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1415_陳采晴\結算組\06 PQD\2025Q1\PQD上傳\"/>
    </mc:Choice>
  </mc:AlternateContent>
  <bookViews>
    <workbookView xWindow="0" yWindow="0" windowWidth="28800" windowHeight="11145" tabRatio="894" firstSheet="2" activeTab="2"/>
  </bookViews>
  <sheets>
    <sheet name="TPEx_ConsolidatedDataFile_205項" sheetId="21" state="hidden" r:id="rId1"/>
    <sheet name="9月退補" sheetId="29" state="hidden" r:id="rId2"/>
    <sheet name="Guide" sheetId="20" r:id="rId3"/>
    <sheet name="QualitativeNotes" sheetId="40" r:id="rId4"/>
    <sheet name="Revisions" sheetId="41" r:id="rId5"/>
    <sheet name="TWSE_ConsolidatedDataFile中文" sheetId="66" state="hidden" r:id="rId6"/>
    <sheet name="TWSE_ConsolidatedDataFile" sheetId="63" r:id="rId7"/>
    <sheet name="TWSE_AggregateDataFile" sheetId="46" r:id="rId8"/>
    <sheet name="TWSEDataFile_4_3" sheetId="43" r:id="rId9"/>
    <sheet name="TWSE_DataFile_4_4a" sheetId="47" r:id="rId10"/>
    <sheet name="TWSE_DataFile_4_4b" sheetId="48" r:id="rId11"/>
    <sheet name="TWSE_DataFile_6_1" sheetId="49" r:id="rId12"/>
    <sheet name="TWSE_DataFile_6_2" sheetId="50" r:id="rId13"/>
    <sheet name="TWSE_DataFile_7_1" sheetId="51" r:id="rId14"/>
    <sheet name="TWSE_DataFile_7_3" sheetId="52" r:id="rId15"/>
    <sheet name="TWSE_DataFile_7_3a" sheetId="53" r:id="rId16"/>
    <sheet name="TWSE_DataFile_7_3b" sheetId="54" r:id="rId17"/>
    <sheet name="TWSE_DataFile_16_2" sheetId="55" r:id="rId18"/>
    <sheet name="TWSE_DataFile_16_3" sheetId="56" r:id="rId19"/>
    <sheet name="TWSE_DataFile_17_3" sheetId="57" r:id="rId20"/>
    <sheet name="TWSE_DataFile_18_2" sheetId="58" r:id="rId21"/>
    <sheet name="TWSE_DataFile_20a" sheetId="59" r:id="rId22"/>
    <sheet name="TWSE_DataFile_20b" sheetId="60" r:id="rId23"/>
    <sheet name="TWSE_DataFile_23" sheetId="61" r:id="rId24"/>
    <sheet name="TWSE_DataFile_23_3" sheetId="62" r:id="rId25"/>
    <sheet name="期交所中文" sheetId="27" state="hidden" r:id="rId26"/>
    <sheet name="期交所英文" sheetId="22" state="hidden" r:id="rId27"/>
    <sheet name="LTD_Notes" sheetId="32" state="hidden" r:id="rId28"/>
    <sheet name="TAIFEX_Notes" sheetId="19" state="hidden" r:id="rId29"/>
    <sheet name="Eurex_Notes" sheetId="33" state="hidden" r:id="rId30"/>
    <sheet name="LTDRevisions" sheetId="34" state="hidden" r:id="rId31"/>
    <sheet name="EUREX_Revisions" sheetId="36" state="hidden" r:id="rId32"/>
    <sheet name="CDP_Revisions" sheetId="35" state="hidden" r:id="rId33"/>
    <sheet name="TAIFEX_AggregatedDataFile2022Q3" sheetId="1" state="hidden" r:id="rId34"/>
    <sheet name="TAIFEX_DataFile_4_3_2022Q3" sheetId="2" state="hidden" r:id="rId35"/>
    <sheet name="TAIFEX_DataFile_4_4a_2022Q3" sheetId="3" state="hidden" r:id="rId36"/>
    <sheet name="TAIFEX_DataFile_4_4b_2022Q3" sheetId="4" state="hidden" r:id="rId37"/>
    <sheet name="TAIFEX_DataFile_6_1_2022Q3" sheetId="5" state="hidden" r:id="rId38"/>
    <sheet name="TAIFEX_DataFile_6_2_2022Q3" sheetId="6" state="hidden" r:id="rId39"/>
    <sheet name="TAIFEX_DataFile_7_1_2022Q3" sheetId="7" state="hidden" r:id="rId40"/>
    <sheet name="TAIFEX_DataFile_7_3_2022Q3" sheetId="8" state="hidden" r:id="rId41"/>
    <sheet name="TAIFEX_DataFile_7_3a_2022Q3" sheetId="9" state="hidden" r:id="rId42"/>
    <sheet name="TAIFEX_DataFile_7_3b_2022Q3" sheetId="10" state="hidden" r:id="rId43"/>
    <sheet name="TAIFEX_DataFile_16_2_2022Q3" sheetId="11" state="hidden" r:id="rId44"/>
    <sheet name="TAIFEX_DataFile_16_3_2022Q3" sheetId="12" state="hidden" r:id="rId45"/>
    <sheet name="TAIFEX_DataFile_17_3_2022Q3" sheetId="13" state="hidden" r:id="rId46"/>
    <sheet name="TAIFEX_DataFile_18_2_2022Q3" sheetId="14" state="hidden" r:id="rId47"/>
    <sheet name="TAIFEX_DataFile_20a_2022Q3" sheetId="15" state="hidden" r:id="rId48"/>
    <sheet name="TAIFEX_DataFile_20b_2022Q3" sheetId="16" state="hidden" r:id="rId49"/>
    <sheet name="TAIFEX_DataFile_23_2022Q3" sheetId="17" state="hidden" r:id="rId50"/>
    <sheet name="TAIFEX_DataFile_23_32022Q3" sheetId="18" state="hidden" r:id="rId51"/>
  </sheets>
  <definedNames>
    <definedName name="_xlnm._FilterDatabase" localSheetId="31">EUREX_Revisions!$A$1:$F$1</definedName>
    <definedName name="_xlnm._FilterDatabase" localSheetId="2" hidden="1">Guide!$A$1:$H$206</definedName>
    <definedName name="_xlnm._FilterDatabase" localSheetId="27" hidden="1">LTD_Notes!$A$1:$D$209</definedName>
    <definedName name="_xlnm._FilterDatabase" localSheetId="30" hidden="1">LTDRevisions!$A$1:$F$1</definedName>
    <definedName name="_xlnm._FilterDatabase" localSheetId="3" hidden="1">QualitativeNotes!$A$1:$D$206</definedName>
    <definedName name="_xlnm._FilterDatabase" localSheetId="4" hidden="1">Revisions!$A$1:$F$1</definedName>
    <definedName name="_xlnm._FilterDatabase" localSheetId="33" hidden="1">TAIFEX_AggregatedDataFile2022Q3!$A$1:$DU$60</definedName>
    <definedName name="_xlnm._FilterDatabase" localSheetId="0" hidden="1">TPEx_ConsolidatedDataFile_205項!$E$1:$AE$207</definedName>
    <definedName name="_xlnm._FilterDatabase" localSheetId="7" hidden="1">TWSE_AggregateDataFile!$A$1:$DU$2</definedName>
    <definedName name="_xlnm._FilterDatabase" localSheetId="6" hidden="1">TWSE_ConsolidatedDataFile!$B$1:$K$232</definedName>
    <definedName name="_xlnm._FilterDatabase" localSheetId="5" hidden="1">TWSE_ConsolidatedDataFile中文!$B$1:$L$232</definedName>
    <definedName name="_xlnm._FilterDatabase" localSheetId="17" hidden="1">TWSE_DataFile_16_2!$A$1:$F$2</definedName>
    <definedName name="_xlnm._FilterDatabase" localSheetId="18" hidden="1">TWSE_DataFile_16_3!$A$1:$G$2</definedName>
    <definedName name="_xlnm._FilterDatabase" localSheetId="19" hidden="1">TWSE_DataFile_17_3!$A$1:$E$2</definedName>
    <definedName name="_xlnm._FilterDatabase" localSheetId="20" hidden="1">TWSE_DataFile_18_2!$A$1:$J$2</definedName>
    <definedName name="_xlnm._FilterDatabase" localSheetId="21" hidden="1">TWSE_DataFile_20a!$A$1:$R$2</definedName>
    <definedName name="_xlnm._FilterDatabase" localSheetId="22" hidden="1">TWSE_DataFile_20b!$A$1:$G$2</definedName>
    <definedName name="_xlnm._FilterDatabase" localSheetId="23" hidden="1">TWSE_DataFile_23!$A$1:$K$2</definedName>
    <definedName name="_xlnm._FilterDatabase" localSheetId="24" hidden="1">TWSE_DataFile_23_3!$A$1:$G$2</definedName>
    <definedName name="_xlnm._FilterDatabase" localSheetId="9" hidden="1">TWSE_DataFile_4_4a!$A$1:$I$3</definedName>
    <definedName name="_xlnm._FilterDatabase" localSheetId="10" hidden="1">TWSE_DataFile_4_4b!$A$1:$G$2</definedName>
    <definedName name="_xlnm._FilterDatabase" localSheetId="11" hidden="1">TWSE_DataFile_6_1!$A$1:$F$2</definedName>
    <definedName name="_xlnm._FilterDatabase" localSheetId="12" hidden="1">TWSE_DataFile_6_2!$A$1:$T$2</definedName>
    <definedName name="_xlnm._FilterDatabase" localSheetId="13" hidden="1">TWSE_DataFile_7_1!$A$1:$M$2</definedName>
    <definedName name="_xlnm._FilterDatabase" localSheetId="14" hidden="1">TWSE_DataFile_7_3!$A$1:$H$4</definedName>
    <definedName name="_xlnm._FilterDatabase" localSheetId="15" hidden="1">TWSE_DataFile_7_3a!$A$1:$G$2</definedName>
    <definedName name="_xlnm._FilterDatabase" localSheetId="16" hidden="1">TWSE_DataFile_7_3b!$A$1:$E$2</definedName>
    <definedName name="_xlnm._FilterDatabase" localSheetId="8" hidden="1">TWSEDataFile_4_3!$A$1:$T$3</definedName>
    <definedName name="_IDVTrackerBlocked72_M" hidden="1">0</definedName>
    <definedName name="_IDVTrackerBlocked72_P" hidden="1">0</definedName>
    <definedName name="_IDVTrackerEx72_M" hidden="1">1</definedName>
    <definedName name="_IDVTrackerEx72_O" hidden="1">0</definedName>
    <definedName name="_IDVTrackerEx72_P" hidden="1">0</definedName>
    <definedName name="_IDVTrackerFreigabeDateiID72_O" hidden="1">-1</definedName>
    <definedName name="_IDVTrackerFreigabeDateiID72_P" hidden="1">-1</definedName>
    <definedName name="_IDVTrackerFreigabeStatus72_O" hidden="1">0</definedName>
    <definedName name="_IDVTrackerFreigabeStatus72_P" hidden="1">0</definedName>
    <definedName name="_IDVTrackerFreigabeVersion72_O" hidden="1">-1</definedName>
    <definedName name="_IDVTrackerFreigabeVersion72_P" hidden="1">-1</definedName>
    <definedName name="_IDVTrackerID72_M" hidden="1">102383</definedName>
    <definedName name="_IDVTrackerID72_O" hidden="1">264</definedName>
    <definedName name="_IDVTrackerID72_P" hidden="1">2686033</definedName>
    <definedName name="_IDVTrackerMajorVersion72_O" hidden="1">1</definedName>
    <definedName name="_IDVTrackerMajorVersion72_P" hidden="1">1</definedName>
    <definedName name="_IDVTrackerMinorVersion72_O" hidden="1">0</definedName>
    <definedName name="_IDVTrackerMinorVersion72_P" hidden="1">0</definedName>
    <definedName name="_IDVTrackerVersion72_M" hidden="1">1</definedName>
    <definedName name="_IDVTrackerVersion72_O" hidden="1">1</definedName>
    <definedName name="_IDVTrackerVersion72_P" hidden="1">7</definedName>
    <definedName name="_xlnm.Print_Area" localSheetId="0">TPEx_ConsolidatedDataFile_205項!$A$1:$AE$206</definedName>
    <definedName name="_xlnm.Print_Area" localSheetId="6">TWSE_ConsolidatedDataFile!$A$1:$L$231</definedName>
    <definedName name="_xlnm.Print_Area" localSheetId="5">TWSE_ConsolidatedDataFile中文!$A$1:$L$231</definedName>
    <definedName name="_xlnm.Print_Titles" localSheetId="2">Guide!$1:$2</definedName>
    <definedName name="_xlnm.Print_Titles" localSheetId="0">TPEx_ConsolidatedDataFile_205項!$1:$1</definedName>
    <definedName name="_xlnm.Print_Titles" localSheetId="6">TWSE_ConsolidatedDataFile!$1:$1</definedName>
    <definedName name="_xlnm.Print_Titles" localSheetId="5">TWSE_ConsolidatedDataFile中文!$1:$1</definedName>
    <definedName name="Z_6C307AAC_5669_4F2C_9D3B_D9FFAAAD7C9B_.wvu.PrintTitles" localSheetId="2" hidden="1">Guide!$1:$2</definedName>
    <definedName name="Z_AAB944CC_531D_478D_AA25_4BDB6DC16DCB_.wvu.PrintTitles" localSheetId="2" hidden="1">Guide!$1:$2</definedName>
    <definedName name="Z_B5079035_DC88_4F54_8D2B_9F9F61E5E90C_.wvu.PrintTitles" localSheetId="2" hidden="1">Guide!$1:$2</definedName>
  </definedNames>
  <calcPr calcId="162913"/>
</workbook>
</file>

<file path=xl/calcChain.xml><?xml version="1.0" encoding="utf-8"?>
<calcChain xmlns="http://schemas.openxmlformats.org/spreadsheetml/2006/main">
  <c r="L231" i="66" l="1"/>
  <c r="J231" i="66"/>
  <c r="I231" i="66"/>
  <c r="H231" i="66"/>
  <c r="E231" i="66"/>
  <c r="D231" i="66"/>
  <c r="C231" i="66"/>
  <c r="B231" i="66"/>
  <c r="A231" i="66"/>
  <c r="L230" i="66"/>
  <c r="J230" i="66"/>
  <c r="I230" i="66"/>
  <c r="H230" i="66"/>
  <c r="E230" i="66"/>
  <c r="D230" i="66"/>
  <c r="C230" i="66"/>
  <c r="B230" i="66"/>
  <c r="A230" i="66"/>
  <c r="L229" i="66"/>
  <c r="K229" i="66"/>
  <c r="J229" i="66"/>
  <c r="I229" i="66"/>
  <c r="H229" i="66"/>
  <c r="E229" i="66"/>
  <c r="D229" i="66"/>
  <c r="C229" i="66"/>
  <c r="B229" i="66"/>
  <c r="A229" i="66"/>
  <c r="L228" i="66"/>
  <c r="K228" i="66"/>
  <c r="J228" i="66"/>
  <c r="I228" i="66"/>
  <c r="H228" i="66"/>
  <c r="E228" i="66"/>
  <c r="D228" i="66"/>
  <c r="C228" i="66"/>
  <c r="B228" i="66"/>
  <c r="A228" i="66"/>
  <c r="L227" i="66"/>
  <c r="K227" i="66"/>
  <c r="J227" i="66"/>
  <c r="I227" i="66"/>
  <c r="H227" i="66"/>
  <c r="E227" i="66"/>
  <c r="D227" i="66"/>
  <c r="C227" i="66"/>
  <c r="B227" i="66"/>
  <c r="A227" i="66"/>
  <c r="L226" i="66"/>
  <c r="K226" i="66"/>
  <c r="J226" i="66"/>
  <c r="I226" i="66"/>
  <c r="H226" i="66"/>
  <c r="E226" i="66"/>
  <c r="D226" i="66"/>
  <c r="C226" i="66"/>
  <c r="B226" i="66"/>
  <c r="A226" i="66"/>
  <c r="L225" i="66"/>
  <c r="K225" i="66"/>
  <c r="J225" i="66"/>
  <c r="I225" i="66"/>
  <c r="H225" i="66"/>
  <c r="E225" i="66"/>
  <c r="D225" i="66"/>
  <c r="C225" i="66"/>
  <c r="B225" i="66"/>
  <c r="A225" i="66"/>
  <c r="L224" i="66"/>
  <c r="K224" i="66"/>
  <c r="J224" i="66"/>
  <c r="I224" i="66"/>
  <c r="H224" i="66"/>
  <c r="E224" i="66"/>
  <c r="D224" i="66"/>
  <c r="C224" i="66"/>
  <c r="B224" i="66"/>
  <c r="A224" i="66"/>
  <c r="L223" i="66"/>
  <c r="J223" i="66"/>
  <c r="I223" i="66"/>
  <c r="H223" i="66"/>
  <c r="E223" i="66"/>
  <c r="D223" i="66"/>
  <c r="C223" i="66"/>
  <c r="B223" i="66"/>
  <c r="A223" i="66"/>
  <c r="L222" i="66"/>
  <c r="J222" i="66"/>
  <c r="I222" i="66"/>
  <c r="H222" i="66"/>
  <c r="E222" i="66"/>
  <c r="D222" i="66"/>
  <c r="C222" i="66"/>
  <c r="B222" i="66"/>
  <c r="A222" i="66"/>
  <c r="L221" i="66"/>
  <c r="J221" i="66"/>
  <c r="I221" i="66"/>
  <c r="H221" i="66"/>
  <c r="E221" i="66"/>
  <c r="D221" i="66"/>
  <c r="C221" i="66"/>
  <c r="B221" i="66"/>
  <c r="A221" i="66"/>
  <c r="L220" i="66"/>
  <c r="J220" i="66"/>
  <c r="I220" i="66"/>
  <c r="H220" i="66"/>
  <c r="E220" i="66"/>
  <c r="D220" i="66"/>
  <c r="C220" i="66"/>
  <c r="B220" i="66"/>
  <c r="A220" i="66"/>
  <c r="L219" i="66"/>
  <c r="J219" i="66"/>
  <c r="I219" i="66"/>
  <c r="H219" i="66"/>
  <c r="E219" i="66"/>
  <c r="D219" i="66"/>
  <c r="C219" i="66"/>
  <c r="B219" i="66"/>
  <c r="A219" i="66"/>
  <c r="L218" i="66"/>
  <c r="J218" i="66"/>
  <c r="I218" i="66"/>
  <c r="H218" i="66"/>
  <c r="E218" i="66"/>
  <c r="D218" i="66"/>
  <c r="C218" i="66"/>
  <c r="B218" i="66"/>
  <c r="A218" i="66"/>
  <c r="L217" i="66"/>
  <c r="J217" i="66"/>
  <c r="I217" i="66"/>
  <c r="H217" i="66"/>
  <c r="E217" i="66"/>
  <c r="D217" i="66"/>
  <c r="C217" i="66"/>
  <c r="B217" i="66"/>
  <c r="A217" i="66"/>
  <c r="L216" i="66"/>
  <c r="J216" i="66"/>
  <c r="I216" i="66"/>
  <c r="H216" i="66"/>
  <c r="E216" i="66"/>
  <c r="D216" i="66"/>
  <c r="C216" i="66"/>
  <c r="B216" i="66"/>
  <c r="A216" i="66"/>
  <c r="L215" i="66"/>
  <c r="J215" i="66"/>
  <c r="I215" i="66"/>
  <c r="H215" i="66"/>
  <c r="E215" i="66"/>
  <c r="D215" i="66"/>
  <c r="C215" i="66"/>
  <c r="B215" i="66"/>
  <c r="A215" i="66"/>
  <c r="L214" i="66"/>
  <c r="J214" i="66"/>
  <c r="I214" i="66"/>
  <c r="H214" i="66"/>
  <c r="E214" i="66"/>
  <c r="D214" i="66"/>
  <c r="C214" i="66"/>
  <c r="B214" i="66"/>
  <c r="A214" i="66"/>
  <c r="L213" i="66"/>
  <c r="J213" i="66"/>
  <c r="I213" i="66"/>
  <c r="H213" i="66"/>
  <c r="E213" i="66"/>
  <c r="D213" i="66"/>
  <c r="C213" i="66"/>
  <c r="B213" i="66"/>
  <c r="A213" i="66"/>
  <c r="L212" i="66"/>
  <c r="J212" i="66"/>
  <c r="I212" i="66"/>
  <c r="H212" i="66"/>
  <c r="E212" i="66"/>
  <c r="D212" i="66"/>
  <c r="C212" i="66"/>
  <c r="B212" i="66"/>
  <c r="A212" i="66"/>
  <c r="L211" i="66"/>
  <c r="J211" i="66"/>
  <c r="I211" i="66"/>
  <c r="H211" i="66"/>
  <c r="E211" i="66"/>
  <c r="D211" i="66"/>
  <c r="C211" i="66"/>
  <c r="B211" i="66"/>
  <c r="A211" i="66"/>
  <c r="L210" i="66"/>
  <c r="J210" i="66"/>
  <c r="I210" i="66"/>
  <c r="H210" i="66"/>
  <c r="E210" i="66"/>
  <c r="D210" i="66"/>
  <c r="C210" i="66"/>
  <c r="B210" i="66"/>
  <c r="A210" i="66"/>
  <c r="L209" i="66"/>
  <c r="J209" i="66"/>
  <c r="I209" i="66"/>
  <c r="H209" i="66"/>
  <c r="E209" i="66"/>
  <c r="D209" i="66"/>
  <c r="C209" i="66"/>
  <c r="B209" i="66"/>
  <c r="A209" i="66"/>
  <c r="L208" i="66"/>
  <c r="J208" i="66"/>
  <c r="I208" i="66"/>
  <c r="H208" i="66"/>
  <c r="E208" i="66"/>
  <c r="D208" i="66"/>
  <c r="C208" i="66"/>
  <c r="B208" i="66"/>
  <c r="A208" i="66"/>
  <c r="L207" i="66"/>
  <c r="J207" i="66"/>
  <c r="I207" i="66"/>
  <c r="H207" i="66"/>
  <c r="E207" i="66"/>
  <c r="D207" i="66"/>
  <c r="C207" i="66"/>
  <c r="B207" i="66"/>
  <c r="A207" i="66"/>
  <c r="L206" i="66"/>
  <c r="J206" i="66"/>
  <c r="I206" i="66"/>
  <c r="H206" i="66"/>
  <c r="E206" i="66"/>
  <c r="D206" i="66"/>
  <c r="C206" i="66"/>
  <c r="B206" i="66"/>
  <c r="A206" i="66"/>
  <c r="L205" i="66"/>
  <c r="J205" i="66"/>
  <c r="I205" i="66"/>
  <c r="H205" i="66"/>
  <c r="E205" i="66"/>
  <c r="D205" i="66"/>
  <c r="C205" i="66"/>
  <c r="B205" i="66"/>
  <c r="A205" i="66"/>
  <c r="L204" i="66"/>
  <c r="J204" i="66"/>
  <c r="I204" i="66"/>
  <c r="H204" i="66"/>
  <c r="E204" i="66"/>
  <c r="D204" i="66"/>
  <c r="C204" i="66"/>
  <c r="B204" i="66"/>
  <c r="A204" i="66"/>
  <c r="L203" i="66"/>
  <c r="J203" i="66"/>
  <c r="I203" i="66"/>
  <c r="H203" i="66"/>
  <c r="E203" i="66"/>
  <c r="D203" i="66"/>
  <c r="C203" i="66"/>
  <c r="B203" i="66"/>
  <c r="A203" i="66"/>
  <c r="L202" i="66"/>
  <c r="J202" i="66"/>
  <c r="I202" i="66"/>
  <c r="H202" i="66"/>
  <c r="E202" i="66"/>
  <c r="D202" i="66"/>
  <c r="C202" i="66"/>
  <c r="B202" i="66"/>
  <c r="A202" i="66"/>
  <c r="L201" i="66"/>
  <c r="J201" i="66"/>
  <c r="I201" i="66"/>
  <c r="H201" i="66"/>
  <c r="E201" i="66"/>
  <c r="D201" i="66"/>
  <c r="C201" i="66"/>
  <c r="B201" i="66"/>
  <c r="A201" i="66"/>
  <c r="L200" i="66"/>
  <c r="J200" i="66"/>
  <c r="I200" i="66"/>
  <c r="H200" i="66"/>
  <c r="E200" i="66"/>
  <c r="D200" i="66"/>
  <c r="C200" i="66"/>
  <c r="B200" i="66"/>
  <c r="A200" i="66"/>
  <c r="L199" i="66"/>
  <c r="J199" i="66"/>
  <c r="I199" i="66"/>
  <c r="H199" i="66"/>
  <c r="E199" i="66"/>
  <c r="D199" i="66"/>
  <c r="C199" i="66"/>
  <c r="B199" i="66"/>
  <c r="A199" i="66"/>
  <c r="L198" i="66"/>
  <c r="J198" i="66"/>
  <c r="I198" i="66"/>
  <c r="H198" i="66"/>
  <c r="E198" i="66"/>
  <c r="D198" i="66"/>
  <c r="C198" i="66"/>
  <c r="B198" i="66"/>
  <c r="A198" i="66"/>
  <c r="L197" i="66"/>
  <c r="J197" i="66"/>
  <c r="I197" i="66"/>
  <c r="H197" i="66"/>
  <c r="E197" i="66"/>
  <c r="D197" i="66"/>
  <c r="C197" i="66"/>
  <c r="B197" i="66"/>
  <c r="A197" i="66"/>
  <c r="L196" i="66"/>
  <c r="J196" i="66"/>
  <c r="I196" i="66"/>
  <c r="H196" i="66"/>
  <c r="E196" i="66"/>
  <c r="D196" i="66"/>
  <c r="C196" i="66"/>
  <c r="B196" i="66"/>
  <c r="A196" i="66"/>
  <c r="L195" i="66"/>
  <c r="J195" i="66"/>
  <c r="I195" i="66"/>
  <c r="H195" i="66"/>
  <c r="E195" i="66"/>
  <c r="D195" i="66"/>
  <c r="C195" i="66"/>
  <c r="B195" i="66"/>
  <c r="A195" i="66"/>
  <c r="L194" i="66"/>
  <c r="K194" i="66"/>
  <c r="J194" i="66"/>
  <c r="I194" i="66"/>
  <c r="H194" i="66"/>
  <c r="E194" i="66"/>
  <c r="D194" i="66"/>
  <c r="C194" i="66"/>
  <c r="B194" i="66"/>
  <c r="A194" i="66"/>
  <c r="L193" i="66"/>
  <c r="K193" i="66"/>
  <c r="J193" i="66"/>
  <c r="I193" i="66"/>
  <c r="H193" i="66"/>
  <c r="E193" i="66"/>
  <c r="D193" i="66"/>
  <c r="C193" i="66"/>
  <c r="B193" i="66"/>
  <c r="A193" i="66"/>
  <c r="L192" i="66"/>
  <c r="K192" i="66"/>
  <c r="J192" i="66"/>
  <c r="I192" i="66"/>
  <c r="H192" i="66"/>
  <c r="E192" i="66"/>
  <c r="D192" i="66"/>
  <c r="C192" i="66"/>
  <c r="B192" i="66"/>
  <c r="A192" i="66"/>
  <c r="L191" i="66"/>
  <c r="K191" i="66"/>
  <c r="J191" i="66"/>
  <c r="I191" i="66"/>
  <c r="H191" i="66"/>
  <c r="E191" i="66"/>
  <c r="D191" i="66"/>
  <c r="C191" i="66"/>
  <c r="B191" i="66"/>
  <c r="A191" i="66"/>
  <c r="L190" i="66"/>
  <c r="K190" i="66"/>
  <c r="J190" i="66"/>
  <c r="I190" i="66"/>
  <c r="H190" i="66"/>
  <c r="E190" i="66"/>
  <c r="D190" i="66"/>
  <c r="C190" i="66"/>
  <c r="B190" i="66"/>
  <c r="A190" i="66"/>
  <c r="L189" i="66"/>
  <c r="K189" i="66"/>
  <c r="J189" i="66"/>
  <c r="I189" i="66"/>
  <c r="H189" i="66"/>
  <c r="E189" i="66"/>
  <c r="D189" i="66"/>
  <c r="C189" i="66"/>
  <c r="B189" i="66"/>
  <c r="A189" i="66"/>
  <c r="L188" i="66"/>
  <c r="K188" i="66"/>
  <c r="J188" i="66"/>
  <c r="I188" i="66"/>
  <c r="H188" i="66"/>
  <c r="E188" i="66"/>
  <c r="D188" i="66"/>
  <c r="C188" i="66"/>
  <c r="B188" i="66"/>
  <c r="A188" i="66"/>
  <c r="L187" i="66"/>
  <c r="K187" i="66"/>
  <c r="J187" i="66"/>
  <c r="I187" i="66"/>
  <c r="H187" i="66"/>
  <c r="E187" i="66"/>
  <c r="D187" i="66"/>
  <c r="C187" i="66"/>
  <c r="B187" i="66"/>
  <c r="A187" i="66"/>
  <c r="L186" i="66"/>
  <c r="K186" i="66"/>
  <c r="J186" i="66"/>
  <c r="I186" i="66"/>
  <c r="H186" i="66"/>
  <c r="E186" i="66"/>
  <c r="D186" i="66"/>
  <c r="C186" i="66"/>
  <c r="B186" i="66"/>
  <c r="A186" i="66"/>
  <c r="L185" i="66"/>
  <c r="K185" i="66"/>
  <c r="J185" i="66"/>
  <c r="I185" i="66"/>
  <c r="H185" i="66"/>
  <c r="E185" i="66"/>
  <c r="D185" i="66"/>
  <c r="C185" i="66"/>
  <c r="B185" i="66"/>
  <c r="A185" i="66"/>
  <c r="L184" i="66"/>
  <c r="K184" i="66"/>
  <c r="J184" i="66"/>
  <c r="I184" i="66"/>
  <c r="H184" i="66"/>
  <c r="E184" i="66"/>
  <c r="D184" i="66"/>
  <c r="C184" i="66"/>
  <c r="B184" i="66"/>
  <c r="A184" i="66"/>
  <c r="L183" i="66"/>
  <c r="K183" i="66"/>
  <c r="J183" i="66"/>
  <c r="I183" i="66"/>
  <c r="H183" i="66"/>
  <c r="E183" i="66"/>
  <c r="D183" i="66"/>
  <c r="C183" i="66"/>
  <c r="B183" i="66"/>
  <c r="A183" i="66"/>
  <c r="L182" i="66"/>
  <c r="K182" i="66"/>
  <c r="J182" i="66"/>
  <c r="I182" i="66"/>
  <c r="H182" i="66"/>
  <c r="E182" i="66"/>
  <c r="D182" i="66"/>
  <c r="C182" i="66"/>
  <c r="B182" i="66"/>
  <c r="A182" i="66"/>
  <c r="L181" i="66"/>
  <c r="J181" i="66"/>
  <c r="I181" i="66"/>
  <c r="H181" i="66"/>
  <c r="E181" i="66"/>
  <c r="D181" i="66"/>
  <c r="C181" i="66"/>
  <c r="B181" i="66"/>
  <c r="A181" i="66"/>
  <c r="L180" i="66"/>
  <c r="J180" i="66"/>
  <c r="I180" i="66"/>
  <c r="H180" i="66"/>
  <c r="E180" i="66"/>
  <c r="D180" i="66"/>
  <c r="C180" i="66"/>
  <c r="B180" i="66"/>
  <c r="A180" i="66"/>
  <c r="L179" i="66"/>
  <c r="J179" i="66"/>
  <c r="I179" i="66"/>
  <c r="H179" i="66"/>
  <c r="E179" i="66"/>
  <c r="D179" i="66"/>
  <c r="C179" i="66"/>
  <c r="B179" i="66"/>
  <c r="A179" i="66"/>
  <c r="L178" i="66"/>
  <c r="J178" i="66"/>
  <c r="I178" i="66"/>
  <c r="H178" i="66"/>
  <c r="E178" i="66"/>
  <c r="D178" i="66"/>
  <c r="C178" i="66"/>
  <c r="B178" i="66"/>
  <c r="A178" i="66"/>
  <c r="L177" i="66"/>
  <c r="J177" i="66"/>
  <c r="I177" i="66"/>
  <c r="H177" i="66"/>
  <c r="E177" i="66"/>
  <c r="D177" i="66"/>
  <c r="C177" i="66"/>
  <c r="B177" i="66"/>
  <c r="A177" i="66"/>
  <c r="L176" i="66"/>
  <c r="J176" i="66"/>
  <c r="I176" i="66"/>
  <c r="H176" i="66"/>
  <c r="E176" i="66"/>
  <c r="D176" i="66"/>
  <c r="C176" i="66"/>
  <c r="B176" i="66"/>
  <c r="A176" i="66"/>
  <c r="L175" i="66"/>
  <c r="K175" i="66"/>
  <c r="J175" i="66"/>
  <c r="I175" i="66"/>
  <c r="H175" i="66"/>
  <c r="E175" i="66"/>
  <c r="D175" i="66"/>
  <c r="C175" i="66"/>
  <c r="B175" i="66"/>
  <c r="A175" i="66"/>
  <c r="L174" i="66"/>
  <c r="J174" i="66"/>
  <c r="I174" i="66"/>
  <c r="H174" i="66"/>
  <c r="E174" i="66"/>
  <c r="D174" i="66"/>
  <c r="C174" i="66"/>
  <c r="B174" i="66"/>
  <c r="A174" i="66"/>
  <c r="L173" i="66"/>
  <c r="J173" i="66"/>
  <c r="I173" i="66"/>
  <c r="H173" i="66"/>
  <c r="E173" i="66"/>
  <c r="D173" i="66"/>
  <c r="C173" i="66"/>
  <c r="B173" i="66"/>
  <c r="A173" i="66"/>
  <c r="L172" i="66"/>
  <c r="J172" i="66"/>
  <c r="I172" i="66"/>
  <c r="H172" i="66"/>
  <c r="E172" i="66"/>
  <c r="D172" i="66"/>
  <c r="C172" i="66"/>
  <c r="B172" i="66"/>
  <c r="A172" i="66"/>
  <c r="L171" i="66"/>
  <c r="J171" i="66"/>
  <c r="I171" i="66"/>
  <c r="H171" i="66"/>
  <c r="E171" i="66"/>
  <c r="D171" i="66"/>
  <c r="C171" i="66"/>
  <c r="B171" i="66"/>
  <c r="A171" i="66"/>
  <c r="L170" i="66"/>
  <c r="J170" i="66"/>
  <c r="I170" i="66"/>
  <c r="H170" i="66"/>
  <c r="E170" i="66"/>
  <c r="D170" i="66"/>
  <c r="C170" i="66"/>
  <c r="B170" i="66"/>
  <c r="A170" i="66"/>
  <c r="L169" i="66"/>
  <c r="J169" i="66"/>
  <c r="I169" i="66"/>
  <c r="H169" i="66"/>
  <c r="E169" i="66"/>
  <c r="D169" i="66"/>
  <c r="C169" i="66"/>
  <c r="B169" i="66"/>
  <c r="A169" i="66"/>
  <c r="L168" i="66"/>
  <c r="J168" i="66"/>
  <c r="I168" i="66"/>
  <c r="H168" i="66"/>
  <c r="E168" i="66"/>
  <c r="D168" i="66"/>
  <c r="C168" i="66"/>
  <c r="B168" i="66"/>
  <c r="A168" i="66"/>
  <c r="L167" i="66"/>
  <c r="J167" i="66"/>
  <c r="I167" i="66"/>
  <c r="H167" i="66"/>
  <c r="E167" i="66"/>
  <c r="D167" i="66"/>
  <c r="C167" i="66"/>
  <c r="B167" i="66"/>
  <c r="A167" i="66"/>
  <c r="L166" i="66"/>
  <c r="J166" i="66"/>
  <c r="I166" i="66"/>
  <c r="H166" i="66"/>
  <c r="E166" i="66"/>
  <c r="D166" i="66"/>
  <c r="C166" i="66"/>
  <c r="B166" i="66"/>
  <c r="A166" i="66"/>
  <c r="L165" i="66"/>
  <c r="K165" i="66"/>
  <c r="J165" i="66"/>
  <c r="I165" i="66"/>
  <c r="H165" i="66"/>
  <c r="E165" i="66"/>
  <c r="D165" i="66"/>
  <c r="C165" i="66"/>
  <c r="B165" i="66"/>
  <c r="A165" i="66"/>
  <c r="L164" i="66"/>
  <c r="J164" i="66"/>
  <c r="I164" i="66"/>
  <c r="H164" i="66"/>
  <c r="E164" i="66"/>
  <c r="D164" i="66"/>
  <c r="C164" i="66"/>
  <c r="B164" i="66"/>
  <c r="A164" i="66"/>
  <c r="L163" i="66"/>
  <c r="J163" i="66"/>
  <c r="I163" i="66"/>
  <c r="H163" i="66"/>
  <c r="E163" i="66"/>
  <c r="D163" i="66"/>
  <c r="C163" i="66"/>
  <c r="B163" i="66"/>
  <c r="A163" i="66"/>
  <c r="L162" i="66"/>
  <c r="K162" i="66"/>
  <c r="J162" i="66"/>
  <c r="I162" i="66"/>
  <c r="H162" i="66"/>
  <c r="E162" i="66"/>
  <c r="D162" i="66"/>
  <c r="C162" i="66"/>
  <c r="B162" i="66"/>
  <c r="A162" i="66"/>
  <c r="L161" i="66"/>
  <c r="J161" i="66"/>
  <c r="I161" i="66"/>
  <c r="H161" i="66"/>
  <c r="E161" i="66"/>
  <c r="D161" i="66"/>
  <c r="C161" i="66"/>
  <c r="B161" i="66"/>
  <c r="A161" i="66"/>
  <c r="L160" i="66"/>
  <c r="J160" i="66"/>
  <c r="I160" i="66"/>
  <c r="H160" i="66"/>
  <c r="E160" i="66"/>
  <c r="D160" i="66"/>
  <c r="C160" i="66"/>
  <c r="B160" i="66"/>
  <c r="A160" i="66"/>
  <c r="L159" i="66"/>
  <c r="J159" i="66"/>
  <c r="I159" i="66"/>
  <c r="H159" i="66"/>
  <c r="E159" i="66"/>
  <c r="D159" i="66"/>
  <c r="C159" i="66"/>
  <c r="B159" i="66"/>
  <c r="A159" i="66"/>
  <c r="L158" i="66"/>
  <c r="K158" i="66"/>
  <c r="J158" i="66"/>
  <c r="I158" i="66"/>
  <c r="H158" i="66"/>
  <c r="E158" i="66"/>
  <c r="D158" i="66"/>
  <c r="C158" i="66"/>
  <c r="B158" i="66"/>
  <c r="A158" i="66"/>
  <c r="L157" i="66"/>
  <c r="J157" i="66"/>
  <c r="I157" i="66"/>
  <c r="H157" i="66"/>
  <c r="E157" i="66"/>
  <c r="D157" i="66"/>
  <c r="C157" i="66"/>
  <c r="B157" i="66"/>
  <c r="A157" i="66"/>
  <c r="L156" i="66"/>
  <c r="J156" i="66"/>
  <c r="I156" i="66"/>
  <c r="H156" i="66"/>
  <c r="E156" i="66"/>
  <c r="D156" i="66"/>
  <c r="C156" i="66"/>
  <c r="B156" i="66"/>
  <c r="A156" i="66"/>
  <c r="L155" i="66"/>
  <c r="K155" i="66"/>
  <c r="J155" i="66"/>
  <c r="I155" i="66"/>
  <c r="H155" i="66"/>
  <c r="E155" i="66"/>
  <c r="D155" i="66"/>
  <c r="C155" i="66"/>
  <c r="B155" i="66"/>
  <c r="A155" i="66"/>
  <c r="L154" i="66"/>
  <c r="K154" i="66"/>
  <c r="J154" i="66"/>
  <c r="I154" i="66"/>
  <c r="H154" i="66"/>
  <c r="E154" i="66"/>
  <c r="D154" i="66"/>
  <c r="C154" i="66"/>
  <c r="B154" i="66"/>
  <c r="A154" i="66"/>
  <c r="L153" i="66"/>
  <c r="J153" i="66"/>
  <c r="I153" i="66"/>
  <c r="H153" i="66"/>
  <c r="E153" i="66"/>
  <c r="D153" i="66"/>
  <c r="C153" i="66"/>
  <c r="B153" i="66"/>
  <c r="A153" i="66"/>
  <c r="L152" i="66"/>
  <c r="K152" i="66"/>
  <c r="J152" i="66"/>
  <c r="I152" i="66"/>
  <c r="H152" i="66"/>
  <c r="E152" i="66"/>
  <c r="D152" i="66"/>
  <c r="C152" i="66"/>
  <c r="B152" i="66"/>
  <c r="A152" i="66"/>
  <c r="L151" i="66"/>
  <c r="K151" i="66"/>
  <c r="J151" i="66"/>
  <c r="I151" i="66"/>
  <c r="H151" i="66"/>
  <c r="E151" i="66"/>
  <c r="D151" i="66"/>
  <c r="C151" i="66"/>
  <c r="B151" i="66"/>
  <c r="A151" i="66"/>
  <c r="L150" i="66"/>
  <c r="K150" i="66"/>
  <c r="J150" i="66"/>
  <c r="I150" i="66"/>
  <c r="H150" i="66"/>
  <c r="E150" i="66"/>
  <c r="D150" i="66"/>
  <c r="C150" i="66"/>
  <c r="B150" i="66"/>
  <c r="A150" i="66"/>
  <c r="L149" i="66"/>
  <c r="K149" i="66"/>
  <c r="J149" i="66"/>
  <c r="I149" i="66"/>
  <c r="H149" i="66"/>
  <c r="E149" i="66"/>
  <c r="D149" i="66"/>
  <c r="C149" i="66"/>
  <c r="B149" i="66"/>
  <c r="A149" i="66"/>
  <c r="L148" i="66"/>
  <c r="K148" i="66"/>
  <c r="J148" i="66"/>
  <c r="I148" i="66"/>
  <c r="H148" i="66"/>
  <c r="E148" i="66"/>
  <c r="D148" i="66"/>
  <c r="C148" i="66"/>
  <c r="B148" i="66"/>
  <c r="A148" i="66"/>
  <c r="L147" i="66"/>
  <c r="K147" i="66"/>
  <c r="J147" i="66"/>
  <c r="I147" i="66"/>
  <c r="H147" i="66"/>
  <c r="E147" i="66"/>
  <c r="D147" i="66"/>
  <c r="C147" i="66"/>
  <c r="B147" i="66"/>
  <c r="A147" i="66"/>
  <c r="L146" i="66"/>
  <c r="K146" i="66"/>
  <c r="J146" i="66"/>
  <c r="I146" i="66"/>
  <c r="H146" i="66"/>
  <c r="E146" i="66"/>
  <c r="D146" i="66"/>
  <c r="C146" i="66"/>
  <c r="B146" i="66"/>
  <c r="A146" i="66"/>
  <c r="L145" i="66"/>
  <c r="K145" i="66"/>
  <c r="J145" i="66"/>
  <c r="I145" i="66"/>
  <c r="H145" i="66"/>
  <c r="E145" i="66"/>
  <c r="D145" i="66"/>
  <c r="C145" i="66"/>
  <c r="B145" i="66"/>
  <c r="A145" i="66"/>
  <c r="L144" i="66"/>
  <c r="J144" i="66"/>
  <c r="I144" i="66"/>
  <c r="H144" i="66"/>
  <c r="E144" i="66"/>
  <c r="D144" i="66"/>
  <c r="C144" i="66"/>
  <c r="B144" i="66"/>
  <c r="A144" i="66"/>
  <c r="L143" i="66"/>
  <c r="J143" i="66"/>
  <c r="I143" i="66"/>
  <c r="H143" i="66"/>
  <c r="E143" i="66"/>
  <c r="D143" i="66"/>
  <c r="C143" i="66"/>
  <c r="B143" i="66"/>
  <c r="A143" i="66"/>
  <c r="L142" i="66"/>
  <c r="J142" i="66"/>
  <c r="I142" i="66"/>
  <c r="H142" i="66"/>
  <c r="E142" i="66"/>
  <c r="D142" i="66"/>
  <c r="C142" i="66"/>
  <c r="B142" i="66"/>
  <c r="A142" i="66"/>
  <c r="L141" i="66"/>
  <c r="K141" i="66"/>
  <c r="J141" i="66"/>
  <c r="I141" i="66"/>
  <c r="H141" i="66"/>
  <c r="E141" i="66"/>
  <c r="D141" i="66"/>
  <c r="C141" i="66"/>
  <c r="B141" i="66"/>
  <c r="A141" i="66"/>
  <c r="L140" i="66"/>
  <c r="J140" i="66"/>
  <c r="I140" i="66"/>
  <c r="H140" i="66"/>
  <c r="E140" i="66"/>
  <c r="D140" i="66"/>
  <c r="C140" i="66"/>
  <c r="B140" i="66"/>
  <c r="A140" i="66"/>
  <c r="L139" i="66"/>
  <c r="J139" i="66"/>
  <c r="I139" i="66"/>
  <c r="H139" i="66"/>
  <c r="E139" i="66"/>
  <c r="D139" i="66"/>
  <c r="C139" i="66"/>
  <c r="B139" i="66"/>
  <c r="A139" i="66"/>
  <c r="L138" i="66"/>
  <c r="J138" i="66"/>
  <c r="I138" i="66"/>
  <c r="H138" i="66"/>
  <c r="E138" i="66"/>
  <c r="D138" i="66"/>
  <c r="C138" i="66"/>
  <c r="B138" i="66"/>
  <c r="A138" i="66"/>
  <c r="L137" i="66"/>
  <c r="J137" i="66"/>
  <c r="I137" i="66"/>
  <c r="H137" i="66"/>
  <c r="E137" i="66"/>
  <c r="D137" i="66"/>
  <c r="C137" i="66"/>
  <c r="B137" i="66"/>
  <c r="A137" i="66"/>
  <c r="L136" i="66"/>
  <c r="J136" i="66"/>
  <c r="I136" i="66"/>
  <c r="H136" i="66"/>
  <c r="E136" i="66"/>
  <c r="D136" i="66"/>
  <c r="C136" i="66"/>
  <c r="B136" i="66"/>
  <c r="A136" i="66"/>
  <c r="L135" i="66"/>
  <c r="J135" i="66"/>
  <c r="I135" i="66"/>
  <c r="H135" i="66"/>
  <c r="E135" i="66"/>
  <c r="D135" i="66"/>
  <c r="C135" i="66"/>
  <c r="B135" i="66"/>
  <c r="A135" i="66"/>
  <c r="L134" i="66"/>
  <c r="J134" i="66"/>
  <c r="I134" i="66"/>
  <c r="H134" i="66"/>
  <c r="E134" i="66"/>
  <c r="D134" i="66"/>
  <c r="C134" i="66"/>
  <c r="B134" i="66"/>
  <c r="A134" i="66"/>
  <c r="L133" i="66"/>
  <c r="K133" i="66"/>
  <c r="J133" i="66"/>
  <c r="I133" i="66"/>
  <c r="H133" i="66"/>
  <c r="E133" i="66"/>
  <c r="D133" i="66"/>
  <c r="C133" i="66"/>
  <c r="B133" i="66"/>
  <c r="A133" i="66"/>
  <c r="L132" i="66"/>
  <c r="J132" i="66"/>
  <c r="I132" i="66"/>
  <c r="H132" i="66"/>
  <c r="E132" i="66"/>
  <c r="D132" i="66"/>
  <c r="C132" i="66"/>
  <c r="B132" i="66"/>
  <c r="A132" i="66"/>
  <c r="L131" i="66"/>
  <c r="J131" i="66"/>
  <c r="I131" i="66"/>
  <c r="H131" i="66"/>
  <c r="E131" i="66"/>
  <c r="D131" i="66"/>
  <c r="C131" i="66"/>
  <c r="B131" i="66"/>
  <c r="A131" i="66"/>
  <c r="L130" i="66"/>
  <c r="K130" i="66"/>
  <c r="J130" i="66"/>
  <c r="I130" i="66"/>
  <c r="H130" i="66"/>
  <c r="E130" i="66"/>
  <c r="D130" i="66"/>
  <c r="C130" i="66"/>
  <c r="B130" i="66"/>
  <c r="A130" i="66"/>
  <c r="L129" i="66"/>
  <c r="K129" i="66"/>
  <c r="J129" i="66"/>
  <c r="I129" i="66"/>
  <c r="H129" i="66"/>
  <c r="E129" i="66"/>
  <c r="D129" i="66"/>
  <c r="C129" i="66"/>
  <c r="B129" i="66"/>
  <c r="A129" i="66"/>
  <c r="L128" i="66"/>
  <c r="K128" i="66"/>
  <c r="J128" i="66"/>
  <c r="I128" i="66"/>
  <c r="H128" i="66"/>
  <c r="E128" i="66"/>
  <c r="D128" i="66"/>
  <c r="C128" i="66"/>
  <c r="B128" i="66"/>
  <c r="A128" i="66"/>
  <c r="L127" i="66"/>
  <c r="K127" i="66"/>
  <c r="J127" i="66"/>
  <c r="I127" i="66"/>
  <c r="H127" i="66"/>
  <c r="E127" i="66"/>
  <c r="D127" i="66"/>
  <c r="C127" i="66"/>
  <c r="B127" i="66"/>
  <c r="A127" i="66"/>
  <c r="L126" i="66"/>
  <c r="K126" i="66"/>
  <c r="J126" i="66"/>
  <c r="I126" i="66"/>
  <c r="H126" i="66"/>
  <c r="E126" i="66"/>
  <c r="D126" i="66"/>
  <c r="B126" i="66"/>
  <c r="A126" i="66"/>
  <c r="L125" i="66"/>
  <c r="K125" i="66"/>
  <c r="J125" i="66"/>
  <c r="I125" i="66"/>
  <c r="H125" i="66"/>
  <c r="E125" i="66"/>
  <c r="D125" i="66"/>
  <c r="B125" i="66"/>
  <c r="A125" i="66"/>
  <c r="L124" i="66"/>
  <c r="K124" i="66"/>
  <c r="J124" i="66"/>
  <c r="I124" i="66"/>
  <c r="H124" i="66"/>
  <c r="E124" i="66"/>
  <c r="D124" i="66"/>
  <c r="B124" i="66"/>
  <c r="A124" i="66"/>
  <c r="L123" i="66"/>
  <c r="K123" i="66"/>
  <c r="J123" i="66"/>
  <c r="I123" i="66"/>
  <c r="H123" i="66"/>
  <c r="E123" i="66"/>
  <c r="D123" i="66"/>
  <c r="B123" i="66"/>
  <c r="A123" i="66"/>
  <c r="L122" i="66"/>
  <c r="J122" i="66"/>
  <c r="I122" i="66"/>
  <c r="H122" i="66"/>
  <c r="E122" i="66"/>
  <c r="D122" i="66"/>
  <c r="C122" i="66"/>
  <c r="B122" i="66"/>
  <c r="A122" i="66"/>
  <c r="L121" i="66"/>
  <c r="J121" i="66"/>
  <c r="I121" i="66"/>
  <c r="H121" i="66"/>
  <c r="E121" i="66"/>
  <c r="D121" i="66"/>
  <c r="C121" i="66"/>
  <c r="B121" i="66"/>
  <c r="A121" i="66"/>
  <c r="L120" i="66"/>
  <c r="J120" i="66"/>
  <c r="I120" i="66"/>
  <c r="H120" i="66"/>
  <c r="E120" i="66"/>
  <c r="D120" i="66"/>
  <c r="C120" i="66"/>
  <c r="B120" i="66"/>
  <c r="A120" i="66"/>
  <c r="L119" i="66"/>
  <c r="J119" i="66"/>
  <c r="I119" i="66"/>
  <c r="H119" i="66"/>
  <c r="E119" i="66"/>
  <c r="D119" i="66"/>
  <c r="C119" i="66"/>
  <c r="B119" i="66"/>
  <c r="A119" i="66"/>
  <c r="L118" i="66"/>
  <c r="K118" i="66"/>
  <c r="J118" i="66"/>
  <c r="I118" i="66"/>
  <c r="H118" i="66"/>
  <c r="G118" i="66"/>
  <c r="E118" i="66"/>
  <c r="D118" i="66"/>
  <c r="C118" i="66"/>
  <c r="B118" i="66"/>
  <c r="A118" i="66"/>
  <c r="L117" i="66"/>
  <c r="K117" i="66"/>
  <c r="J117" i="66"/>
  <c r="I117" i="66"/>
  <c r="H117" i="66"/>
  <c r="G117" i="66"/>
  <c r="E117" i="66"/>
  <c r="D117" i="66"/>
  <c r="C117" i="66"/>
  <c r="B117" i="66"/>
  <c r="A117" i="66"/>
  <c r="L116" i="66"/>
  <c r="K116" i="66"/>
  <c r="J116" i="66"/>
  <c r="I116" i="66"/>
  <c r="H116" i="66"/>
  <c r="E116" i="66"/>
  <c r="D116" i="66"/>
  <c r="C116" i="66"/>
  <c r="B116" i="66"/>
  <c r="A116" i="66"/>
  <c r="L115" i="66"/>
  <c r="J115" i="66"/>
  <c r="I115" i="66"/>
  <c r="H115" i="66"/>
  <c r="E115" i="66"/>
  <c r="D115" i="66"/>
  <c r="C115" i="66"/>
  <c r="B115" i="66"/>
  <c r="A115" i="66"/>
  <c r="L114" i="66"/>
  <c r="J114" i="66"/>
  <c r="I114" i="66"/>
  <c r="H114" i="66"/>
  <c r="E114" i="66"/>
  <c r="D114" i="66"/>
  <c r="C114" i="66"/>
  <c r="B114" i="66"/>
  <c r="A114" i="66"/>
  <c r="L113" i="66"/>
  <c r="J113" i="66"/>
  <c r="I113" i="66"/>
  <c r="H113" i="66"/>
  <c r="E113" i="66"/>
  <c r="D113" i="66"/>
  <c r="C113" i="66"/>
  <c r="B113" i="66"/>
  <c r="A113" i="66"/>
  <c r="L112" i="66"/>
  <c r="K112" i="66"/>
  <c r="J112" i="66"/>
  <c r="I112" i="66"/>
  <c r="H112" i="66"/>
  <c r="E112" i="66"/>
  <c r="D112" i="66"/>
  <c r="C112" i="66"/>
  <c r="B112" i="66"/>
  <c r="A112" i="66"/>
  <c r="L111" i="66"/>
  <c r="K111" i="66"/>
  <c r="J111" i="66"/>
  <c r="I111" i="66"/>
  <c r="H111" i="66"/>
  <c r="E111" i="66"/>
  <c r="D111" i="66"/>
  <c r="C111" i="66"/>
  <c r="B111" i="66"/>
  <c r="A111" i="66"/>
  <c r="L110" i="66"/>
  <c r="K110" i="66"/>
  <c r="J110" i="66"/>
  <c r="I110" i="66"/>
  <c r="H110" i="66"/>
  <c r="E110" i="66"/>
  <c r="D110" i="66"/>
  <c r="C110" i="66"/>
  <c r="B110" i="66"/>
  <c r="A110" i="66"/>
  <c r="L109" i="66"/>
  <c r="J109" i="66"/>
  <c r="I109" i="66"/>
  <c r="H109" i="66"/>
  <c r="E109" i="66"/>
  <c r="D109" i="66"/>
  <c r="C109" i="66"/>
  <c r="B109" i="66"/>
  <c r="A109" i="66"/>
  <c r="L108" i="66"/>
  <c r="K108" i="66"/>
  <c r="J108" i="66"/>
  <c r="I108" i="66"/>
  <c r="H108" i="66"/>
  <c r="E108" i="66"/>
  <c r="D108" i="66"/>
  <c r="C108" i="66"/>
  <c r="B108" i="66"/>
  <c r="A108" i="66"/>
  <c r="L107" i="66"/>
  <c r="K107" i="66"/>
  <c r="J107" i="66"/>
  <c r="I107" i="66"/>
  <c r="H107" i="66"/>
  <c r="E107" i="66"/>
  <c r="D107" i="66"/>
  <c r="C107" i="66"/>
  <c r="B107" i="66"/>
  <c r="A107" i="66"/>
  <c r="L106" i="66"/>
  <c r="K106" i="66"/>
  <c r="J106" i="66"/>
  <c r="I106" i="66"/>
  <c r="H106" i="66"/>
  <c r="E106" i="66"/>
  <c r="D106" i="66"/>
  <c r="C106" i="66"/>
  <c r="B106" i="66"/>
  <c r="A106" i="66"/>
  <c r="L105" i="66"/>
  <c r="J105" i="66"/>
  <c r="I105" i="66"/>
  <c r="H105" i="66"/>
  <c r="E105" i="66"/>
  <c r="D105" i="66"/>
  <c r="C105" i="66"/>
  <c r="B105" i="66"/>
  <c r="A105" i="66"/>
  <c r="L104" i="66"/>
  <c r="J104" i="66"/>
  <c r="I104" i="66"/>
  <c r="H104" i="66"/>
  <c r="E104" i="66"/>
  <c r="D104" i="66"/>
  <c r="C104" i="66"/>
  <c r="B104" i="66"/>
  <c r="A104" i="66"/>
  <c r="L103" i="66"/>
  <c r="J103" i="66"/>
  <c r="I103" i="66"/>
  <c r="H103" i="66"/>
  <c r="E103" i="66"/>
  <c r="D103" i="66"/>
  <c r="C103" i="66"/>
  <c r="B103" i="66"/>
  <c r="A103" i="66"/>
  <c r="L102" i="66"/>
  <c r="J102" i="66"/>
  <c r="I102" i="66"/>
  <c r="H102" i="66"/>
  <c r="E102" i="66"/>
  <c r="D102" i="66"/>
  <c r="C102" i="66"/>
  <c r="B102" i="66"/>
  <c r="A102" i="66"/>
  <c r="L101" i="66"/>
  <c r="J101" i="66"/>
  <c r="I101" i="66"/>
  <c r="H101" i="66"/>
  <c r="E101" i="66"/>
  <c r="D101" i="66"/>
  <c r="C101" i="66"/>
  <c r="B101" i="66"/>
  <c r="A101" i="66"/>
  <c r="L100" i="66"/>
  <c r="J100" i="66"/>
  <c r="I100" i="66"/>
  <c r="H100" i="66"/>
  <c r="E100" i="66"/>
  <c r="D100" i="66"/>
  <c r="C100" i="66"/>
  <c r="B100" i="66"/>
  <c r="A100" i="66"/>
  <c r="L99" i="66"/>
  <c r="J99" i="66"/>
  <c r="I99" i="66"/>
  <c r="H99" i="66"/>
  <c r="E99" i="66"/>
  <c r="D99" i="66"/>
  <c r="C99" i="66"/>
  <c r="B99" i="66"/>
  <c r="A99" i="66"/>
  <c r="L98" i="66"/>
  <c r="J98" i="66"/>
  <c r="I98" i="66"/>
  <c r="H98" i="66"/>
  <c r="E98" i="66"/>
  <c r="D98" i="66"/>
  <c r="C98" i="66"/>
  <c r="B98" i="66"/>
  <c r="A98" i="66"/>
  <c r="L97" i="66"/>
  <c r="J97" i="66"/>
  <c r="I97" i="66"/>
  <c r="H97" i="66"/>
  <c r="E97" i="66"/>
  <c r="D97" i="66"/>
  <c r="C97" i="66"/>
  <c r="B97" i="66"/>
  <c r="A97" i="66"/>
  <c r="L96" i="66"/>
  <c r="J96" i="66"/>
  <c r="I96" i="66"/>
  <c r="H96" i="66"/>
  <c r="E96" i="66"/>
  <c r="D96" i="66"/>
  <c r="C96" i="66"/>
  <c r="B96" i="66"/>
  <c r="A96" i="66"/>
  <c r="L95" i="66"/>
  <c r="J95" i="66"/>
  <c r="I95" i="66"/>
  <c r="H95" i="66"/>
  <c r="E95" i="66"/>
  <c r="D95" i="66"/>
  <c r="C95" i="66"/>
  <c r="B95" i="66"/>
  <c r="A95" i="66"/>
  <c r="L94" i="66"/>
  <c r="J94" i="66"/>
  <c r="I94" i="66"/>
  <c r="H94" i="66"/>
  <c r="E94" i="66"/>
  <c r="D94" i="66"/>
  <c r="C94" i="66"/>
  <c r="B94" i="66"/>
  <c r="A94" i="66"/>
  <c r="L93" i="66"/>
  <c r="J93" i="66"/>
  <c r="I93" i="66"/>
  <c r="H93" i="66"/>
  <c r="E93" i="66"/>
  <c r="D93" i="66"/>
  <c r="C93" i="66"/>
  <c r="B93" i="66"/>
  <c r="A93" i="66"/>
  <c r="L92" i="66"/>
  <c r="J92" i="66"/>
  <c r="I92" i="66"/>
  <c r="H92" i="66"/>
  <c r="E92" i="66"/>
  <c r="D92" i="66"/>
  <c r="C92" i="66"/>
  <c r="B92" i="66"/>
  <c r="A92" i="66"/>
  <c r="L91" i="66"/>
  <c r="J91" i="66"/>
  <c r="I91" i="66"/>
  <c r="H91" i="66"/>
  <c r="E91" i="66"/>
  <c r="D91" i="66"/>
  <c r="C91" i="66"/>
  <c r="B91" i="66"/>
  <c r="A91" i="66"/>
  <c r="L90" i="66"/>
  <c r="J90" i="66"/>
  <c r="I90" i="66"/>
  <c r="H90" i="66"/>
  <c r="E90" i="66"/>
  <c r="D90" i="66"/>
  <c r="C90" i="66"/>
  <c r="B90" i="66"/>
  <c r="A90" i="66"/>
  <c r="L89" i="66"/>
  <c r="J89" i="66"/>
  <c r="I89" i="66"/>
  <c r="H89" i="66"/>
  <c r="E89" i="66"/>
  <c r="D89" i="66"/>
  <c r="C89" i="66"/>
  <c r="B89" i="66"/>
  <c r="A89" i="66"/>
  <c r="L88" i="66"/>
  <c r="J88" i="66"/>
  <c r="I88" i="66"/>
  <c r="H88" i="66"/>
  <c r="E88" i="66"/>
  <c r="D88" i="66"/>
  <c r="C88" i="66"/>
  <c r="B88" i="66"/>
  <c r="A88" i="66"/>
  <c r="L87" i="66"/>
  <c r="J87" i="66"/>
  <c r="I87" i="66"/>
  <c r="H87" i="66"/>
  <c r="E87" i="66"/>
  <c r="D87" i="66"/>
  <c r="C87" i="66"/>
  <c r="B87" i="66"/>
  <c r="A87" i="66"/>
  <c r="L86" i="66"/>
  <c r="J86" i="66"/>
  <c r="I86" i="66"/>
  <c r="H86" i="66"/>
  <c r="E86" i="66"/>
  <c r="D86" i="66"/>
  <c r="C86" i="66"/>
  <c r="B86" i="66"/>
  <c r="A86" i="66"/>
  <c r="L85" i="66"/>
  <c r="J85" i="66"/>
  <c r="I85" i="66"/>
  <c r="H85" i="66"/>
  <c r="E85" i="66"/>
  <c r="D85" i="66"/>
  <c r="C85" i="66"/>
  <c r="B85" i="66"/>
  <c r="A85" i="66"/>
  <c r="L84" i="66"/>
  <c r="J84" i="66"/>
  <c r="I84" i="66"/>
  <c r="H84" i="66"/>
  <c r="E84" i="66"/>
  <c r="D84" i="66"/>
  <c r="C84" i="66"/>
  <c r="B84" i="66"/>
  <c r="A84" i="66"/>
  <c r="L83" i="66"/>
  <c r="J83" i="66"/>
  <c r="I83" i="66"/>
  <c r="H83" i="66"/>
  <c r="E83" i="66"/>
  <c r="D83" i="66"/>
  <c r="C83" i="66"/>
  <c r="B83" i="66"/>
  <c r="A83" i="66"/>
  <c r="L82" i="66"/>
  <c r="J82" i="66"/>
  <c r="I82" i="66"/>
  <c r="H82" i="66"/>
  <c r="E82" i="66"/>
  <c r="D82" i="66"/>
  <c r="C82" i="66"/>
  <c r="B82" i="66"/>
  <c r="A82" i="66"/>
  <c r="L81" i="66"/>
  <c r="J81" i="66"/>
  <c r="I81" i="66"/>
  <c r="H81" i="66"/>
  <c r="E81" i="66"/>
  <c r="D81" i="66"/>
  <c r="C81" i="66"/>
  <c r="B81" i="66"/>
  <c r="A81" i="66"/>
  <c r="L80" i="66"/>
  <c r="J80" i="66"/>
  <c r="I80" i="66"/>
  <c r="H80" i="66"/>
  <c r="E80" i="66"/>
  <c r="D80" i="66"/>
  <c r="C80" i="66"/>
  <c r="B80" i="66"/>
  <c r="A80" i="66"/>
  <c r="L79" i="66"/>
  <c r="J79" i="66"/>
  <c r="I79" i="66"/>
  <c r="H79" i="66"/>
  <c r="E79" i="66"/>
  <c r="D79" i="66"/>
  <c r="C79" i="66"/>
  <c r="B79" i="66"/>
  <c r="A79" i="66"/>
  <c r="L78" i="66"/>
  <c r="J78" i="66"/>
  <c r="I78" i="66"/>
  <c r="H78" i="66"/>
  <c r="E78" i="66"/>
  <c r="D78" i="66"/>
  <c r="C78" i="66"/>
  <c r="B78" i="66"/>
  <c r="A78" i="66"/>
  <c r="L77" i="66"/>
  <c r="J77" i="66"/>
  <c r="I77" i="66"/>
  <c r="H77" i="66"/>
  <c r="E77" i="66"/>
  <c r="D77" i="66"/>
  <c r="C77" i="66"/>
  <c r="B77" i="66"/>
  <c r="A77" i="66"/>
  <c r="L76" i="66"/>
  <c r="J76" i="66"/>
  <c r="I76" i="66"/>
  <c r="H76" i="66"/>
  <c r="E76" i="66"/>
  <c r="D76" i="66"/>
  <c r="C76" i="66"/>
  <c r="B76" i="66"/>
  <c r="A76" i="66"/>
  <c r="L75" i="66"/>
  <c r="J75" i="66"/>
  <c r="I75" i="66"/>
  <c r="H75" i="66"/>
  <c r="E75" i="66"/>
  <c r="D75" i="66"/>
  <c r="C75" i="66"/>
  <c r="B75" i="66"/>
  <c r="A75" i="66"/>
  <c r="L74" i="66"/>
  <c r="J74" i="66"/>
  <c r="I74" i="66"/>
  <c r="H74" i="66"/>
  <c r="E74" i="66"/>
  <c r="D74" i="66"/>
  <c r="C74" i="66"/>
  <c r="B74" i="66"/>
  <c r="A74" i="66"/>
  <c r="L73" i="66"/>
  <c r="J73" i="66"/>
  <c r="I73" i="66"/>
  <c r="H73" i="66"/>
  <c r="E73" i="66"/>
  <c r="D73" i="66"/>
  <c r="C73" i="66"/>
  <c r="B73" i="66"/>
  <c r="A73" i="66"/>
  <c r="L72" i="66"/>
  <c r="J72" i="66"/>
  <c r="I72" i="66"/>
  <c r="H72" i="66"/>
  <c r="E72" i="66"/>
  <c r="D72" i="66"/>
  <c r="C72" i="66"/>
  <c r="B72" i="66"/>
  <c r="A72" i="66"/>
  <c r="L71" i="66"/>
  <c r="J71" i="66"/>
  <c r="I71" i="66"/>
  <c r="H71" i="66"/>
  <c r="E71" i="66"/>
  <c r="D71" i="66"/>
  <c r="C71" i="66"/>
  <c r="B71" i="66"/>
  <c r="A71" i="66"/>
  <c r="L70" i="66"/>
  <c r="J70" i="66"/>
  <c r="I70" i="66"/>
  <c r="H70" i="66"/>
  <c r="E70" i="66"/>
  <c r="D70" i="66"/>
  <c r="C70" i="66"/>
  <c r="B70" i="66"/>
  <c r="A70" i="66"/>
  <c r="L69" i="66"/>
  <c r="J69" i="66"/>
  <c r="I69" i="66"/>
  <c r="H69" i="66"/>
  <c r="E69" i="66"/>
  <c r="D69" i="66"/>
  <c r="C69" i="66"/>
  <c r="B69" i="66"/>
  <c r="A69" i="66"/>
  <c r="L68" i="66"/>
  <c r="J68" i="66"/>
  <c r="I68" i="66"/>
  <c r="H68" i="66"/>
  <c r="E68" i="66"/>
  <c r="D68" i="66"/>
  <c r="C68" i="66"/>
  <c r="B68" i="66"/>
  <c r="A68" i="66"/>
  <c r="L67" i="66"/>
  <c r="J67" i="66"/>
  <c r="I67" i="66"/>
  <c r="H67" i="66"/>
  <c r="E67" i="66"/>
  <c r="D67" i="66"/>
  <c r="C67" i="66"/>
  <c r="B67" i="66"/>
  <c r="A67" i="66"/>
  <c r="L66" i="66"/>
  <c r="J66" i="66"/>
  <c r="I66" i="66"/>
  <c r="H66" i="66"/>
  <c r="E66" i="66"/>
  <c r="D66" i="66"/>
  <c r="C66" i="66"/>
  <c r="B66" i="66"/>
  <c r="A66" i="66"/>
  <c r="L65" i="66"/>
  <c r="J65" i="66"/>
  <c r="I65" i="66"/>
  <c r="H65" i="66"/>
  <c r="E65" i="66"/>
  <c r="D65" i="66"/>
  <c r="C65" i="66"/>
  <c r="B65" i="66"/>
  <c r="A65" i="66"/>
  <c r="L64" i="66"/>
  <c r="J64" i="66"/>
  <c r="I64" i="66"/>
  <c r="H64" i="66"/>
  <c r="E64" i="66"/>
  <c r="D64" i="66"/>
  <c r="C64" i="66"/>
  <c r="B64" i="66"/>
  <c r="A64" i="66"/>
  <c r="L63" i="66"/>
  <c r="J63" i="66"/>
  <c r="I63" i="66"/>
  <c r="H63" i="66"/>
  <c r="E63" i="66"/>
  <c r="D63" i="66"/>
  <c r="C63" i="66"/>
  <c r="B63" i="66"/>
  <c r="A63" i="66"/>
  <c r="L62" i="66"/>
  <c r="J62" i="66"/>
  <c r="I62" i="66"/>
  <c r="H62" i="66"/>
  <c r="E62" i="66"/>
  <c r="D62" i="66"/>
  <c r="C62" i="66"/>
  <c r="B62" i="66"/>
  <c r="A62" i="66"/>
  <c r="L61" i="66"/>
  <c r="J61" i="66"/>
  <c r="I61" i="66"/>
  <c r="H61" i="66"/>
  <c r="E61" i="66"/>
  <c r="D61" i="66"/>
  <c r="C61" i="66"/>
  <c r="B61" i="66"/>
  <c r="A61" i="66"/>
  <c r="L60" i="66"/>
  <c r="J60" i="66"/>
  <c r="I60" i="66"/>
  <c r="H60" i="66"/>
  <c r="E60" i="66"/>
  <c r="D60" i="66"/>
  <c r="C60" i="66"/>
  <c r="B60" i="66"/>
  <c r="A60" i="66"/>
  <c r="L59" i="66"/>
  <c r="J59" i="66"/>
  <c r="I59" i="66"/>
  <c r="H59" i="66"/>
  <c r="E59" i="66"/>
  <c r="D59" i="66"/>
  <c r="C59" i="66"/>
  <c r="B59" i="66"/>
  <c r="A59" i="66"/>
  <c r="L58" i="66"/>
  <c r="J58" i="66"/>
  <c r="I58" i="66"/>
  <c r="H58" i="66"/>
  <c r="E58" i="66"/>
  <c r="D58" i="66"/>
  <c r="C58" i="66"/>
  <c r="B58" i="66"/>
  <c r="A58" i="66"/>
  <c r="L57" i="66"/>
  <c r="J57" i="66"/>
  <c r="I57" i="66"/>
  <c r="H57" i="66"/>
  <c r="E57" i="66"/>
  <c r="D57" i="66"/>
  <c r="C57" i="66"/>
  <c r="B57" i="66"/>
  <c r="A57" i="66"/>
  <c r="L56" i="66"/>
  <c r="J56" i="66"/>
  <c r="I56" i="66"/>
  <c r="H56" i="66"/>
  <c r="E56" i="66"/>
  <c r="D56" i="66"/>
  <c r="C56" i="66"/>
  <c r="B56" i="66"/>
  <c r="A56" i="66"/>
  <c r="L55" i="66"/>
  <c r="J55" i="66"/>
  <c r="I55" i="66"/>
  <c r="H55" i="66"/>
  <c r="G55" i="66"/>
  <c r="E55" i="66"/>
  <c r="D55" i="66"/>
  <c r="C55" i="66"/>
  <c r="B55" i="66"/>
  <c r="A55" i="66"/>
  <c r="L54" i="66"/>
  <c r="J54" i="66"/>
  <c r="I54" i="66"/>
  <c r="H54" i="66"/>
  <c r="E54" i="66"/>
  <c r="D54" i="66"/>
  <c r="C54" i="66"/>
  <c r="B54" i="66"/>
  <c r="A54" i="66"/>
  <c r="L53" i="66"/>
  <c r="J53" i="66"/>
  <c r="I53" i="66"/>
  <c r="H53" i="66"/>
  <c r="E53" i="66"/>
  <c r="D53" i="66"/>
  <c r="C53" i="66"/>
  <c r="B53" i="66"/>
  <c r="A53" i="66"/>
  <c r="L52" i="66"/>
  <c r="J52" i="66"/>
  <c r="I52" i="66"/>
  <c r="H52" i="66"/>
  <c r="E52" i="66"/>
  <c r="D52" i="66"/>
  <c r="C52" i="66"/>
  <c r="B52" i="66"/>
  <c r="A52" i="66"/>
  <c r="L51" i="66"/>
  <c r="J51" i="66"/>
  <c r="I51" i="66"/>
  <c r="H51" i="66"/>
  <c r="G51" i="66"/>
  <c r="E51" i="66"/>
  <c r="D51" i="66"/>
  <c r="C51" i="66"/>
  <c r="B51" i="66"/>
  <c r="A51" i="66"/>
  <c r="L50" i="66"/>
  <c r="J50" i="66"/>
  <c r="I50" i="66"/>
  <c r="H50" i="66"/>
  <c r="E50" i="66"/>
  <c r="D50" i="66"/>
  <c r="C50" i="66"/>
  <c r="B50" i="66"/>
  <c r="A50" i="66"/>
  <c r="L49" i="66"/>
  <c r="J49" i="66"/>
  <c r="I49" i="66"/>
  <c r="H49" i="66"/>
  <c r="G49" i="66"/>
  <c r="E49" i="66"/>
  <c r="D49" i="66"/>
  <c r="C49" i="66"/>
  <c r="B49" i="66"/>
  <c r="A49" i="66"/>
  <c r="L48" i="66"/>
  <c r="J48" i="66"/>
  <c r="I48" i="66"/>
  <c r="H48" i="66"/>
  <c r="E48" i="66"/>
  <c r="D48" i="66"/>
  <c r="C48" i="66"/>
  <c r="B48" i="66"/>
  <c r="A48" i="66"/>
  <c r="L47" i="66"/>
  <c r="J47" i="66"/>
  <c r="I47" i="66"/>
  <c r="H47" i="66"/>
  <c r="E47" i="66"/>
  <c r="D47" i="66"/>
  <c r="C47" i="66"/>
  <c r="B47" i="66"/>
  <c r="A47" i="66"/>
  <c r="L46" i="66"/>
  <c r="J46" i="66"/>
  <c r="I46" i="66"/>
  <c r="H46" i="66"/>
  <c r="E46" i="66"/>
  <c r="D46" i="66"/>
  <c r="C46" i="66"/>
  <c r="B46" i="66"/>
  <c r="A46" i="66"/>
  <c r="L45" i="66"/>
  <c r="J45" i="66"/>
  <c r="I45" i="66"/>
  <c r="H45" i="66"/>
  <c r="G45" i="66"/>
  <c r="E45" i="66"/>
  <c r="D45" i="66"/>
  <c r="C45" i="66"/>
  <c r="B45" i="66"/>
  <c r="A45" i="66"/>
  <c r="L44" i="66"/>
  <c r="J44" i="66"/>
  <c r="I44" i="66"/>
  <c r="H44" i="66"/>
  <c r="E44" i="66"/>
  <c r="D44" i="66"/>
  <c r="C44" i="66"/>
  <c r="B44" i="66"/>
  <c r="A44" i="66"/>
  <c r="L43" i="66"/>
  <c r="J43" i="66"/>
  <c r="I43" i="66"/>
  <c r="H43" i="66"/>
  <c r="E43" i="66"/>
  <c r="D43" i="66"/>
  <c r="C43" i="66"/>
  <c r="B43" i="66"/>
  <c r="A43" i="66"/>
  <c r="L42" i="66"/>
  <c r="J42" i="66"/>
  <c r="I42" i="66"/>
  <c r="H42" i="66"/>
  <c r="G42" i="66"/>
  <c r="E42" i="66"/>
  <c r="D42" i="66"/>
  <c r="C42" i="66"/>
  <c r="B42" i="66"/>
  <c r="A42" i="66"/>
  <c r="L41" i="66"/>
  <c r="J41" i="66"/>
  <c r="I41" i="66"/>
  <c r="H41" i="66"/>
  <c r="E41" i="66"/>
  <c r="D41" i="66"/>
  <c r="C41" i="66"/>
  <c r="B41" i="66"/>
  <c r="A41" i="66"/>
  <c r="L40" i="66"/>
  <c r="K40" i="66"/>
  <c r="J40" i="66"/>
  <c r="I40" i="66"/>
  <c r="H40" i="66"/>
  <c r="G40" i="66"/>
  <c r="E40" i="66"/>
  <c r="D40" i="66"/>
  <c r="C40" i="66"/>
  <c r="B40" i="66"/>
  <c r="A40" i="66"/>
  <c r="L39" i="66"/>
  <c r="K39" i="66"/>
  <c r="J39" i="66"/>
  <c r="I39" i="66"/>
  <c r="H39" i="66"/>
  <c r="E39" i="66"/>
  <c r="D39" i="66"/>
  <c r="C39" i="66"/>
  <c r="B39" i="66"/>
  <c r="A39" i="66"/>
  <c r="L38" i="66"/>
  <c r="K38" i="66"/>
  <c r="J38" i="66"/>
  <c r="I38" i="66"/>
  <c r="H38" i="66"/>
  <c r="G38" i="66"/>
  <c r="E38" i="66"/>
  <c r="D38" i="66"/>
  <c r="C38" i="66"/>
  <c r="B38" i="66"/>
  <c r="A38" i="66"/>
  <c r="L37" i="66"/>
  <c r="K37" i="66"/>
  <c r="J37" i="66"/>
  <c r="I37" i="66"/>
  <c r="H37" i="66"/>
  <c r="E37" i="66"/>
  <c r="D37" i="66"/>
  <c r="C37" i="66"/>
  <c r="B37" i="66"/>
  <c r="A37" i="66"/>
  <c r="L36" i="66"/>
  <c r="K36" i="66"/>
  <c r="J36" i="66"/>
  <c r="I36" i="66"/>
  <c r="H36" i="66"/>
  <c r="G36" i="66"/>
  <c r="E36" i="66"/>
  <c r="D36" i="66"/>
  <c r="C36" i="66"/>
  <c r="B36" i="66"/>
  <c r="A36" i="66"/>
  <c r="L35" i="66"/>
  <c r="K35" i="66"/>
  <c r="J35" i="66"/>
  <c r="I35" i="66"/>
  <c r="H35" i="66"/>
  <c r="E35" i="66"/>
  <c r="D35" i="66"/>
  <c r="C35" i="66"/>
  <c r="B35" i="66"/>
  <c r="A35" i="66"/>
  <c r="L34" i="66"/>
  <c r="K34" i="66"/>
  <c r="J34" i="66"/>
  <c r="I34" i="66"/>
  <c r="H34" i="66"/>
  <c r="G34" i="66"/>
  <c r="E34" i="66"/>
  <c r="D34" i="66"/>
  <c r="C34" i="66"/>
  <c r="B34" i="66"/>
  <c r="A34" i="66"/>
  <c r="L33" i="66"/>
  <c r="K33" i="66"/>
  <c r="J33" i="66"/>
  <c r="I33" i="66"/>
  <c r="H33" i="66"/>
  <c r="E33" i="66"/>
  <c r="D33" i="66"/>
  <c r="C33" i="66"/>
  <c r="B33" i="66"/>
  <c r="A33" i="66"/>
  <c r="L32" i="66"/>
  <c r="K32" i="66"/>
  <c r="J32" i="66"/>
  <c r="I32" i="66"/>
  <c r="H32" i="66"/>
  <c r="G32" i="66"/>
  <c r="E32" i="66"/>
  <c r="D32" i="66"/>
  <c r="C32" i="66"/>
  <c r="B32" i="66"/>
  <c r="A32" i="66"/>
  <c r="L31" i="66"/>
  <c r="K31" i="66"/>
  <c r="J31" i="66"/>
  <c r="I31" i="66"/>
  <c r="H31" i="66"/>
  <c r="E31" i="66"/>
  <c r="D31" i="66"/>
  <c r="C31" i="66"/>
  <c r="B31" i="66"/>
  <c r="A31" i="66"/>
  <c r="L30" i="66"/>
  <c r="K30" i="66"/>
  <c r="J30" i="66"/>
  <c r="I30" i="66"/>
  <c r="H30" i="66"/>
  <c r="G30" i="66"/>
  <c r="E30" i="66"/>
  <c r="D30" i="66"/>
  <c r="C30" i="66"/>
  <c r="B30" i="66"/>
  <c r="A30" i="66"/>
  <c r="L29" i="66"/>
  <c r="K29" i="66"/>
  <c r="J29" i="66"/>
  <c r="I29" i="66"/>
  <c r="H29" i="66"/>
  <c r="E29" i="66"/>
  <c r="D29" i="66"/>
  <c r="C29" i="66"/>
  <c r="B29" i="66"/>
  <c r="A29" i="66"/>
  <c r="L28" i="66"/>
  <c r="K28" i="66"/>
  <c r="J28" i="66"/>
  <c r="I28" i="66"/>
  <c r="H28" i="66"/>
  <c r="G28" i="66"/>
  <c r="E28" i="66"/>
  <c r="D28" i="66"/>
  <c r="C28" i="66"/>
  <c r="B28" i="66"/>
  <c r="A28" i="66"/>
  <c r="L27" i="66"/>
  <c r="K27" i="66"/>
  <c r="J27" i="66"/>
  <c r="I27" i="66"/>
  <c r="H27" i="66"/>
  <c r="E27" i="66"/>
  <c r="D27" i="66"/>
  <c r="C27" i="66"/>
  <c r="B27" i="66"/>
  <c r="A27" i="66"/>
  <c r="L26" i="66"/>
  <c r="K26" i="66"/>
  <c r="J26" i="66"/>
  <c r="I26" i="66"/>
  <c r="H26" i="66"/>
  <c r="G26" i="66"/>
  <c r="E26" i="66"/>
  <c r="D26" i="66"/>
  <c r="C26" i="66"/>
  <c r="B26" i="66"/>
  <c r="A26" i="66"/>
  <c r="L25" i="66"/>
  <c r="K25" i="66"/>
  <c r="J25" i="66"/>
  <c r="I25" i="66"/>
  <c r="H25" i="66"/>
  <c r="E25" i="66"/>
  <c r="D25" i="66"/>
  <c r="C25" i="66"/>
  <c r="B25" i="66"/>
  <c r="A25" i="66"/>
  <c r="L24" i="66"/>
  <c r="K24" i="66"/>
  <c r="J24" i="66"/>
  <c r="I24" i="66"/>
  <c r="H24" i="66"/>
  <c r="G24" i="66"/>
  <c r="E24" i="66"/>
  <c r="D24" i="66"/>
  <c r="C24" i="66"/>
  <c r="B24" i="66"/>
  <c r="A24" i="66"/>
  <c r="L23" i="66"/>
  <c r="K23" i="66"/>
  <c r="J23" i="66"/>
  <c r="I23" i="66"/>
  <c r="H23" i="66"/>
  <c r="E23" i="66"/>
  <c r="D23" i="66"/>
  <c r="C23" i="66"/>
  <c r="B23" i="66"/>
  <c r="A23" i="66"/>
  <c r="L22" i="66"/>
  <c r="K22" i="66"/>
  <c r="J22" i="66"/>
  <c r="I22" i="66"/>
  <c r="H22" i="66"/>
  <c r="G22" i="66"/>
  <c r="E22" i="66"/>
  <c r="D22" i="66"/>
  <c r="C22" i="66"/>
  <c r="B22" i="66"/>
  <c r="A22" i="66"/>
  <c r="L21" i="66"/>
  <c r="K21" i="66"/>
  <c r="J21" i="66"/>
  <c r="I21" i="66"/>
  <c r="H21" i="66"/>
  <c r="E21" i="66"/>
  <c r="D21" i="66"/>
  <c r="C21" i="66"/>
  <c r="B21" i="66"/>
  <c r="A21" i="66"/>
  <c r="L20" i="66"/>
  <c r="K20" i="66"/>
  <c r="J20" i="66"/>
  <c r="I20" i="66"/>
  <c r="H20" i="66"/>
  <c r="G20" i="66"/>
  <c r="E20" i="66"/>
  <c r="D20" i="66"/>
  <c r="C20" i="66"/>
  <c r="B20" i="66"/>
  <c r="A20" i="66"/>
  <c r="L19" i="66"/>
  <c r="J19" i="66"/>
  <c r="I19" i="66"/>
  <c r="H19" i="66"/>
  <c r="E19" i="66"/>
  <c r="D19" i="66"/>
  <c r="C19" i="66"/>
  <c r="B19" i="66"/>
  <c r="A19" i="66"/>
  <c r="L18" i="66"/>
  <c r="K18" i="66"/>
  <c r="J18" i="66"/>
  <c r="I18" i="66"/>
  <c r="H18" i="66"/>
  <c r="G18" i="66"/>
  <c r="E18" i="66"/>
  <c r="D18" i="66"/>
  <c r="C18" i="66"/>
  <c r="B18" i="66"/>
  <c r="A18" i="66"/>
  <c r="L17" i="66"/>
  <c r="K17" i="66"/>
  <c r="J17" i="66"/>
  <c r="I17" i="66"/>
  <c r="H17" i="66"/>
  <c r="E17" i="66"/>
  <c r="D17" i="66"/>
  <c r="C17" i="66"/>
  <c r="B17" i="66"/>
  <c r="A17" i="66"/>
  <c r="L16" i="66"/>
  <c r="K16" i="66"/>
  <c r="J16" i="66"/>
  <c r="I16" i="66"/>
  <c r="H16" i="66"/>
  <c r="G16" i="66"/>
  <c r="E16" i="66"/>
  <c r="D16" i="66"/>
  <c r="C16" i="66"/>
  <c r="B16" i="66"/>
  <c r="A16" i="66"/>
  <c r="L15" i="66"/>
  <c r="K15" i="66"/>
  <c r="J15" i="66"/>
  <c r="I15" i="66"/>
  <c r="H15" i="66"/>
  <c r="E15" i="66"/>
  <c r="D15" i="66"/>
  <c r="C15" i="66"/>
  <c r="B15" i="66"/>
  <c r="A15" i="66"/>
  <c r="L14" i="66"/>
  <c r="K14" i="66"/>
  <c r="J14" i="66"/>
  <c r="I14" i="66"/>
  <c r="H14" i="66"/>
  <c r="G14" i="66"/>
  <c r="E14" i="66"/>
  <c r="D14" i="66"/>
  <c r="C14" i="66"/>
  <c r="B14" i="66"/>
  <c r="A14" i="66"/>
  <c r="L13" i="66"/>
  <c r="K13" i="66"/>
  <c r="J13" i="66"/>
  <c r="I13" i="66"/>
  <c r="H13" i="66"/>
  <c r="E13" i="66"/>
  <c r="D13" i="66"/>
  <c r="C13" i="66"/>
  <c r="B13" i="66"/>
  <c r="A13" i="66"/>
  <c r="L12" i="66"/>
  <c r="J12" i="66"/>
  <c r="I12" i="66"/>
  <c r="H12" i="66"/>
  <c r="E12" i="66"/>
  <c r="D12" i="66"/>
  <c r="C12" i="66"/>
  <c r="B12" i="66"/>
  <c r="A12" i="66"/>
  <c r="L11" i="66"/>
  <c r="K11" i="66"/>
  <c r="J11" i="66"/>
  <c r="I11" i="66"/>
  <c r="H11" i="66"/>
  <c r="E11" i="66"/>
  <c r="D11" i="66"/>
  <c r="C11" i="66"/>
  <c r="B11" i="66"/>
  <c r="A11" i="66"/>
  <c r="L10" i="66"/>
  <c r="K10" i="66"/>
  <c r="J10" i="66"/>
  <c r="I10" i="66"/>
  <c r="H10" i="66"/>
  <c r="E10" i="66"/>
  <c r="D10" i="66"/>
  <c r="C10" i="66"/>
  <c r="B10" i="66"/>
  <c r="A10" i="66"/>
  <c r="L9" i="66"/>
  <c r="J9" i="66"/>
  <c r="I9" i="66"/>
  <c r="H9" i="66"/>
  <c r="E9" i="66"/>
  <c r="D9" i="66"/>
  <c r="C9" i="66"/>
  <c r="B9" i="66"/>
  <c r="A9" i="66"/>
  <c r="L8" i="66"/>
  <c r="K8" i="66"/>
  <c r="J8" i="66"/>
  <c r="I8" i="66"/>
  <c r="H8" i="66"/>
  <c r="E8" i="66"/>
  <c r="D8" i="66"/>
  <c r="C8" i="66"/>
  <c r="B8" i="66"/>
  <c r="A8" i="66"/>
  <c r="L7" i="66"/>
  <c r="K7" i="66"/>
  <c r="J7" i="66"/>
  <c r="I7" i="66"/>
  <c r="H7" i="66"/>
  <c r="E7" i="66"/>
  <c r="D7" i="66"/>
  <c r="C7" i="66"/>
  <c r="B7" i="66"/>
  <c r="A7" i="66"/>
  <c r="L6" i="66"/>
  <c r="J6" i="66"/>
  <c r="I6" i="66"/>
  <c r="H6" i="66"/>
  <c r="E6" i="66"/>
  <c r="D6" i="66"/>
  <c r="C6" i="66"/>
  <c r="B6" i="66"/>
  <c r="A6" i="66"/>
  <c r="L5" i="66"/>
  <c r="J5" i="66"/>
  <c r="I5" i="66"/>
  <c r="H5" i="66"/>
  <c r="E5" i="66"/>
  <c r="D5" i="66"/>
  <c r="C5" i="66"/>
  <c r="B5" i="66"/>
  <c r="A5" i="66"/>
  <c r="L4" i="66"/>
  <c r="J4" i="66"/>
  <c r="I4" i="66"/>
  <c r="H4" i="66"/>
  <c r="E4" i="66"/>
  <c r="D4" i="66"/>
  <c r="C4" i="66"/>
  <c r="B4" i="66"/>
  <c r="A4" i="66"/>
  <c r="L3" i="66"/>
  <c r="J3" i="66"/>
  <c r="I3" i="66"/>
  <c r="H3" i="66"/>
  <c r="E3" i="66"/>
  <c r="D3" i="66"/>
  <c r="C3" i="66"/>
  <c r="B3" i="66"/>
  <c r="A3" i="66"/>
  <c r="B2" i="66"/>
  <c r="C2" i="66"/>
  <c r="D2" i="66"/>
  <c r="E2" i="66"/>
  <c r="H2" i="66"/>
  <c r="I2" i="66"/>
  <c r="J2" i="66"/>
  <c r="L2" i="66"/>
  <c r="A2" i="66"/>
  <c r="B1" i="66"/>
  <c r="C1" i="66"/>
  <c r="D1" i="66"/>
  <c r="E1" i="66"/>
  <c r="F1" i="66"/>
  <c r="G1" i="66"/>
  <c r="H1" i="66"/>
  <c r="I1" i="66"/>
  <c r="J1" i="66"/>
  <c r="K1" i="66"/>
  <c r="L1" i="66"/>
  <c r="A1" i="66"/>
  <c r="K56" i="66" l="1"/>
  <c r="K55" i="66"/>
  <c r="K51" i="66"/>
  <c r="K49" i="66"/>
  <c r="K45" i="66"/>
  <c r="C123" i="66" l="1"/>
  <c r="C124" i="66"/>
  <c r="C125" i="66"/>
  <c r="C126" i="66"/>
  <c r="G231" i="66" l="1"/>
  <c r="G230" i="66"/>
  <c r="G229" i="66"/>
  <c r="G228" i="66"/>
  <c r="G227" i="66"/>
  <c r="G226" i="66"/>
  <c r="G225" i="66"/>
  <c r="G224" i="66"/>
  <c r="G125" i="66" l="1"/>
  <c r="F125" i="66"/>
  <c r="G126" i="66"/>
  <c r="F126" i="66"/>
  <c r="G124" i="66"/>
  <c r="F124" i="66"/>
  <c r="G123" i="66"/>
  <c r="F123" i="66"/>
  <c r="F3" i="66" l="1"/>
  <c r="F4" i="66"/>
  <c r="F5" i="66"/>
  <c r="F6" i="66"/>
  <c r="F7" i="66"/>
  <c r="F8" i="66"/>
  <c r="F9" i="66"/>
  <c r="F10" i="66"/>
  <c r="F11" i="66"/>
  <c r="F12" i="66"/>
  <c r="F13" i="66"/>
  <c r="F14" i="66"/>
  <c r="F15" i="66"/>
  <c r="F16" i="66"/>
  <c r="F17" i="66"/>
  <c r="F18" i="66"/>
  <c r="F19" i="66"/>
  <c r="F20" i="66"/>
  <c r="F21" i="66"/>
  <c r="F22" i="66"/>
  <c r="F23" i="66"/>
  <c r="F24" i="66"/>
  <c r="F25" i="66"/>
  <c r="F26" i="66"/>
  <c r="F27" i="66"/>
  <c r="F28" i="66"/>
  <c r="F29" i="66"/>
  <c r="F30" i="66"/>
  <c r="F31" i="66"/>
  <c r="F32" i="66"/>
  <c r="F33" i="66"/>
  <c r="F34" i="66"/>
  <c r="F35" i="66"/>
  <c r="F36" i="66"/>
  <c r="F37" i="66"/>
  <c r="F38" i="66"/>
  <c r="F39" i="66"/>
  <c r="F40" i="66"/>
  <c r="F41" i="66"/>
  <c r="F42" i="66"/>
  <c r="F43" i="66"/>
  <c r="F44" i="66"/>
  <c r="F45" i="66"/>
  <c r="F46" i="66"/>
  <c r="F47" i="66"/>
  <c r="F48" i="66"/>
  <c r="F49" i="66"/>
  <c r="F50" i="66"/>
  <c r="F51" i="66"/>
  <c r="F52" i="66"/>
  <c r="F53" i="66"/>
  <c r="F54" i="66"/>
  <c r="F55" i="66"/>
  <c r="F56" i="66"/>
  <c r="F57" i="66"/>
  <c r="F58" i="66"/>
  <c r="F59" i="66"/>
  <c r="F60" i="66"/>
  <c r="F61" i="66"/>
  <c r="F62" i="66"/>
  <c r="F63" i="66"/>
  <c r="F64" i="66"/>
  <c r="F65" i="66"/>
  <c r="F66" i="66"/>
  <c r="F67" i="66"/>
  <c r="F68" i="66"/>
  <c r="F69" i="66"/>
  <c r="F70" i="66"/>
  <c r="F71" i="66"/>
  <c r="F72" i="66"/>
  <c r="F73" i="66"/>
  <c r="F74" i="66"/>
  <c r="F75" i="66"/>
  <c r="F76" i="66"/>
  <c r="F77" i="66"/>
  <c r="F78" i="66"/>
  <c r="F79" i="66"/>
  <c r="F80" i="66"/>
  <c r="F81" i="66"/>
  <c r="F82" i="66"/>
  <c r="F83" i="66"/>
  <c r="F84" i="66"/>
  <c r="F85" i="66"/>
  <c r="F86" i="66"/>
  <c r="F87" i="66"/>
  <c r="F88" i="66"/>
  <c r="F89" i="66"/>
  <c r="F90" i="66"/>
  <c r="F91" i="66"/>
  <c r="F92" i="66"/>
  <c r="F93" i="66"/>
  <c r="F94" i="66"/>
  <c r="F95" i="66"/>
  <c r="F96" i="66"/>
  <c r="F97" i="66"/>
  <c r="F98" i="66"/>
  <c r="F99" i="66"/>
  <c r="F100" i="66"/>
  <c r="F101" i="66"/>
  <c r="F102" i="66"/>
  <c r="F103" i="66"/>
  <c r="F104" i="66"/>
  <c r="F105" i="66"/>
  <c r="F106" i="66"/>
  <c r="F107" i="66"/>
  <c r="F108" i="66"/>
  <c r="F109" i="66"/>
  <c r="F110" i="66"/>
  <c r="F111" i="66"/>
  <c r="F112" i="66"/>
  <c r="F113" i="66"/>
  <c r="F114" i="66"/>
  <c r="F115" i="66"/>
  <c r="F116" i="66"/>
  <c r="F117" i="66"/>
  <c r="F118" i="66"/>
  <c r="F119" i="66"/>
  <c r="F120" i="66"/>
  <c r="F121" i="66"/>
  <c r="F122" i="66"/>
  <c r="F127" i="66"/>
  <c r="F128" i="66"/>
  <c r="F129" i="66"/>
  <c r="F130" i="66"/>
  <c r="F131" i="66"/>
  <c r="F132" i="66"/>
  <c r="F133" i="66"/>
  <c r="F134" i="66"/>
  <c r="F135" i="66"/>
  <c r="F136" i="66"/>
  <c r="F137" i="66"/>
  <c r="F138" i="66"/>
  <c r="F139" i="66"/>
  <c r="F140" i="66"/>
  <c r="F141" i="66"/>
  <c r="F142" i="66"/>
  <c r="F143" i="66"/>
  <c r="F144" i="66"/>
  <c r="F145" i="66"/>
  <c r="F146" i="66"/>
  <c r="F147" i="66"/>
  <c r="F148" i="66"/>
  <c r="F149" i="66"/>
  <c r="F150" i="66"/>
  <c r="F151" i="66"/>
  <c r="F152" i="66"/>
  <c r="F153" i="66"/>
  <c r="F154" i="66"/>
  <c r="F155" i="66"/>
  <c r="F156" i="66"/>
  <c r="F157" i="66"/>
  <c r="F158" i="66"/>
  <c r="F159" i="66"/>
  <c r="F160" i="66"/>
  <c r="F161" i="66"/>
  <c r="F162" i="66"/>
  <c r="F163" i="66"/>
  <c r="F164" i="66"/>
  <c r="F165" i="66"/>
  <c r="F166" i="66"/>
  <c r="F167" i="66"/>
  <c r="F168" i="66"/>
  <c r="F169" i="66"/>
  <c r="F170" i="66"/>
  <c r="F171" i="66"/>
  <c r="F172" i="66"/>
  <c r="F173" i="66"/>
  <c r="F174" i="66"/>
  <c r="F175" i="66"/>
  <c r="F176" i="66"/>
  <c r="F177" i="66"/>
  <c r="F178" i="66"/>
  <c r="F179" i="66"/>
  <c r="F180" i="66"/>
  <c r="F181" i="66"/>
  <c r="F182" i="66"/>
  <c r="F183" i="66"/>
  <c r="F184" i="66"/>
  <c r="F185" i="66"/>
  <c r="F186" i="66"/>
  <c r="F187" i="66"/>
  <c r="F188" i="66"/>
  <c r="F189" i="66"/>
  <c r="F190" i="66"/>
  <c r="F191" i="66"/>
  <c r="F192" i="66"/>
  <c r="F193" i="66"/>
  <c r="F194" i="66"/>
  <c r="F195" i="66"/>
  <c r="F196" i="66"/>
  <c r="F197" i="66"/>
  <c r="F198" i="66"/>
  <c r="F199" i="66"/>
  <c r="F200" i="66"/>
  <c r="F201" i="66"/>
  <c r="F202" i="66"/>
  <c r="F203" i="66"/>
  <c r="F204" i="66"/>
  <c r="F205" i="66"/>
  <c r="F206" i="66"/>
  <c r="F207" i="66"/>
  <c r="F208" i="66"/>
  <c r="F209" i="66"/>
  <c r="F210" i="66"/>
  <c r="F211" i="66"/>
  <c r="F212" i="66"/>
  <c r="F213" i="66"/>
  <c r="F214" i="66"/>
  <c r="F215" i="66"/>
  <c r="F216" i="66"/>
  <c r="F217" i="66"/>
  <c r="F218" i="66"/>
  <c r="F219" i="66"/>
  <c r="F220" i="66"/>
  <c r="F221" i="66"/>
  <c r="F222" i="66"/>
  <c r="F223" i="66"/>
  <c r="F224" i="66"/>
  <c r="F225" i="66"/>
  <c r="F226" i="66"/>
  <c r="F227" i="66"/>
  <c r="F228" i="66"/>
  <c r="F229" i="66"/>
  <c r="F230" i="66"/>
  <c r="F231" i="66"/>
  <c r="F2" i="66"/>
  <c r="G223" i="66"/>
  <c r="G222" i="66"/>
  <c r="G221" i="66"/>
  <c r="G220" i="66"/>
  <c r="G219" i="66"/>
  <c r="G218" i="66"/>
  <c r="G217" i="66"/>
  <c r="G216" i="66"/>
  <c r="G215" i="66"/>
  <c r="G214" i="66"/>
  <c r="G213" i="66"/>
  <c r="G212" i="66"/>
  <c r="G211" i="66"/>
  <c r="G210" i="66"/>
  <c r="G209" i="66"/>
  <c r="G208" i="66"/>
  <c r="G207" i="66"/>
  <c r="G206" i="66"/>
  <c r="G205" i="66"/>
  <c r="G204" i="66"/>
  <c r="G203" i="66"/>
  <c r="K203" i="66"/>
  <c r="G202" i="66"/>
  <c r="K202" i="66"/>
  <c r="G201" i="66"/>
  <c r="G200" i="66"/>
  <c r="G199" i="66"/>
  <c r="G198" i="66"/>
  <c r="G197" i="66"/>
  <c r="G196" i="66"/>
  <c r="G195" i="66"/>
  <c r="K195" i="66"/>
  <c r="G194" i="66"/>
  <c r="G193" i="66"/>
  <c r="G192" i="66"/>
  <c r="G191" i="66"/>
  <c r="G190" i="66"/>
  <c r="G189" i="66"/>
  <c r="G188" i="66"/>
  <c r="G187" i="66"/>
  <c r="G186" i="66"/>
  <c r="G185" i="66"/>
  <c r="G184" i="66"/>
  <c r="G183" i="66"/>
  <c r="G182" i="66"/>
  <c r="G181" i="66"/>
  <c r="K181" i="66"/>
  <c r="G180" i="66"/>
  <c r="K180" i="66"/>
  <c r="G179" i="66"/>
  <c r="K179" i="66"/>
  <c r="G178" i="66"/>
  <c r="K178" i="66"/>
  <c r="G177" i="66"/>
  <c r="K177" i="66"/>
  <c r="G176" i="66"/>
  <c r="K176" i="66"/>
  <c r="G175" i="66"/>
  <c r="G174" i="66"/>
  <c r="K174" i="66"/>
  <c r="G173" i="66"/>
  <c r="K173" i="66"/>
  <c r="G172" i="66"/>
  <c r="K172" i="66"/>
  <c r="G171" i="66"/>
  <c r="K171" i="66"/>
  <c r="G170" i="66"/>
  <c r="K170" i="66"/>
  <c r="G169" i="66"/>
  <c r="K169" i="66"/>
  <c r="G168" i="66"/>
  <c r="K168" i="66"/>
  <c r="G167" i="66"/>
  <c r="K167" i="66"/>
  <c r="G166" i="66"/>
  <c r="K166" i="66"/>
  <c r="G165" i="66"/>
  <c r="G164" i="66"/>
  <c r="K164" i="66"/>
  <c r="G163" i="66"/>
  <c r="K163" i="66"/>
  <c r="G162" i="66"/>
  <c r="G161" i="66"/>
  <c r="K161" i="66"/>
  <c r="G160" i="66"/>
  <c r="K160" i="66"/>
  <c r="G159" i="66"/>
  <c r="K159" i="66"/>
  <c r="G158" i="66"/>
  <c r="G157" i="66"/>
  <c r="K157" i="66"/>
  <c r="G156" i="66"/>
  <c r="G155" i="66"/>
  <c r="G154" i="66"/>
  <c r="G153" i="66"/>
  <c r="K153" i="66"/>
  <c r="G152" i="66"/>
  <c r="G151" i="66"/>
  <c r="G150" i="66"/>
  <c r="G149" i="66"/>
  <c r="G148" i="66"/>
  <c r="G147" i="66"/>
  <c r="G146" i="66"/>
  <c r="G145" i="66"/>
  <c r="G144" i="66"/>
  <c r="K144" i="66"/>
  <c r="G143" i="66"/>
  <c r="K143" i="66"/>
  <c r="G142" i="66"/>
  <c r="K142" i="66"/>
  <c r="G141" i="66"/>
  <c r="G140" i="66"/>
  <c r="K140" i="66"/>
  <c r="G139" i="66"/>
  <c r="K139" i="66"/>
  <c r="G138" i="66"/>
  <c r="K138" i="66"/>
  <c r="G137" i="66"/>
  <c r="K137" i="66"/>
  <c r="G136" i="66"/>
  <c r="K136" i="66"/>
  <c r="G135" i="66"/>
  <c r="K135" i="66"/>
  <c r="G134" i="66"/>
  <c r="K134" i="66"/>
  <c r="G133" i="66"/>
  <c r="G132" i="66"/>
  <c r="K132" i="66"/>
  <c r="G131" i="66"/>
  <c r="K131" i="66"/>
  <c r="G130" i="66"/>
  <c r="G129" i="66"/>
  <c r="G128" i="66"/>
  <c r="G127" i="66"/>
  <c r="G122" i="66"/>
  <c r="G121" i="66"/>
  <c r="K121" i="66"/>
  <c r="G120" i="66"/>
  <c r="K120" i="66"/>
  <c r="G119" i="66"/>
  <c r="G116" i="66"/>
  <c r="G115" i="66"/>
  <c r="G114" i="66"/>
  <c r="G113" i="66"/>
  <c r="G112" i="66"/>
  <c r="G111" i="66"/>
  <c r="G110" i="66"/>
  <c r="G109" i="66"/>
  <c r="G108" i="66"/>
  <c r="G107" i="66"/>
  <c r="G106" i="66"/>
  <c r="G105" i="66"/>
  <c r="G104" i="66"/>
  <c r="K104" i="66"/>
  <c r="G103" i="66"/>
  <c r="K103" i="66"/>
  <c r="G102" i="66"/>
  <c r="K102" i="66"/>
  <c r="G101" i="66"/>
  <c r="K101" i="66"/>
  <c r="G100" i="66"/>
  <c r="K100" i="66"/>
  <c r="G99" i="66"/>
  <c r="K99" i="66"/>
  <c r="G98" i="66"/>
  <c r="K98" i="66"/>
  <c r="G97" i="66"/>
  <c r="K97" i="66"/>
  <c r="G96" i="66"/>
  <c r="K96" i="66"/>
  <c r="G95" i="66"/>
  <c r="K95" i="66"/>
  <c r="G94" i="66"/>
  <c r="K94" i="66"/>
  <c r="G93" i="66"/>
  <c r="K93" i="66"/>
  <c r="G92" i="66"/>
  <c r="K92" i="66"/>
  <c r="G91" i="66"/>
  <c r="K91" i="66"/>
  <c r="G90" i="66"/>
  <c r="G89" i="66"/>
  <c r="K89" i="66"/>
  <c r="G88" i="66"/>
  <c r="K88" i="66"/>
  <c r="G87" i="66"/>
  <c r="K87" i="66"/>
  <c r="G86" i="66"/>
  <c r="G85" i="66"/>
  <c r="K85" i="66"/>
  <c r="G84" i="66"/>
  <c r="G83" i="66"/>
  <c r="K83" i="66"/>
  <c r="G82" i="66"/>
  <c r="K82" i="66"/>
  <c r="G81" i="66"/>
  <c r="K81" i="66"/>
  <c r="G80" i="66"/>
  <c r="K80" i="66"/>
  <c r="G79" i="66"/>
  <c r="K79" i="66"/>
  <c r="G78" i="66"/>
  <c r="K78" i="66"/>
  <c r="G77" i="66"/>
  <c r="K77" i="66"/>
  <c r="G76" i="66"/>
  <c r="K76" i="66"/>
  <c r="G75" i="66"/>
  <c r="K75" i="66"/>
  <c r="G74" i="66"/>
  <c r="K74" i="66"/>
  <c r="G73" i="66"/>
  <c r="K73" i="66"/>
  <c r="G72" i="66"/>
  <c r="K72" i="66"/>
  <c r="G71" i="66"/>
  <c r="K71" i="66"/>
  <c r="G70" i="66"/>
  <c r="K70" i="66"/>
  <c r="G69" i="66"/>
  <c r="K69" i="66"/>
  <c r="G68" i="66"/>
  <c r="K68" i="66"/>
  <c r="G67" i="66"/>
  <c r="K67" i="66"/>
  <c r="G66" i="66"/>
  <c r="K66" i="66"/>
  <c r="G65" i="66"/>
  <c r="K65" i="66"/>
  <c r="G64" i="66"/>
  <c r="K64" i="66"/>
  <c r="G63" i="66"/>
  <c r="K63" i="66"/>
  <c r="G62" i="66"/>
  <c r="K62" i="66"/>
  <c r="G61" i="66"/>
  <c r="K61" i="66"/>
  <c r="G60" i="66"/>
  <c r="K60" i="66"/>
  <c r="G59" i="66"/>
  <c r="K59" i="66"/>
  <c r="G58" i="66"/>
  <c r="G57" i="66"/>
  <c r="G56" i="66"/>
  <c r="G54" i="66"/>
  <c r="K54" i="66"/>
  <c r="G53" i="66"/>
  <c r="K53" i="66"/>
  <c r="G52" i="66"/>
  <c r="G50" i="66"/>
  <c r="G48" i="66"/>
  <c r="K48" i="66"/>
  <c r="G47" i="66"/>
  <c r="K47" i="66"/>
  <c r="G46" i="66"/>
  <c r="G44" i="66"/>
  <c r="K44" i="66"/>
  <c r="G43" i="66"/>
  <c r="G41" i="66"/>
  <c r="G39" i="66"/>
  <c r="G37" i="66"/>
  <c r="G35" i="66"/>
  <c r="G33" i="66"/>
  <c r="G31" i="66"/>
  <c r="G29" i="66"/>
  <c r="G27" i="66"/>
  <c r="G25" i="66"/>
  <c r="G23" i="66"/>
  <c r="G21" i="66"/>
  <c r="G19" i="66"/>
  <c r="G17" i="66"/>
  <c r="G15" i="66"/>
  <c r="G13" i="66"/>
  <c r="G12" i="66"/>
  <c r="K12" i="66"/>
  <c r="G11" i="66"/>
  <c r="G10" i="66"/>
  <c r="G9" i="66"/>
  <c r="K9" i="66"/>
  <c r="G8" i="66"/>
  <c r="G7" i="66"/>
  <c r="G6" i="66"/>
  <c r="G5" i="66"/>
  <c r="G4" i="66"/>
  <c r="K4" i="66"/>
  <c r="G3" i="66"/>
  <c r="G2" i="66"/>
  <c r="V3" i="21"/>
  <c r="V4" i="21"/>
  <c r="V5" i="21"/>
  <c r="V6" i="21"/>
  <c r="V7" i="21"/>
  <c r="V8" i="21"/>
  <c r="V9" i="21"/>
  <c r="V10" i="21"/>
  <c r="V11" i="21"/>
  <c r="V12" i="21"/>
  <c r="V13" i="21"/>
  <c r="V14" i="21"/>
  <c r="V15" i="21"/>
  <c r="V16" i="21"/>
  <c r="V17" i="21"/>
  <c r="V18" i="21"/>
  <c r="V19" i="21"/>
  <c r="V20" i="21"/>
  <c r="V21" i="21"/>
  <c r="V22" i="21"/>
  <c r="V23" i="21"/>
  <c r="V24" i="21"/>
  <c r="V25" i="21"/>
  <c r="V26" i="21"/>
  <c r="V27" i="21"/>
  <c r="V28" i="21"/>
  <c r="V29" i="21"/>
  <c r="V30" i="21"/>
  <c r="V31" i="21"/>
  <c r="V32" i="21"/>
  <c r="V33" i="21"/>
  <c r="V34" i="21"/>
  <c r="V35" i="21"/>
  <c r="V36" i="21"/>
  <c r="V37" i="21"/>
  <c r="V38" i="21"/>
  <c r="V39" i="21"/>
  <c r="V40" i="21"/>
  <c r="V41" i="21"/>
  <c r="V42" i="21"/>
  <c r="V43" i="21"/>
  <c r="V44" i="21"/>
  <c r="V45" i="21"/>
  <c r="V46" i="21"/>
  <c r="V47" i="21"/>
  <c r="V48" i="21"/>
  <c r="V49" i="21"/>
  <c r="V50" i="21"/>
  <c r="V51" i="21"/>
  <c r="V52" i="21"/>
  <c r="V53" i="21"/>
  <c r="V54" i="21"/>
  <c r="V55" i="21"/>
  <c r="V56" i="21"/>
  <c r="V57" i="21"/>
  <c r="V58" i="21"/>
  <c r="V59" i="21"/>
  <c r="V60" i="21"/>
  <c r="V61" i="21"/>
  <c r="V62" i="21"/>
  <c r="V63" i="21"/>
  <c r="V64" i="21"/>
  <c r="V65" i="21"/>
  <c r="V66" i="21"/>
  <c r="V67" i="21"/>
  <c r="V68" i="21"/>
  <c r="V69" i="21"/>
  <c r="V70" i="21"/>
  <c r="V71" i="21"/>
  <c r="V72" i="21"/>
  <c r="V73" i="21"/>
  <c r="V74" i="21"/>
  <c r="V75" i="21"/>
  <c r="V76" i="21"/>
  <c r="V77" i="21"/>
  <c r="V78" i="21"/>
  <c r="V79" i="21"/>
  <c r="V80" i="21"/>
  <c r="V81" i="21"/>
  <c r="V82" i="21"/>
  <c r="V83" i="21"/>
  <c r="V84" i="21"/>
  <c r="V85" i="21"/>
  <c r="V86" i="21"/>
  <c r="V87" i="21"/>
  <c r="V88" i="21"/>
  <c r="V89" i="21"/>
  <c r="V90" i="21"/>
  <c r="V91" i="21"/>
  <c r="V92" i="21"/>
  <c r="V93" i="21"/>
  <c r="V94" i="21"/>
  <c r="V95" i="21"/>
  <c r="V96" i="21"/>
  <c r="V97" i="21"/>
  <c r="V98" i="21"/>
  <c r="V99" i="21"/>
  <c r="V100" i="21"/>
  <c r="V101" i="21"/>
  <c r="V102" i="21"/>
  <c r="V103" i="21"/>
  <c r="V104" i="21"/>
  <c r="V105" i="21"/>
  <c r="V106" i="21"/>
  <c r="V107" i="21"/>
  <c r="V108" i="21"/>
  <c r="V109" i="21"/>
  <c r="V110" i="21"/>
  <c r="V111" i="21"/>
  <c r="V112" i="21"/>
  <c r="V113" i="21"/>
  <c r="V114" i="21"/>
  <c r="V115" i="21"/>
  <c r="V116" i="21"/>
  <c r="V117" i="21"/>
  <c r="V118" i="21"/>
  <c r="V119" i="21"/>
  <c r="V120" i="21"/>
  <c r="V121" i="21"/>
  <c r="V122" i="21"/>
  <c r="V123" i="21"/>
  <c r="V124" i="21"/>
  <c r="V125" i="21"/>
  <c r="V126" i="21"/>
  <c r="V127" i="21"/>
  <c r="V128" i="21"/>
  <c r="V129" i="21"/>
  <c r="V130" i="21"/>
  <c r="V131" i="21"/>
  <c r="V132" i="21"/>
  <c r="V133" i="21"/>
  <c r="V134" i="21"/>
  <c r="V135" i="21"/>
  <c r="V136" i="21"/>
  <c r="V137" i="21"/>
  <c r="V138" i="21"/>
  <c r="V139" i="21"/>
  <c r="V140" i="21"/>
  <c r="V141" i="21"/>
  <c r="V142" i="21"/>
  <c r="V143" i="21"/>
  <c r="V144" i="21"/>
  <c r="V145" i="21"/>
  <c r="V146" i="21"/>
  <c r="V147" i="21"/>
  <c r="V148" i="21"/>
  <c r="V149" i="21"/>
  <c r="V150" i="21"/>
  <c r="V151" i="21"/>
  <c r="V152" i="21"/>
  <c r="V153" i="21"/>
  <c r="V154" i="21"/>
  <c r="V155" i="21"/>
  <c r="V156" i="21"/>
  <c r="V157" i="21"/>
  <c r="V158" i="21"/>
  <c r="V159" i="21"/>
  <c r="V160" i="21"/>
  <c r="V161" i="21"/>
  <c r="V162" i="21"/>
  <c r="V163" i="21"/>
  <c r="V164" i="21"/>
  <c r="V165" i="21"/>
  <c r="V166" i="21"/>
  <c r="V167" i="21"/>
  <c r="V168" i="21"/>
  <c r="V169" i="21"/>
  <c r="V170" i="21"/>
  <c r="V171" i="21"/>
  <c r="V172" i="21"/>
  <c r="V173" i="21"/>
  <c r="V174" i="21"/>
  <c r="V175" i="21"/>
  <c r="V176" i="21"/>
  <c r="V177" i="21"/>
  <c r="V178" i="21"/>
  <c r="V179" i="21"/>
  <c r="V180" i="21"/>
  <c r="V181" i="21"/>
  <c r="V182" i="21"/>
  <c r="V183" i="21"/>
  <c r="V184" i="21"/>
  <c r="V185" i="21"/>
  <c r="V186" i="21"/>
  <c r="V187" i="21"/>
  <c r="V188" i="21"/>
  <c r="V189" i="21"/>
  <c r="V190" i="21"/>
  <c r="V191" i="21"/>
  <c r="V192" i="21"/>
  <c r="V193" i="21"/>
  <c r="V194" i="21"/>
  <c r="V195" i="21"/>
  <c r="V196" i="21"/>
  <c r="V197" i="21"/>
  <c r="V198" i="21"/>
  <c r="V199" i="21"/>
  <c r="V200" i="21"/>
  <c r="V201" i="21"/>
  <c r="V202" i="21"/>
  <c r="V203" i="21"/>
  <c r="V204" i="21"/>
  <c r="V205" i="21"/>
  <c r="V206" i="21"/>
  <c r="V207" i="21"/>
  <c r="V2" i="21"/>
  <c r="K206" i="66" l="1"/>
  <c r="K212" i="66"/>
  <c r="K218" i="66"/>
  <c r="K205" i="66"/>
  <c r="K211" i="66"/>
  <c r="K217" i="66"/>
  <c r="K223" i="66"/>
  <c r="K204" i="66"/>
  <c r="K210" i="66"/>
  <c r="K216" i="66"/>
  <c r="K222" i="66"/>
  <c r="K209" i="66"/>
  <c r="K215" i="66"/>
  <c r="K221" i="66"/>
  <c r="K58" i="66"/>
  <c r="K208" i="66"/>
  <c r="K214" i="66"/>
  <c r="K220" i="66"/>
  <c r="K231" i="66"/>
  <c r="K57" i="66"/>
  <c r="K207" i="66"/>
  <c r="K213" i="66"/>
  <c r="K219" i="66"/>
  <c r="K3" i="66"/>
  <c r="K50" i="66"/>
  <c r="K2" i="66"/>
  <c r="K6" i="66"/>
  <c r="K119" i="66"/>
  <c r="K5" i="66"/>
  <c r="K43" i="66"/>
  <c r="K86" i="66"/>
  <c r="K200" i="66"/>
  <c r="K156" i="66"/>
  <c r="K199" i="66"/>
  <c r="K52" i="66"/>
  <c r="K84" i="66"/>
  <c r="K90" i="66"/>
  <c r="K115" i="66"/>
  <c r="K198" i="66"/>
  <c r="K114" i="66"/>
  <c r="K197" i="66"/>
  <c r="K46" i="66"/>
  <c r="K105" i="66"/>
  <c r="K122" i="66"/>
  <c r="K201" i="66"/>
  <c r="K19" i="66"/>
  <c r="AK121" i="21"/>
  <c r="AC9" i="21"/>
  <c r="T207" i="21"/>
  <c r="T3" i="21"/>
  <c r="T4" i="21"/>
  <c r="T5" i="21"/>
  <c r="T6" i="21"/>
  <c r="T7" i="21"/>
  <c r="T8" i="21"/>
  <c r="T9" i="21"/>
  <c r="T10" i="21"/>
  <c r="T11" i="21"/>
  <c r="T12" i="21"/>
  <c r="T13" i="21"/>
  <c r="T14" i="21"/>
  <c r="T15" i="21"/>
  <c r="T16" i="21"/>
  <c r="T17" i="21"/>
  <c r="T18" i="21"/>
  <c r="T19" i="21"/>
  <c r="T20" i="21"/>
  <c r="T21" i="21"/>
  <c r="T22" i="21"/>
  <c r="T23" i="21"/>
  <c r="T24" i="21"/>
  <c r="T25" i="21"/>
  <c r="T26" i="21"/>
  <c r="T27" i="21"/>
  <c r="T28" i="21"/>
  <c r="T29" i="21"/>
  <c r="T30" i="21"/>
  <c r="T31" i="21"/>
  <c r="T32" i="21"/>
  <c r="T33" i="21"/>
  <c r="T34" i="21"/>
  <c r="T35" i="21"/>
  <c r="T36" i="21"/>
  <c r="T37" i="21"/>
  <c r="T38" i="21"/>
  <c r="T39" i="21"/>
  <c r="T40" i="21"/>
  <c r="T41" i="21"/>
  <c r="T42" i="21"/>
  <c r="T43" i="21"/>
  <c r="T44" i="21"/>
  <c r="T45" i="21"/>
  <c r="T46" i="21"/>
  <c r="T47" i="21"/>
  <c r="T48" i="21"/>
  <c r="T49" i="21"/>
  <c r="T50" i="21"/>
  <c r="T51" i="21"/>
  <c r="T52" i="21"/>
  <c r="T53" i="21"/>
  <c r="T54" i="21"/>
  <c r="T55" i="21"/>
  <c r="T56" i="21"/>
  <c r="T57" i="21"/>
  <c r="T58" i="21"/>
  <c r="T59" i="21"/>
  <c r="T60" i="21"/>
  <c r="T61" i="21"/>
  <c r="T62" i="21"/>
  <c r="T63" i="21"/>
  <c r="T64" i="21"/>
  <c r="T65" i="21"/>
  <c r="T66" i="21"/>
  <c r="T67" i="21"/>
  <c r="T68" i="21"/>
  <c r="T69" i="21"/>
  <c r="T70" i="21"/>
  <c r="T71" i="21"/>
  <c r="T72" i="21"/>
  <c r="T73" i="21"/>
  <c r="T74" i="21"/>
  <c r="T75" i="21"/>
  <c r="T76" i="21"/>
  <c r="T77" i="21"/>
  <c r="T78" i="21"/>
  <c r="T79" i="21"/>
  <c r="T80" i="21"/>
  <c r="T81" i="21"/>
  <c r="T82" i="21"/>
  <c r="T83" i="21"/>
  <c r="T84" i="21"/>
  <c r="T85" i="21"/>
  <c r="T86" i="21"/>
  <c r="T87" i="21"/>
  <c r="T88" i="21"/>
  <c r="T89" i="21"/>
  <c r="T90" i="21"/>
  <c r="T91" i="21"/>
  <c r="T92" i="21"/>
  <c r="T93" i="21"/>
  <c r="T94" i="21"/>
  <c r="T95" i="21"/>
  <c r="T96" i="21"/>
  <c r="T97" i="21"/>
  <c r="T98" i="21"/>
  <c r="T99" i="21"/>
  <c r="T100" i="21"/>
  <c r="T101" i="21"/>
  <c r="T102" i="21"/>
  <c r="T103" i="21"/>
  <c r="T104" i="21"/>
  <c r="T105" i="21"/>
  <c r="T106" i="21"/>
  <c r="T107" i="21"/>
  <c r="T108" i="21"/>
  <c r="T109" i="21"/>
  <c r="T110" i="21"/>
  <c r="T111" i="21"/>
  <c r="T112" i="21"/>
  <c r="T113" i="21"/>
  <c r="T114" i="21"/>
  <c r="T115" i="21"/>
  <c r="T116" i="21"/>
  <c r="T117" i="21"/>
  <c r="T118" i="21"/>
  <c r="T119" i="21"/>
  <c r="T120" i="21"/>
  <c r="T121" i="21"/>
  <c r="T122" i="21"/>
  <c r="T123" i="21"/>
  <c r="T124" i="21"/>
  <c r="T125" i="21"/>
  <c r="T126" i="21"/>
  <c r="T127" i="21"/>
  <c r="T128" i="21"/>
  <c r="T129" i="21"/>
  <c r="T130" i="21"/>
  <c r="T131" i="21"/>
  <c r="T132" i="21"/>
  <c r="T133" i="21"/>
  <c r="T134" i="21"/>
  <c r="T135" i="21"/>
  <c r="T136" i="21"/>
  <c r="T137" i="21"/>
  <c r="T138" i="21"/>
  <c r="T139" i="21"/>
  <c r="T140" i="21"/>
  <c r="T141" i="21"/>
  <c r="T142" i="21"/>
  <c r="T143" i="21"/>
  <c r="T144" i="21"/>
  <c r="T145" i="21"/>
  <c r="T146" i="21"/>
  <c r="T147" i="21"/>
  <c r="T148" i="21"/>
  <c r="T149" i="21"/>
  <c r="T150" i="21"/>
  <c r="T151" i="21"/>
  <c r="T152" i="21"/>
  <c r="T153" i="21"/>
  <c r="T154" i="21"/>
  <c r="T155" i="21"/>
  <c r="T156" i="21"/>
  <c r="T157" i="21"/>
  <c r="T158" i="21"/>
  <c r="T159" i="21"/>
  <c r="T160" i="21"/>
  <c r="T161" i="21"/>
  <c r="T162" i="21"/>
  <c r="T163" i="21"/>
  <c r="T164" i="21"/>
  <c r="T165" i="21"/>
  <c r="T166" i="21"/>
  <c r="T167" i="21"/>
  <c r="T168" i="21"/>
  <c r="T169" i="21"/>
  <c r="T170" i="21"/>
  <c r="T171" i="21"/>
  <c r="T172" i="21"/>
  <c r="T173" i="21"/>
  <c r="T174" i="21"/>
  <c r="T175" i="21"/>
  <c r="T176" i="21"/>
  <c r="T177" i="21"/>
  <c r="T178" i="21"/>
  <c r="T179" i="21"/>
  <c r="T180" i="21"/>
  <c r="T181" i="21"/>
  <c r="T182" i="21"/>
  <c r="T183" i="21"/>
  <c r="T184" i="21"/>
  <c r="T185" i="21"/>
  <c r="T186" i="21"/>
  <c r="T187" i="21"/>
  <c r="T188" i="21"/>
  <c r="T189" i="21"/>
  <c r="T190" i="21"/>
  <c r="T191" i="21"/>
  <c r="T192" i="21"/>
  <c r="T193" i="21"/>
  <c r="T194" i="21"/>
  <c r="T195" i="21"/>
  <c r="T196" i="21"/>
  <c r="T197" i="21"/>
  <c r="T198" i="21"/>
  <c r="T199" i="21"/>
  <c r="T200" i="21"/>
  <c r="T201" i="21"/>
  <c r="T202" i="21"/>
  <c r="T203" i="21"/>
  <c r="T204" i="21"/>
  <c r="T205" i="21"/>
  <c r="T206" i="21"/>
  <c r="T2" i="21"/>
  <c r="AK122" i="21"/>
  <c r="AK123" i="21"/>
  <c r="AK124" i="21"/>
  <c r="AK125" i="21"/>
  <c r="AK126" i="21"/>
  <c r="AK120" i="21"/>
  <c r="K113" i="66" l="1"/>
  <c r="K230" i="66"/>
  <c r="K196" i="66"/>
  <c r="H207" i="21"/>
  <c r="H1" i="21"/>
  <c r="Q3" i="21"/>
  <c r="Q4" i="21"/>
  <c r="Q5" i="21"/>
  <c r="Q6" i="21"/>
  <c r="Q7" i="21"/>
  <c r="Q8" i="21"/>
  <c r="Q9" i="21"/>
  <c r="Q10" i="21"/>
  <c r="Q11" i="21"/>
  <c r="Q12" i="21"/>
  <c r="Q13" i="21"/>
  <c r="Q14" i="21"/>
  <c r="Q15" i="21"/>
  <c r="Q16" i="21"/>
  <c r="Q17" i="21"/>
  <c r="Q18" i="21"/>
  <c r="Q19" i="21"/>
  <c r="Q20" i="21"/>
  <c r="Q21" i="21"/>
  <c r="Q22" i="21"/>
  <c r="Q23" i="21"/>
  <c r="Q24" i="21"/>
  <c r="Q25" i="21"/>
  <c r="Q26" i="21"/>
  <c r="Q27" i="21"/>
  <c r="Q28" i="21"/>
  <c r="Q29" i="21"/>
  <c r="Q30" i="21"/>
  <c r="Q31" i="21"/>
  <c r="Q32" i="21"/>
  <c r="Q33" i="21"/>
  <c r="Q34" i="21"/>
  <c r="Q35" i="21"/>
  <c r="Q36" i="21"/>
  <c r="Q37" i="21"/>
  <c r="Q38" i="21"/>
  <c r="Q39" i="21"/>
  <c r="Q40" i="21"/>
  <c r="Q41" i="21"/>
  <c r="Q42" i="21"/>
  <c r="Q43" i="21"/>
  <c r="Q44" i="21"/>
  <c r="Q45" i="21"/>
  <c r="Q46" i="21"/>
  <c r="Q47" i="21"/>
  <c r="Q48" i="21"/>
  <c r="Q49" i="21"/>
  <c r="Q50" i="21"/>
  <c r="Q51" i="21"/>
  <c r="Q52" i="21"/>
  <c r="Q53" i="21"/>
  <c r="Q54" i="21"/>
  <c r="Q55" i="21"/>
  <c r="Q56" i="21"/>
  <c r="Q57" i="21"/>
  <c r="Q58" i="21"/>
  <c r="Q59" i="21"/>
  <c r="Q60" i="21"/>
  <c r="Q61" i="21"/>
  <c r="Q62" i="21"/>
  <c r="Q63" i="21"/>
  <c r="Q64" i="21"/>
  <c r="Q65" i="21"/>
  <c r="Q66" i="21"/>
  <c r="Q67" i="21"/>
  <c r="Q68" i="21"/>
  <c r="Q69" i="21"/>
  <c r="Q70" i="21"/>
  <c r="Q71" i="21"/>
  <c r="Q72" i="21"/>
  <c r="Q73" i="21"/>
  <c r="Q74" i="21"/>
  <c r="Q75" i="21"/>
  <c r="Q76" i="21"/>
  <c r="Q77" i="21"/>
  <c r="Q78" i="21"/>
  <c r="Q79" i="21"/>
  <c r="Q80" i="21"/>
  <c r="Q81" i="21"/>
  <c r="Q82" i="21"/>
  <c r="Q83" i="21"/>
  <c r="Q84" i="21"/>
  <c r="Q85" i="21"/>
  <c r="Q86" i="21"/>
  <c r="Q87" i="21"/>
  <c r="Q88" i="21"/>
  <c r="Q89" i="21"/>
  <c r="Q90" i="21"/>
  <c r="Q91" i="21"/>
  <c r="Q92" i="21"/>
  <c r="Q93" i="21"/>
  <c r="Q94" i="21"/>
  <c r="Q95" i="21"/>
  <c r="Q96" i="21"/>
  <c r="Q97" i="21"/>
  <c r="Q98" i="21"/>
  <c r="Q99" i="21"/>
  <c r="Q100" i="21"/>
  <c r="Q101" i="21"/>
  <c r="Q102" i="21"/>
  <c r="Q103" i="21"/>
  <c r="Q104" i="21"/>
  <c r="Q105" i="21"/>
  <c r="Q106" i="21"/>
  <c r="Q107" i="21"/>
  <c r="Q108" i="21"/>
  <c r="Q109" i="21"/>
  <c r="Q110" i="21"/>
  <c r="Q111" i="21"/>
  <c r="Q112" i="21"/>
  <c r="Q113" i="21"/>
  <c r="Q114" i="21"/>
  <c r="Q115" i="21"/>
  <c r="Q116" i="21"/>
  <c r="Q117" i="21"/>
  <c r="Q118" i="21"/>
  <c r="Q119" i="21"/>
  <c r="Q120" i="21"/>
  <c r="Q121" i="21"/>
  <c r="Q122" i="21"/>
  <c r="Q123" i="21"/>
  <c r="Q124" i="21"/>
  <c r="Q125" i="21"/>
  <c r="Q126" i="21"/>
  <c r="Q127" i="21"/>
  <c r="Q128" i="21"/>
  <c r="Q129" i="21"/>
  <c r="Q130" i="21"/>
  <c r="Q131" i="21"/>
  <c r="Q132" i="21"/>
  <c r="Q133" i="21"/>
  <c r="Q134" i="21"/>
  <c r="Q135" i="21"/>
  <c r="Q136" i="21"/>
  <c r="Q137" i="21"/>
  <c r="Q138" i="21"/>
  <c r="Q139" i="21"/>
  <c r="Q140" i="21"/>
  <c r="Q141" i="21"/>
  <c r="Q142" i="21"/>
  <c r="Q143" i="21"/>
  <c r="Q144" i="21"/>
  <c r="Q145" i="21"/>
  <c r="Q146" i="21"/>
  <c r="Q147" i="21"/>
  <c r="Q148" i="21"/>
  <c r="Q149" i="21"/>
  <c r="Q150" i="21"/>
  <c r="Q151" i="21"/>
  <c r="Q152" i="21"/>
  <c r="Q153" i="21"/>
  <c r="Q154" i="21"/>
  <c r="Q155" i="21"/>
  <c r="Q156" i="21"/>
  <c r="Q157" i="21"/>
  <c r="Q158" i="21"/>
  <c r="Q159" i="21"/>
  <c r="Q160" i="21"/>
  <c r="Q161" i="21"/>
  <c r="Q162" i="21"/>
  <c r="Q163" i="21"/>
  <c r="Q164" i="21"/>
  <c r="Q165" i="21"/>
  <c r="Q166" i="21"/>
  <c r="Q167" i="21"/>
  <c r="Q168" i="21"/>
  <c r="Q169" i="21"/>
  <c r="Q170" i="21"/>
  <c r="Q171" i="21"/>
  <c r="Q172" i="21"/>
  <c r="Q173" i="21"/>
  <c r="Q174" i="21"/>
  <c r="Q175" i="21"/>
  <c r="Q176" i="21"/>
  <c r="Q177" i="21"/>
  <c r="Q178" i="21"/>
  <c r="Q179" i="21"/>
  <c r="Q180" i="21"/>
  <c r="Q181" i="21"/>
  <c r="Q182" i="21"/>
  <c r="Q183" i="21"/>
  <c r="Q184" i="21"/>
  <c r="Q185" i="21"/>
  <c r="Q186" i="21"/>
  <c r="Q187" i="21"/>
  <c r="Q188" i="21"/>
  <c r="Q189" i="21"/>
  <c r="Q190" i="21"/>
  <c r="Q191" i="21"/>
  <c r="Q192" i="21"/>
  <c r="Q193" i="21"/>
  <c r="Q194" i="21"/>
  <c r="Q195" i="21"/>
  <c r="Q196" i="21"/>
  <c r="Q197" i="21"/>
  <c r="Q198" i="21"/>
  <c r="Q199" i="21"/>
  <c r="Q200" i="21"/>
  <c r="Q201" i="21"/>
  <c r="Q202" i="21"/>
  <c r="Q203" i="21"/>
  <c r="Q204" i="21"/>
  <c r="Q205" i="21"/>
  <c r="Q206" i="21"/>
  <c r="Q2" i="21"/>
  <c r="G3" i="21"/>
  <c r="G4" i="21"/>
  <c r="G5"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G204" i="21"/>
  <c r="G205" i="21"/>
  <c r="G206" i="21"/>
  <c r="G2" i="21"/>
  <c r="G1" i="21"/>
  <c r="AD91" i="21"/>
  <c r="K42" i="66" l="1"/>
  <c r="K109" i="66"/>
  <c r="K41" i="66"/>
  <c r="AD37" i="21"/>
  <c r="AD34" i="21"/>
  <c r="AD33" i="21"/>
  <c r="P30" i="21"/>
  <c r="AD30" i="21"/>
  <c r="P27" i="21"/>
  <c r="AC94" i="21" l="1"/>
  <c r="AD94" i="21" s="1"/>
  <c r="D4" i="21" l="1"/>
  <c r="H4" i="21" s="1"/>
  <c r="D5" i="21"/>
  <c r="H5" i="21" s="1"/>
  <c r="D6" i="21"/>
  <c r="H6" i="21" s="1"/>
  <c r="D7" i="21"/>
  <c r="H7" i="21" s="1"/>
  <c r="D8" i="21"/>
  <c r="H8" i="21" s="1"/>
  <c r="D9" i="21"/>
  <c r="H9" i="21" s="1"/>
  <c r="D10" i="21"/>
  <c r="H10" i="21" s="1"/>
  <c r="D11" i="21"/>
  <c r="H11" i="21" s="1"/>
  <c r="D12" i="21"/>
  <c r="H12" i="21" s="1"/>
  <c r="D13" i="21"/>
  <c r="H13" i="21" s="1"/>
  <c r="D14" i="21"/>
  <c r="H14" i="21" s="1"/>
  <c r="D15" i="21"/>
  <c r="H15" i="21" s="1"/>
  <c r="D16" i="21"/>
  <c r="H16" i="21" s="1"/>
  <c r="D17" i="21"/>
  <c r="H17" i="21" s="1"/>
  <c r="D18" i="21"/>
  <c r="H18" i="21" s="1"/>
  <c r="D19" i="21"/>
  <c r="H19" i="21" s="1"/>
  <c r="D20" i="21"/>
  <c r="H20" i="21" s="1"/>
  <c r="D21" i="21"/>
  <c r="H21" i="21" s="1"/>
  <c r="D22" i="21"/>
  <c r="H22" i="21" s="1"/>
  <c r="D23" i="21"/>
  <c r="H23" i="21" s="1"/>
  <c r="D24" i="21"/>
  <c r="H24" i="21" s="1"/>
  <c r="D25" i="21"/>
  <c r="H25" i="21" s="1"/>
  <c r="D26" i="21"/>
  <c r="H26" i="21" s="1"/>
  <c r="D27" i="21"/>
  <c r="H27" i="21" s="1"/>
  <c r="D28" i="21"/>
  <c r="H28" i="21" s="1"/>
  <c r="D29" i="21"/>
  <c r="H29" i="21" s="1"/>
  <c r="D30" i="21"/>
  <c r="H30" i="21" s="1"/>
  <c r="D31" i="21"/>
  <c r="H31" i="21" s="1"/>
  <c r="D32" i="21"/>
  <c r="H32" i="21" s="1"/>
  <c r="D33" i="21"/>
  <c r="H33" i="21" s="1"/>
  <c r="D34" i="21"/>
  <c r="H34" i="21" s="1"/>
  <c r="D35" i="21"/>
  <c r="H35" i="21" s="1"/>
  <c r="D36" i="21"/>
  <c r="H36" i="21" s="1"/>
  <c r="D37" i="21"/>
  <c r="H37" i="21" s="1"/>
  <c r="D38" i="21"/>
  <c r="H38" i="21" s="1"/>
  <c r="D39" i="21"/>
  <c r="H39" i="21" s="1"/>
  <c r="D40" i="21"/>
  <c r="H40" i="21" s="1"/>
  <c r="D41" i="21"/>
  <c r="H41" i="21" s="1"/>
  <c r="D42" i="21"/>
  <c r="H42" i="21" s="1"/>
  <c r="D43" i="21"/>
  <c r="H43" i="21" s="1"/>
  <c r="D44" i="21"/>
  <c r="H44" i="21" s="1"/>
  <c r="D45" i="21"/>
  <c r="H45" i="21" s="1"/>
  <c r="D46" i="21"/>
  <c r="H46" i="21" s="1"/>
  <c r="D47" i="21"/>
  <c r="H47" i="21" s="1"/>
  <c r="D48" i="21"/>
  <c r="H48" i="21" s="1"/>
  <c r="D49" i="21"/>
  <c r="H49" i="21" s="1"/>
  <c r="D50" i="21"/>
  <c r="H50" i="21" s="1"/>
  <c r="D51" i="21"/>
  <c r="H51" i="21" s="1"/>
  <c r="D52" i="21"/>
  <c r="H52" i="21" s="1"/>
  <c r="D53" i="21"/>
  <c r="H53" i="21" s="1"/>
  <c r="D54" i="21"/>
  <c r="H54" i="21" s="1"/>
  <c r="D55" i="21"/>
  <c r="H55" i="21" s="1"/>
  <c r="D56" i="21"/>
  <c r="H56" i="21" s="1"/>
  <c r="D57" i="21"/>
  <c r="H57" i="21" s="1"/>
  <c r="D58" i="21"/>
  <c r="H58" i="21" s="1"/>
  <c r="D59" i="21"/>
  <c r="H59" i="21" s="1"/>
  <c r="D60" i="21"/>
  <c r="H60" i="21" s="1"/>
  <c r="D61" i="21"/>
  <c r="H61" i="21" s="1"/>
  <c r="D62" i="21"/>
  <c r="H62" i="21" s="1"/>
  <c r="D63" i="21"/>
  <c r="H63" i="21" s="1"/>
  <c r="D64" i="21"/>
  <c r="H64" i="21" s="1"/>
  <c r="D65" i="21"/>
  <c r="H65" i="21" s="1"/>
  <c r="D66" i="21"/>
  <c r="H66" i="21" s="1"/>
  <c r="D67" i="21"/>
  <c r="H67" i="21" s="1"/>
  <c r="D68" i="21"/>
  <c r="H68" i="21" s="1"/>
  <c r="D69" i="21"/>
  <c r="H69" i="21" s="1"/>
  <c r="D70" i="21"/>
  <c r="H70" i="21" s="1"/>
  <c r="D71" i="21"/>
  <c r="H71" i="21" s="1"/>
  <c r="D72" i="21"/>
  <c r="H72" i="21" s="1"/>
  <c r="D73" i="21"/>
  <c r="H73" i="21" s="1"/>
  <c r="D74" i="21"/>
  <c r="H74" i="21" s="1"/>
  <c r="D75" i="21"/>
  <c r="H75" i="21" s="1"/>
  <c r="D76" i="21"/>
  <c r="H76" i="21" s="1"/>
  <c r="D77" i="21"/>
  <c r="H77" i="21" s="1"/>
  <c r="D78" i="21"/>
  <c r="H78" i="21" s="1"/>
  <c r="D79" i="21"/>
  <c r="H79" i="21" s="1"/>
  <c r="D80" i="21"/>
  <c r="H80" i="21" s="1"/>
  <c r="D81" i="21"/>
  <c r="H81" i="21" s="1"/>
  <c r="D82" i="21"/>
  <c r="H82" i="21" s="1"/>
  <c r="D83" i="21"/>
  <c r="H83" i="21" s="1"/>
  <c r="D84" i="21"/>
  <c r="H84" i="21" s="1"/>
  <c r="D85" i="21"/>
  <c r="H85" i="21" s="1"/>
  <c r="D86" i="21"/>
  <c r="H86" i="21" s="1"/>
  <c r="D87" i="21"/>
  <c r="H87" i="21" s="1"/>
  <c r="D88" i="21"/>
  <c r="H88" i="21" s="1"/>
  <c r="D89" i="21"/>
  <c r="H89" i="21" s="1"/>
  <c r="D90" i="21"/>
  <c r="H90" i="21" s="1"/>
  <c r="D91" i="21"/>
  <c r="H91" i="21" s="1"/>
  <c r="D92" i="21"/>
  <c r="H92" i="21" s="1"/>
  <c r="D93" i="21"/>
  <c r="H93" i="21" s="1"/>
  <c r="D94" i="21"/>
  <c r="H94" i="21" s="1"/>
  <c r="D95" i="21"/>
  <c r="H95" i="21" s="1"/>
  <c r="D96" i="21"/>
  <c r="H96" i="21" s="1"/>
  <c r="D97" i="21"/>
  <c r="H97" i="21" s="1"/>
  <c r="D98" i="21"/>
  <c r="H98" i="21" s="1"/>
  <c r="D99" i="21"/>
  <c r="H99" i="21" s="1"/>
  <c r="D100" i="21"/>
  <c r="H100" i="21" s="1"/>
  <c r="D101" i="21"/>
  <c r="H101" i="21" s="1"/>
  <c r="D102" i="21"/>
  <c r="H102" i="21" s="1"/>
  <c r="D103" i="21"/>
  <c r="H103" i="21" s="1"/>
  <c r="D104" i="21"/>
  <c r="H104" i="21" s="1"/>
  <c r="D105" i="21"/>
  <c r="H105" i="21" s="1"/>
  <c r="D106" i="21"/>
  <c r="H106" i="21" s="1"/>
  <c r="D107" i="21"/>
  <c r="H107" i="21" s="1"/>
  <c r="D108" i="21"/>
  <c r="H108" i="21" s="1"/>
  <c r="D109" i="21"/>
  <c r="H109" i="21" s="1"/>
  <c r="D110" i="21"/>
  <c r="H110" i="21" s="1"/>
  <c r="D111" i="21"/>
  <c r="H111" i="21" s="1"/>
  <c r="D112" i="21"/>
  <c r="H112" i="21" s="1"/>
  <c r="D113" i="21"/>
  <c r="H113" i="21" s="1"/>
  <c r="D114" i="21"/>
  <c r="H114" i="21" s="1"/>
  <c r="D115" i="21"/>
  <c r="H115" i="21" s="1"/>
  <c r="D116" i="21"/>
  <c r="H116" i="21" s="1"/>
  <c r="D117" i="21"/>
  <c r="H117" i="21" s="1"/>
  <c r="D118" i="21"/>
  <c r="H118" i="21" s="1"/>
  <c r="D119" i="21"/>
  <c r="H119" i="21" s="1"/>
  <c r="D120" i="21"/>
  <c r="H120" i="21" s="1"/>
  <c r="D121" i="21"/>
  <c r="H121" i="21" s="1"/>
  <c r="D122" i="21"/>
  <c r="H122" i="21" s="1"/>
  <c r="D123" i="21"/>
  <c r="H123" i="21" s="1"/>
  <c r="D124" i="21"/>
  <c r="H124" i="21" s="1"/>
  <c r="D125" i="21"/>
  <c r="H125" i="21" s="1"/>
  <c r="D126" i="21"/>
  <c r="H126" i="21" s="1"/>
  <c r="D127" i="21"/>
  <c r="H127" i="21" s="1"/>
  <c r="D128" i="21"/>
  <c r="H128" i="21" s="1"/>
  <c r="D129" i="21"/>
  <c r="H129" i="21" s="1"/>
  <c r="D130" i="21"/>
  <c r="H130" i="21" s="1"/>
  <c r="D131" i="21"/>
  <c r="H131" i="21" s="1"/>
  <c r="D132" i="21"/>
  <c r="H132" i="21" s="1"/>
  <c r="D133" i="21"/>
  <c r="H133" i="21" s="1"/>
  <c r="D134" i="21"/>
  <c r="H134" i="21" s="1"/>
  <c r="D135" i="21"/>
  <c r="H135" i="21" s="1"/>
  <c r="D136" i="21"/>
  <c r="H136" i="21" s="1"/>
  <c r="D137" i="21"/>
  <c r="H137" i="21" s="1"/>
  <c r="D138" i="21"/>
  <c r="H138" i="21" s="1"/>
  <c r="D139" i="21"/>
  <c r="H139" i="21" s="1"/>
  <c r="D140" i="21"/>
  <c r="H140" i="21" s="1"/>
  <c r="D141" i="21"/>
  <c r="H141" i="21" s="1"/>
  <c r="D142" i="21"/>
  <c r="H142" i="21" s="1"/>
  <c r="D143" i="21"/>
  <c r="H143" i="21" s="1"/>
  <c r="D144" i="21"/>
  <c r="H144" i="21" s="1"/>
  <c r="D145" i="21"/>
  <c r="H145" i="21" s="1"/>
  <c r="D146" i="21"/>
  <c r="H146" i="21" s="1"/>
  <c r="D147" i="21"/>
  <c r="H147" i="21" s="1"/>
  <c r="D148" i="21"/>
  <c r="H148" i="21" s="1"/>
  <c r="D149" i="21"/>
  <c r="H149" i="21" s="1"/>
  <c r="D150" i="21"/>
  <c r="H150" i="21" s="1"/>
  <c r="D151" i="21"/>
  <c r="H151" i="21" s="1"/>
  <c r="D152" i="21"/>
  <c r="H152" i="21" s="1"/>
  <c r="D153" i="21"/>
  <c r="H153" i="21" s="1"/>
  <c r="D154" i="21"/>
  <c r="H154" i="21" s="1"/>
  <c r="D155" i="21"/>
  <c r="H155" i="21" s="1"/>
  <c r="D156" i="21"/>
  <c r="H156" i="21" s="1"/>
  <c r="D157" i="21"/>
  <c r="H157" i="21" s="1"/>
  <c r="D158" i="21"/>
  <c r="H158" i="21" s="1"/>
  <c r="D159" i="21"/>
  <c r="H159" i="21" s="1"/>
  <c r="D160" i="21"/>
  <c r="H160" i="21" s="1"/>
  <c r="D161" i="21"/>
  <c r="H161" i="21" s="1"/>
  <c r="D162" i="21"/>
  <c r="H162" i="21" s="1"/>
  <c r="D163" i="21"/>
  <c r="H163" i="21" s="1"/>
  <c r="D164" i="21"/>
  <c r="H164" i="21" s="1"/>
  <c r="D165" i="21"/>
  <c r="H165" i="21" s="1"/>
  <c r="D166" i="21"/>
  <c r="H166" i="21" s="1"/>
  <c r="D167" i="21"/>
  <c r="H167" i="21" s="1"/>
  <c r="D168" i="21"/>
  <c r="H168" i="21" s="1"/>
  <c r="D169" i="21"/>
  <c r="H169" i="21" s="1"/>
  <c r="D170" i="21"/>
  <c r="H170" i="21" s="1"/>
  <c r="D171" i="21"/>
  <c r="H171" i="21" s="1"/>
  <c r="D172" i="21"/>
  <c r="H172" i="21" s="1"/>
  <c r="D173" i="21"/>
  <c r="H173" i="21" s="1"/>
  <c r="D174" i="21"/>
  <c r="H174" i="21" s="1"/>
  <c r="D175" i="21"/>
  <c r="H175" i="21" s="1"/>
  <c r="D176" i="21"/>
  <c r="H176" i="21" s="1"/>
  <c r="D177" i="21"/>
  <c r="H177" i="21" s="1"/>
  <c r="D178" i="21"/>
  <c r="H178" i="21" s="1"/>
  <c r="D179" i="21"/>
  <c r="H179" i="21" s="1"/>
  <c r="D180" i="21"/>
  <c r="H180" i="21" s="1"/>
  <c r="D181" i="21"/>
  <c r="H181" i="21" s="1"/>
  <c r="D182" i="21"/>
  <c r="H182" i="21" s="1"/>
  <c r="D183" i="21"/>
  <c r="H183" i="21" s="1"/>
  <c r="D184" i="21"/>
  <c r="H184" i="21" s="1"/>
  <c r="D185" i="21"/>
  <c r="H185" i="21" s="1"/>
  <c r="D186" i="21"/>
  <c r="H186" i="21" s="1"/>
  <c r="D187" i="21"/>
  <c r="H187" i="21" s="1"/>
  <c r="D188" i="21"/>
  <c r="H188" i="21" s="1"/>
  <c r="D189" i="21"/>
  <c r="H189" i="21" s="1"/>
  <c r="D190" i="21"/>
  <c r="H190" i="21" s="1"/>
  <c r="D191" i="21"/>
  <c r="H191" i="21" s="1"/>
  <c r="D192" i="21"/>
  <c r="H192" i="21" s="1"/>
  <c r="D193" i="21"/>
  <c r="H193" i="21" s="1"/>
  <c r="D194" i="21"/>
  <c r="H194" i="21" s="1"/>
  <c r="D195" i="21"/>
  <c r="H195" i="21" s="1"/>
  <c r="D196" i="21"/>
  <c r="H196" i="21" s="1"/>
  <c r="D197" i="21"/>
  <c r="H197" i="21" s="1"/>
  <c r="D198" i="21"/>
  <c r="H198" i="21" s="1"/>
  <c r="D199" i="21"/>
  <c r="H199" i="21" s="1"/>
  <c r="D200" i="21"/>
  <c r="H200" i="21" s="1"/>
  <c r="D201" i="21"/>
  <c r="H201" i="21" s="1"/>
  <c r="D202" i="21"/>
  <c r="H202" i="21" s="1"/>
  <c r="D203" i="21"/>
  <c r="H203" i="21" s="1"/>
  <c r="D204" i="21"/>
  <c r="H204" i="21" s="1"/>
  <c r="D205" i="21"/>
  <c r="H205" i="21" s="1"/>
  <c r="D206" i="21"/>
  <c r="H206" i="21" s="1"/>
  <c r="D3" i="21"/>
  <c r="H3" i="21" s="1"/>
  <c r="D2" i="21"/>
  <c r="H2" i="21" s="1"/>
  <c r="J5" i="21"/>
  <c r="O206" i="21" l="1"/>
  <c r="O205" i="21"/>
  <c r="O204" i="21"/>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5" i="21"/>
  <c r="O4" i="21"/>
  <c r="O3" i="21"/>
  <c r="O2" i="21"/>
  <c r="M3" i="21"/>
  <c r="M4"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M83" i="21"/>
  <c r="M84" i="21"/>
  <c r="M85" i="21"/>
  <c r="M86" i="21"/>
  <c r="M87" i="21"/>
  <c r="M88" i="21"/>
  <c r="M89" i="21"/>
  <c r="M90" i="21"/>
  <c r="M91" i="21"/>
  <c r="M92" i="21"/>
  <c r="M93" i="21"/>
  <c r="M94" i="21"/>
  <c r="M95" i="21"/>
  <c r="M96" i="21"/>
  <c r="M97" i="21"/>
  <c r="M98" i="21"/>
  <c r="M99" i="21"/>
  <c r="M100" i="21"/>
  <c r="M101" i="21"/>
  <c r="M102" i="21"/>
  <c r="M103" i="21"/>
  <c r="M104" i="21"/>
  <c r="M105" i="21"/>
  <c r="M106" i="21"/>
  <c r="M107" i="21"/>
  <c r="M108" i="21"/>
  <c r="M109" i="21"/>
  <c r="M110" i="21"/>
  <c r="M111" i="21"/>
  <c r="M112" i="21"/>
  <c r="M113" i="21"/>
  <c r="M114" i="21"/>
  <c r="M115" i="21"/>
  <c r="M116" i="21"/>
  <c r="M117" i="21"/>
  <c r="M118" i="21"/>
  <c r="M119" i="21"/>
  <c r="M120" i="21"/>
  <c r="M121" i="21"/>
  <c r="M122" i="21"/>
  <c r="M123" i="21"/>
  <c r="M124" i="21"/>
  <c r="M125" i="21"/>
  <c r="M126" i="21"/>
  <c r="M127" i="21"/>
  <c r="M128" i="21"/>
  <c r="M129" i="21"/>
  <c r="M130" i="21"/>
  <c r="M131" i="21"/>
  <c r="M132" i="21"/>
  <c r="M133" i="21"/>
  <c r="M134" i="21"/>
  <c r="M135" i="21"/>
  <c r="M136" i="21"/>
  <c r="M137" i="21"/>
  <c r="M138" i="21"/>
  <c r="M139" i="21"/>
  <c r="M140" i="21"/>
  <c r="M141" i="21"/>
  <c r="M142" i="21"/>
  <c r="M143" i="21"/>
  <c r="M144" i="21"/>
  <c r="M145" i="21"/>
  <c r="M146" i="21"/>
  <c r="M147" i="21"/>
  <c r="M148" i="21"/>
  <c r="M149" i="21"/>
  <c r="M150" i="21"/>
  <c r="M151" i="21"/>
  <c r="M152" i="21"/>
  <c r="M153" i="21"/>
  <c r="M154" i="21"/>
  <c r="M155" i="21"/>
  <c r="M156" i="21"/>
  <c r="M157" i="21"/>
  <c r="M158" i="21"/>
  <c r="M159" i="21"/>
  <c r="M160" i="21"/>
  <c r="M161" i="21"/>
  <c r="M162" i="21"/>
  <c r="M163" i="21"/>
  <c r="M164" i="21"/>
  <c r="M165" i="21"/>
  <c r="M166" i="21"/>
  <c r="M167" i="21"/>
  <c r="M168" i="21"/>
  <c r="M169" i="21"/>
  <c r="M170" i="21"/>
  <c r="M171" i="21"/>
  <c r="M172" i="21"/>
  <c r="M173" i="21"/>
  <c r="M174" i="21"/>
  <c r="M175" i="21"/>
  <c r="M176" i="21"/>
  <c r="M177" i="21"/>
  <c r="M178" i="21"/>
  <c r="M179" i="21"/>
  <c r="M180" i="21"/>
  <c r="M181" i="21"/>
  <c r="M182" i="21"/>
  <c r="M183" i="21"/>
  <c r="M184" i="21"/>
  <c r="M185" i="21"/>
  <c r="M186" i="21"/>
  <c r="M187" i="21"/>
  <c r="M188" i="21"/>
  <c r="M189" i="21"/>
  <c r="M190" i="21"/>
  <c r="M191" i="21"/>
  <c r="M192" i="21"/>
  <c r="M193" i="21"/>
  <c r="M194" i="21"/>
  <c r="M195" i="21"/>
  <c r="M196" i="21"/>
  <c r="M197" i="21"/>
  <c r="M198" i="21"/>
  <c r="M199" i="21"/>
  <c r="M200" i="21"/>
  <c r="M201" i="21"/>
  <c r="M202" i="21"/>
  <c r="M203" i="21"/>
  <c r="M204" i="21"/>
  <c r="M205" i="21"/>
  <c r="M206" i="21"/>
  <c r="M2" i="21"/>
  <c r="J22" i="21" l="1"/>
  <c r="AF16" i="21"/>
  <c r="J2" i="21"/>
  <c r="J206"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J172" i="21"/>
  <c r="J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J204" i="21"/>
  <c r="J205" i="21"/>
  <c r="J4" i="21"/>
  <c r="J6" i="21"/>
  <c r="J7" i="21"/>
  <c r="J8" i="21"/>
  <c r="J9" i="21"/>
  <c r="J10" i="21"/>
  <c r="J11" i="21"/>
  <c r="J12" i="21"/>
  <c r="J13" i="21"/>
  <c r="J14" i="21"/>
  <c r="J15" i="21"/>
  <c r="J16" i="21"/>
  <c r="J17" i="21"/>
  <c r="J18" i="21"/>
  <c r="J19" i="21"/>
  <c r="J20" i="21"/>
  <c r="J21"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J89" i="21"/>
  <c r="J90" i="21"/>
  <c r="J91" i="21"/>
  <c r="J3" i="21"/>
  <c r="P3" i="21"/>
  <c r="AC3" i="21" s="1"/>
  <c r="P4" i="21"/>
  <c r="P5" i="21"/>
  <c r="AC5" i="21" s="1"/>
  <c r="P6" i="21"/>
  <c r="AC6" i="21" s="1"/>
  <c r="P7" i="21"/>
  <c r="P8" i="21"/>
  <c r="P9" i="21"/>
  <c r="P10" i="21"/>
  <c r="AD11" i="21"/>
  <c r="P12" i="21"/>
  <c r="AC12" i="21" s="1"/>
  <c r="P13" i="21"/>
  <c r="P14" i="21"/>
  <c r="P15" i="21"/>
  <c r="P16" i="21"/>
  <c r="P17" i="21"/>
  <c r="P18" i="21"/>
  <c r="P19" i="21"/>
  <c r="P20" i="21"/>
  <c r="P21" i="21"/>
  <c r="P22" i="21"/>
  <c r="P23" i="21"/>
  <c r="P24" i="21"/>
  <c r="P25" i="21"/>
  <c r="P26" i="21"/>
  <c r="P28" i="21"/>
  <c r="AC28" i="21" s="1"/>
  <c r="P29" i="21"/>
  <c r="AC29" i="21" s="1"/>
  <c r="P31" i="21"/>
  <c r="P32" i="21"/>
  <c r="P33" i="21"/>
  <c r="P34" i="21"/>
  <c r="P35" i="21"/>
  <c r="P36" i="21"/>
  <c r="P38" i="21"/>
  <c r="AC38" i="21" s="1"/>
  <c r="P39" i="21"/>
  <c r="AC39" i="21" s="1"/>
  <c r="P40" i="21"/>
  <c r="P41" i="21"/>
  <c r="P42" i="21"/>
  <c r="P43" i="21"/>
  <c r="P44" i="21"/>
  <c r="P45" i="21"/>
  <c r="AC45" i="21" s="1"/>
  <c r="P46" i="21"/>
  <c r="AC46" i="21" s="1"/>
  <c r="P47" i="21"/>
  <c r="AC47" i="21" s="1"/>
  <c r="P48" i="21"/>
  <c r="AC48" i="21" s="1"/>
  <c r="P49" i="21"/>
  <c r="AC49" i="21" s="1"/>
  <c r="P50" i="21"/>
  <c r="AC50" i="21" s="1"/>
  <c r="P51" i="21"/>
  <c r="AC51" i="21" s="1"/>
  <c r="P52" i="21"/>
  <c r="AC52" i="21" s="1"/>
  <c r="P53" i="21"/>
  <c r="AC53" i="21" s="1"/>
  <c r="P54" i="21"/>
  <c r="AC54" i="21" s="1"/>
  <c r="P55" i="21"/>
  <c r="AC55" i="21" s="1"/>
  <c r="P56" i="21"/>
  <c r="AC56" i="21" s="1"/>
  <c r="P57" i="21"/>
  <c r="AC57" i="21" s="1"/>
  <c r="P58" i="21"/>
  <c r="AC58" i="21" s="1"/>
  <c r="P59" i="21"/>
  <c r="AC59" i="21" s="1"/>
  <c r="P60" i="21"/>
  <c r="AC60" i="21" s="1"/>
  <c r="P61" i="21"/>
  <c r="AC61" i="21" s="1"/>
  <c r="P62" i="21"/>
  <c r="AC62" i="21" s="1"/>
  <c r="P63" i="21"/>
  <c r="AC63" i="21" s="1"/>
  <c r="P64" i="21"/>
  <c r="AC64" i="21" s="1"/>
  <c r="P65" i="21"/>
  <c r="AC65" i="21" s="1"/>
  <c r="P66" i="21"/>
  <c r="AC66" i="21" s="1"/>
  <c r="P67" i="21"/>
  <c r="AC67" i="21" s="1"/>
  <c r="P68" i="21"/>
  <c r="AC68" i="21" s="1"/>
  <c r="P69" i="21"/>
  <c r="AC69" i="21" s="1"/>
  <c r="P70" i="21"/>
  <c r="AC70" i="21" s="1"/>
  <c r="P71" i="21"/>
  <c r="AC71" i="21" s="1"/>
  <c r="P72" i="21"/>
  <c r="AC72" i="21" s="1"/>
  <c r="P73" i="21"/>
  <c r="AC73" i="21" s="1"/>
  <c r="P74" i="21"/>
  <c r="AC74" i="21" s="1"/>
  <c r="P75" i="21"/>
  <c r="AC75" i="21" s="1"/>
  <c r="P76" i="21"/>
  <c r="P77" i="21"/>
  <c r="P78" i="21"/>
  <c r="P79" i="21"/>
  <c r="P80" i="21"/>
  <c r="P81" i="21"/>
  <c r="P82" i="21"/>
  <c r="P83" i="21"/>
  <c r="AC83" i="21" s="1"/>
  <c r="P84" i="21"/>
  <c r="AC84" i="21" s="1"/>
  <c r="P85" i="21"/>
  <c r="AC85" i="21" s="1"/>
  <c r="P86" i="21"/>
  <c r="AC86" i="21" s="1"/>
  <c r="P87" i="21"/>
  <c r="P88" i="21"/>
  <c r="P89" i="21"/>
  <c r="P90" i="21"/>
  <c r="P91" i="21"/>
  <c r="P92" i="21"/>
  <c r="P93" i="21"/>
  <c r="P94" i="21"/>
  <c r="P95" i="21"/>
  <c r="AC95" i="21" s="1"/>
  <c r="P96" i="21"/>
  <c r="AC96" i="21" s="1"/>
  <c r="P97" i="21"/>
  <c r="P98" i="21"/>
  <c r="AC98" i="21" s="1"/>
  <c r="AC102" i="21" s="1"/>
  <c r="P99" i="21"/>
  <c r="AC99" i="21" s="1"/>
  <c r="AC103" i="21" s="1"/>
  <c r="P100" i="21"/>
  <c r="P101" i="21"/>
  <c r="AD101" i="21" s="1"/>
  <c r="P102" i="21"/>
  <c r="P103" i="21"/>
  <c r="P104" i="21"/>
  <c r="P105" i="21"/>
  <c r="P106" i="21"/>
  <c r="AC106" i="21" s="1"/>
  <c r="P107" i="21"/>
  <c r="AC107" i="21" s="1"/>
  <c r="P108" i="21"/>
  <c r="P109" i="21"/>
  <c r="AC109" i="21" s="1"/>
  <c r="P110" i="21"/>
  <c r="AC110" i="21" s="1"/>
  <c r="P111" i="21"/>
  <c r="AC111" i="21" s="1"/>
  <c r="P112" i="21"/>
  <c r="AC112" i="21" s="1"/>
  <c r="P113" i="21"/>
  <c r="AC113" i="21" s="1"/>
  <c r="P114" i="21"/>
  <c r="AC114" i="21" s="1"/>
  <c r="P115" i="21"/>
  <c r="AC115" i="21" s="1"/>
  <c r="P116" i="21"/>
  <c r="P117" i="21"/>
  <c r="AC117" i="21" s="1"/>
  <c r="P118" i="21"/>
  <c r="P119" i="21"/>
  <c r="P120" i="21"/>
  <c r="P121" i="21"/>
  <c r="P122" i="21"/>
  <c r="P123" i="21"/>
  <c r="P124" i="21"/>
  <c r="P125" i="21"/>
  <c r="P126" i="21"/>
  <c r="P127" i="21"/>
  <c r="P128" i="21"/>
  <c r="AC128" i="21" s="1"/>
  <c r="P129" i="21"/>
  <c r="P130" i="21"/>
  <c r="P131" i="21"/>
  <c r="AC131" i="21" s="1"/>
  <c r="P132" i="21"/>
  <c r="AC132" i="21" s="1"/>
  <c r="P133" i="21"/>
  <c r="P134" i="21"/>
  <c r="AC134" i="21" s="1"/>
  <c r="P135" i="21"/>
  <c r="AC135" i="21" s="1"/>
  <c r="P136" i="21"/>
  <c r="AC136" i="21" s="1"/>
  <c r="P137" i="21"/>
  <c r="P138" i="21"/>
  <c r="AC138" i="21" s="1"/>
  <c r="P139" i="21"/>
  <c r="AC139" i="21" s="1"/>
  <c r="P140" i="21"/>
  <c r="P141" i="21"/>
  <c r="AC141" i="21" s="1"/>
  <c r="P142" i="21"/>
  <c r="AC142" i="21" s="1"/>
  <c r="P143" i="21"/>
  <c r="AC143" i="21" s="1"/>
  <c r="P144" i="21"/>
  <c r="AC144" i="21" s="1"/>
  <c r="P145" i="21"/>
  <c r="AC145" i="21" s="1"/>
  <c r="P146" i="21"/>
  <c r="AC146" i="21" s="1"/>
  <c r="P147" i="21"/>
  <c r="AC147" i="21" s="1"/>
  <c r="P148" i="21"/>
  <c r="AC148" i="21" s="1"/>
  <c r="P149" i="21"/>
  <c r="AC149" i="21" s="1"/>
  <c r="P150" i="21"/>
  <c r="P151" i="21"/>
  <c r="AC151" i="21" s="1"/>
  <c r="P152" i="21"/>
  <c r="AC152" i="21" s="1"/>
  <c r="P153" i="21"/>
  <c r="AC153" i="21" s="1"/>
  <c r="P154" i="21"/>
  <c r="AC154" i="21" s="1"/>
  <c r="P155" i="21"/>
  <c r="AC155" i="21" s="1"/>
  <c r="P156" i="21"/>
  <c r="AC156" i="21" s="1"/>
  <c r="P157" i="21"/>
  <c r="P158" i="21"/>
  <c r="P159" i="21"/>
  <c r="P160" i="21"/>
  <c r="P161" i="21"/>
  <c r="P162" i="21"/>
  <c r="P163" i="21"/>
  <c r="P164" i="21"/>
  <c r="P165" i="21"/>
  <c r="P166" i="21"/>
  <c r="P167" i="21"/>
  <c r="P168" i="21"/>
  <c r="P169" i="21"/>
  <c r="P170" i="21"/>
  <c r="AC170" i="21" s="1"/>
  <c r="P171" i="21"/>
  <c r="AC171" i="21" s="1"/>
  <c r="P172" i="21"/>
  <c r="AC172" i="21" s="1"/>
  <c r="P173" i="21"/>
  <c r="AC173" i="21" s="1"/>
  <c r="P174" i="21"/>
  <c r="AC174" i="21" s="1"/>
  <c r="P175" i="21"/>
  <c r="AC175" i="21" s="1"/>
  <c r="P176" i="21"/>
  <c r="AC176" i="21" s="1"/>
  <c r="P177" i="21"/>
  <c r="AC177" i="21" s="1"/>
  <c r="P178" i="21"/>
  <c r="P179" i="21"/>
  <c r="AC179" i="21" s="1"/>
  <c r="P180" i="21"/>
  <c r="AC180" i="21" s="1"/>
  <c r="P181" i="21"/>
  <c r="AC181" i="21" s="1"/>
  <c r="P182" i="21"/>
  <c r="AC182" i="21" s="1"/>
  <c r="P183" i="21"/>
  <c r="AC183" i="21" s="1"/>
  <c r="P184" i="21"/>
  <c r="AC184" i="21" s="1"/>
  <c r="P185" i="21"/>
  <c r="AC185" i="21" s="1"/>
  <c r="P186" i="21"/>
  <c r="AC186" i="21" s="1"/>
  <c r="P187" i="21"/>
  <c r="AC187" i="21" s="1"/>
  <c r="P188" i="21"/>
  <c r="AC188" i="21" s="1"/>
  <c r="P189" i="21"/>
  <c r="AC189" i="21" s="1"/>
  <c r="P190" i="21"/>
  <c r="AC190" i="21" s="1"/>
  <c r="P191" i="21"/>
  <c r="AC191" i="21" s="1"/>
  <c r="P192" i="21"/>
  <c r="AC192" i="21" s="1"/>
  <c r="P193" i="21"/>
  <c r="AC193" i="21" s="1"/>
  <c r="P194" i="21"/>
  <c r="AC194" i="21" s="1"/>
  <c r="P195" i="21"/>
  <c r="AC195" i="21" s="1"/>
  <c r="P196" i="21"/>
  <c r="AC196" i="21" s="1"/>
  <c r="P197" i="21"/>
  <c r="AC197" i="21" s="1"/>
  <c r="P198" i="21"/>
  <c r="AC198" i="21" s="1"/>
  <c r="P199" i="21"/>
  <c r="P200" i="21"/>
  <c r="P201" i="21"/>
  <c r="P202" i="21"/>
  <c r="P203" i="21"/>
  <c r="P204" i="21"/>
  <c r="P205" i="21"/>
  <c r="AC205" i="21" s="1"/>
  <c r="P206" i="21"/>
  <c r="AC206" i="21" s="1"/>
  <c r="P2" i="21"/>
  <c r="AC2" i="21" s="1"/>
  <c r="AC100" i="21" l="1"/>
  <c r="AC76" i="21"/>
  <c r="AD76" i="21" s="1"/>
  <c r="AC44" i="21"/>
  <c r="AD44" i="21" s="1"/>
  <c r="AC40" i="21"/>
  <c r="AD40" i="21" s="1"/>
  <c r="AC35" i="21"/>
  <c r="AD35" i="21" s="1"/>
  <c r="AC31" i="21"/>
  <c r="AD31" i="21" s="1"/>
  <c r="AD99" i="21"/>
  <c r="AC79" i="21"/>
  <c r="AD79" i="21" s="1"/>
  <c r="AC43" i="21"/>
  <c r="AD43" i="21" s="1"/>
  <c r="AD8" i="21"/>
  <c r="AC4" i="21"/>
  <c r="AD4" i="21" s="1"/>
  <c r="AC82" i="21"/>
  <c r="AD82" i="21" s="1"/>
  <c r="AD7" i="21"/>
  <c r="AD3" i="21"/>
  <c r="AC81" i="21"/>
  <c r="AD81" i="21" s="1"/>
  <c r="AC36" i="21"/>
  <c r="AD36" i="21" s="1"/>
  <c r="AC32" i="21"/>
  <c r="AD32" i="21" s="1"/>
  <c r="AD10" i="21"/>
  <c r="AC78" i="21"/>
  <c r="AD78" i="21" s="1"/>
  <c r="AC42" i="21"/>
  <c r="AD42" i="21" s="1"/>
  <c r="AC77" i="21"/>
  <c r="AD77" i="21" s="1"/>
  <c r="AC41" i="21"/>
  <c r="AD41" i="21" s="1"/>
  <c r="AC178" i="21"/>
  <c r="AD178" i="21" s="1"/>
  <c r="AC118" i="21"/>
  <c r="AD118" i="21" s="1"/>
  <c r="AC119" i="21"/>
  <c r="AD119" i="21" s="1"/>
  <c r="AC80" i="21"/>
  <c r="AD80" i="21" s="1"/>
  <c r="AD109" i="21"/>
  <c r="AD23" i="21"/>
  <c r="AD17" i="21"/>
  <c r="AD177" i="21"/>
  <c r="AD153" i="21"/>
  <c r="AD147" i="21"/>
  <c r="AD141" i="21"/>
  <c r="AD135" i="21"/>
  <c r="AD117" i="21"/>
  <c r="AD111" i="21"/>
  <c r="AD25" i="21"/>
  <c r="AD19" i="21"/>
  <c r="AD13" i="21"/>
  <c r="AD2" i="21"/>
  <c r="AD152" i="21"/>
  <c r="AD146" i="21"/>
  <c r="AD134" i="21"/>
  <c r="AD128" i="21"/>
  <c r="AD116" i="21"/>
  <c r="AD110" i="21"/>
  <c r="AD98" i="21"/>
  <c r="AD24" i="21"/>
  <c r="AD18" i="21"/>
  <c r="AD12" i="21"/>
  <c r="AD6" i="21"/>
  <c r="AD156" i="21"/>
  <c r="AD144" i="21"/>
  <c r="AD138" i="21"/>
  <c r="AD132" i="21"/>
  <c r="AD114" i="21"/>
  <c r="AD29" i="21"/>
  <c r="AD22" i="21"/>
  <c r="AD155" i="21"/>
  <c r="AD149" i="21"/>
  <c r="AD143" i="21"/>
  <c r="AD113" i="21"/>
  <c r="AD107" i="21"/>
  <c r="AD21" i="21"/>
  <c r="AD15" i="21"/>
  <c r="AD151" i="21"/>
  <c r="AD145" i="21"/>
  <c r="AD139" i="21"/>
  <c r="AD115" i="21"/>
  <c r="AC16" i="21"/>
  <c r="AD154" i="21"/>
  <c r="AD148" i="21"/>
  <c r="AD142" i="21"/>
  <c r="AD136" i="21"/>
  <c r="AD112" i="21"/>
  <c r="AD106" i="21"/>
  <c r="AD26" i="21"/>
  <c r="AD20" i="21"/>
  <c r="AD14" i="21"/>
  <c r="AD68" i="21"/>
  <c r="AD56" i="21"/>
  <c r="AD73" i="21"/>
  <c r="AD61" i="21"/>
  <c r="AD49" i="21"/>
  <c r="AD84" i="21"/>
  <c r="AD66" i="21"/>
  <c r="AD54" i="21"/>
  <c r="AD83" i="21"/>
  <c r="AD53" i="21"/>
  <c r="AD70" i="21"/>
  <c r="AD64" i="21"/>
  <c r="AD58" i="21"/>
  <c r="AD52" i="21"/>
  <c r="AD46" i="21"/>
  <c r="AD75" i="21"/>
  <c r="AD69" i="21"/>
  <c r="AD63" i="21"/>
  <c r="AD57" i="21"/>
  <c r="AD51" i="21"/>
  <c r="AD45" i="21"/>
  <c r="AD74" i="21"/>
  <c r="AD62" i="21"/>
  <c r="AD50" i="21"/>
  <c r="AD85" i="21"/>
  <c r="AD60" i="21"/>
  <c r="AD55" i="21"/>
  <c r="AD72" i="21"/>
  <c r="AD48" i="21"/>
  <c r="AD59" i="21"/>
  <c r="AD47" i="21"/>
  <c r="AD9" i="21"/>
  <c r="AD100" i="21" l="1"/>
  <c r="AC104" i="21"/>
  <c r="AD5" i="21"/>
  <c r="AC27" i="21"/>
  <c r="AD27" i="21" s="1"/>
  <c r="AC90" i="21"/>
  <c r="AD90" i="21" s="1"/>
  <c r="AD16" i="21"/>
</calcChain>
</file>

<file path=xl/sharedStrings.xml><?xml version="1.0" encoding="utf-8"?>
<sst xmlns="http://schemas.openxmlformats.org/spreadsheetml/2006/main" count="62167" uniqueCount="3427">
  <si>
    <t>Disclosure #</t>
  </si>
  <si>
    <t>Disclosure Title</t>
  </si>
  <si>
    <t>Disclosure Reference</t>
  </si>
  <si>
    <t>Disclosure Description</t>
  </si>
  <si>
    <t xml:space="preserve">Description Values </t>
  </si>
  <si>
    <t>Data Type</t>
  </si>
  <si>
    <t>Data File</t>
  </si>
  <si>
    <t>Reporting 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</si>
  <si>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</si>
  <si>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</si>
  <si>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</si>
  <si>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</si>
  <si>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</si>
  <si>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</si>
  <si>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</si>
  <si>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</si>
  <si>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</si>
  <si>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</si>
  <si>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</si>
  <si>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</si>
  <si>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</si>
  <si>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</si>
  <si>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</si>
  <si>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</si>
  <si>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</si>
  <si>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</si>
  <si>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</si>
  <si>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</si>
  <si>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</si>
  <si>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</si>
  <si>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</si>
  <si>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</si>
  <si>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</si>
  <si>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</si>
  <si>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</si>
  <si>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</si>
  <si>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</si>
  <si>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</si>
  <si>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</si>
  <si>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</si>
  <si>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</si>
  <si>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</si>
  <si>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</si>
  <si>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</si>
  <si>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</si>
  <si>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</si>
  <si>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</si>
  <si>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</si>
  <si>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</si>
  <si>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</si>
  <si>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</si>
  <si>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</si>
  <si>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</si>
  <si>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</si>
  <si>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</si>
  <si>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</si>
  <si>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</si>
  <si>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</si>
  <si>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</si>
  <si>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</si>
  <si>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</si>
  <si>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</si>
  <si>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</si>
  <si>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</si>
  <si>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</si>
  <si>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</si>
  <si>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</si>
  <si>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</si>
  <si>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</si>
  <si>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</si>
  <si>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</si>
  <si>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</si>
  <si>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</si>
  <si>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Text</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</si>
  <si>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</si>
  <si>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</si>
  <si>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</si>
  <si>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</si>
  <si>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</si>
  <si>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</si>
  <si>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</si>
  <si>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</si>
  <si>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</si>
  <si>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</si>
  <si>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</si>
  <si>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</si>
  <si>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</si>
  <si>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r>
      <t>AmountExceeded</t>
    </r>
    <r>
      <rPr>
        <sz val="9"/>
        <color rgb="FFFF0000"/>
        <rFont val="新細明體"/>
        <family val="1"/>
        <charset val="136"/>
      </rPr>
      <t xml:space="preserve"> </t>
    </r>
  </si>
  <si>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</si>
  <si>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</si>
  <si>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</si>
  <si>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</si>
  <si>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</si>
  <si>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</si>
  <si>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(4.4.6) exceeded actual pre-funded default resources (in excess of initial margin) and by how much.</t>
  </si>
  <si>
    <t>4.4.9</t>
  </si>
  <si>
    <t xml:space="preserve">The amount in 4.4.6 which exceeded actual pre-funded default resources (in excess of initial margin)
</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</si>
  <si>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</si>
  <si>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</si>
  <si>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</si>
  <si>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</si>
  <si>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</si>
  <si>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</si>
  <si>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</si>
  <si>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</si>
  <si>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</si>
  <si>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</si>
  <si>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</si>
  <si>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</si>
  <si>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</si>
  <si>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</si>
  <si>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</si>
  <si>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</si>
  <si>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</si>
  <si>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</si>
  <si>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</si>
  <si>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</si>
  <si>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</si>
  <si>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</si>
  <si>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</si>
  <si>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</si>
  <si>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</si>
  <si>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</si>
  <si>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t>Cash deposited at a central bank of issue of the currency concerned; Total split by House and Client;Pre-Haircut and Post Hair-cut</t>
  </si>
  <si>
    <r>
      <t xml:space="preserve">HouseIM_PreHaircut
HouseIM_PostHaircut
ClientIM_PreHaircut
ClientIM_PostHaircut
</t>
    </r>
    <r>
      <rPr>
        <sz val="9"/>
        <rFont val="新細明體"/>
        <family val="1"/>
        <charset val="136"/>
      </rPr>
      <t>TotalIM_PreHaircut
TotalIM_PostHaircut</t>
    </r>
    <r>
      <rPr>
        <sz val="9"/>
        <color theme="1"/>
        <rFont val="新細明體"/>
        <family val="1"/>
        <charset val="136"/>
      </rPr>
      <t xml:space="preserve">
</t>
    </r>
  </si>
  <si>
    <t>DataFile_6.2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</si>
  <si>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</si>
  <si>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</si>
  <si>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</si>
  <si>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</si>
  <si>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</si>
  <si>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</si>
  <si>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</si>
  <si>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</si>
  <si>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</si>
  <si>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</si>
  <si>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</si>
  <si>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</si>
  <si>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</si>
  <si>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</si>
  <si>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</si>
  <si>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</si>
  <si>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</si>
  <si>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</si>
  <si>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</si>
  <si>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</si>
  <si>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</si>
  <si>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</si>
  <si>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</si>
  <si>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</si>
  <si>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</si>
  <si>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</si>
  <si>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</si>
  <si>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</si>
  <si>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</si>
  <si>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</si>
  <si>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</si>
  <si>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</si>
  <si>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</si>
  <si>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</si>
  <si>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</si>
  <si>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</si>
  <si>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</si>
  <si>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</si>
  <si>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</si>
  <si>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</si>
  <si>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</si>
  <si>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</si>
  <si>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</si>
  <si>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</si>
  <si>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</si>
  <si>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</si>
  <si>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</si>
  <si>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</si>
  <si>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</si>
  <si>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</si>
  <si>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</si>
  <si>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</si>
  <si>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</si>
  <si>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</si>
  <si>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</si>
  <si>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</si>
  <si>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</si>
  <si>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</si>
  <si>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</si>
  <si>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</si>
  <si>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</si>
  <si>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</si>
  <si>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</si>
  <si>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</si>
  <si>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</si>
  <si>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</si>
  <si>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</si>
  <si>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</si>
  <si>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</si>
  <si>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</si>
  <si>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</si>
  <si>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</si>
  <si>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</si>
  <si>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</si>
  <si>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</si>
  <si>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</si>
  <si>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</si>
  <si>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</si>
  <si>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</si>
  <si>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</si>
  <si>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</si>
  <si>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 day</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</si>
  <si>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</si>
  <si>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</si>
  <si>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</si>
  <si>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</si>
  <si>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</si>
  <si>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</si>
  <si>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</si>
  <si>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</si>
  <si>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</si>
  <si>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</si>
  <si>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</si>
  <si>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</si>
  <si>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</si>
  <si>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</si>
  <si>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</si>
  <si>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</si>
  <si>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</si>
  <si>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</si>
  <si>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</si>
  <si>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</si>
  <si>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</si>
  <si>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</si>
  <si>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</si>
  <si>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</si>
  <si>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</si>
  <si>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</si>
  <si>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</si>
  <si>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</si>
  <si>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</si>
  <si>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</si>
  <si>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</si>
  <si>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</si>
  <si>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</si>
  <si>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</si>
  <si>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</si>
  <si>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</si>
  <si>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</si>
  <si>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</si>
  <si>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</si>
  <si>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</si>
  <si>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</si>
  <si>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</si>
  <si>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</si>
  <si>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新細明體"/>
        <family val="1"/>
        <charset val="136"/>
      </rPr>
      <t xml:space="preserve"> </t>
    </r>
    <r>
      <rPr>
        <sz val="9"/>
        <rFont val="新細明體"/>
        <family val="1"/>
        <charset val="136"/>
      </rPr>
      <t>Peak day amount in previous twelve months</t>
    </r>
    <r>
      <rPr>
        <sz val="9"/>
        <color theme="1"/>
        <rFont val="新細明體"/>
        <family val="1"/>
        <charset val="136"/>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</si>
  <si>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</si>
  <si>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</si>
  <si>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</si>
  <si>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</si>
  <si>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</si>
  <si>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</si>
  <si>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</si>
  <si>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</si>
  <si>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</si>
  <si>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</si>
  <si>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</si>
  <si>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</si>
  <si>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</si>
  <si>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</si>
  <si>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</si>
  <si>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</si>
  <si>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</si>
  <si>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</si>
  <si>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</si>
  <si>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</si>
  <si>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</si>
  <si>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</si>
  <si>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</si>
  <si>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</si>
  <si>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</si>
  <si>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</si>
  <si>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</si>
  <si>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</si>
  <si>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</si>
  <si>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</si>
  <si>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</si>
  <si>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</si>
  <si>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</si>
  <si>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</si>
  <si>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</si>
  <si>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</si>
  <si>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</si>
  <si>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</si>
  <si>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</si>
  <si>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</si>
  <si>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</si>
  <si>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</si>
  <si>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</si>
  <si>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</si>
  <si>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</si>
  <si>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</si>
  <si>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</si>
  <si>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</si>
  <si>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</si>
  <si>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</si>
  <si>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</si>
  <si>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</si>
  <si>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</si>
  <si>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</si>
  <si>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</si>
  <si>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</si>
  <si>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</si>
  <si>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</si>
  <si>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</si>
  <si>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</si>
  <si>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</si>
  <si>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</si>
  <si>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</si>
  <si>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</si>
  <si>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</si>
  <si>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</si>
  <si>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</si>
  <si>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</si>
  <si>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</si>
  <si>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</si>
  <si>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</si>
  <si>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</si>
  <si>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</si>
  <si>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</si>
  <si>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</si>
  <si>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</si>
  <si>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</si>
  <si>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</si>
  <si>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</si>
  <si>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</si>
  <si>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</si>
  <si>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</si>
  <si>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</si>
  <si>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</si>
  <si>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</si>
  <si>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</si>
  <si>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</si>
  <si>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</si>
  <si>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</si>
  <si>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</si>
  <si>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</si>
  <si>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</si>
  <si>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</si>
  <si>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</si>
  <si>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</si>
  <si>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</si>
  <si>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</si>
  <si>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</si>
  <si>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</si>
  <si>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</si>
  <si>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</si>
  <si>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</si>
  <si>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</si>
  <si>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</si>
  <si>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</si>
  <si>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</si>
  <si>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</si>
  <si>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</si>
  <si>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</si>
  <si>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</si>
  <si>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</si>
  <si>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</si>
  <si>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</si>
  <si>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</si>
  <si>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</si>
  <si>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</si>
  <si>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</si>
  <si>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</si>
  <si>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</si>
  <si>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</si>
  <si>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</si>
  <si>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</si>
  <si>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</si>
  <si>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</si>
  <si>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</si>
  <si>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</si>
  <si>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</si>
  <si>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</si>
  <si>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</si>
  <si>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</si>
  <si>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</si>
  <si>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</si>
  <si>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</si>
  <si>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</si>
  <si>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</si>
  <si>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</si>
  <si>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</si>
  <si>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</si>
  <si>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</si>
  <si>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</si>
  <si>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</si>
  <si>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</si>
  <si>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</si>
  <si>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</si>
  <si>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</si>
  <si>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</si>
  <si>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</si>
  <si>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</si>
  <si>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</si>
  <si>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</si>
  <si>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</si>
  <si>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</si>
  <si>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</si>
  <si>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</si>
  <si>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</si>
  <si>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</si>
  <si>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</si>
  <si>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</si>
  <si>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</si>
  <si>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</si>
  <si>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</si>
  <si>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</si>
  <si>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</si>
  <si>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</si>
  <si>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</si>
  <si>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</si>
  <si>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</si>
  <si>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</si>
  <si>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</si>
  <si>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</si>
  <si>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</si>
  <si>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</si>
  <si>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</si>
  <si>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</si>
  <si>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</si>
  <si>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</si>
  <si>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</si>
  <si>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</si>
  <si>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</si>
  <si>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</si>
  <si>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</si>
  <si>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</si>
  <si>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</si>
  <si>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</si>
  <si>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</si>
  <si>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</si>
  <si>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</si>
  <si>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</si>
  <si>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</si>
  <si>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</si>
  <si>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</si>
  <si>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</si>
  <si>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</si>
  <si>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</si>
  <si>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</si>
  <si>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</si>
  <si>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</si>
  <si>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</si>
  <si>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</si>
  <si>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</si>
  <si>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</si>
  <si>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</si>
  <si>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</si>
  <si>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</si>
  <si>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</si>
  <si>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</si>
  <si>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</si>
  <si>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</si>
  <si>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</si>
  <si>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</si>
  <si>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</si>
  <si>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</si>
  <si>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</si>
  <si>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</si>
  <si>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</si>
  <si>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</si>
  <si>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</si>
  <si>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</si>
  <si>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</si>
  <si>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</si>
  <si>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</si>
  <si>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</si>
  <si>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</si>
  <si>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indexed="8"/>
        <rFont val="新細明體"/>
        <family val="1"/>
        <charset val="136"/>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</si>
  <si>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</si>
  <si>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</si>
  <si>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</si>
  <si>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</si>
  <si>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indexed="8"/>
        <rFont val="新細明體"/>
        <family val="1"/>
        <charset val="136"/>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</si>
  <si>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</si>
  <si>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</si>
  <si>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</si>
  <si>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</si>
  <si>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</si>
  <si>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</si>
  <si>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</si>
  <si>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</si>
  <si>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</si>
  <si>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</si>
  <si>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</si>
  <si>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</si>
  <si>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</si>
  <si>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</si>
  <si>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</si>
  <si>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</si>
  <si>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</si>
  <si>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</si>
  <si>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</si>
  <si>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</si>
  <si>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</si>
  <si>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</si>
  <si>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</si>
  <si>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</si>
  <si>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</si>
  <si>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</si>
  <si>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</si>
  <si>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</si>
  <si>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</si>
  <si>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</si>
  <si>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</si>
  <si>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 Date</t>
  </si>
  <si>
    <t>Report Level</t>
  </si>
  <si>
    <t>Report Level Identifier</t>
  </si>
  <si>
    <t>Currency</t>
  </si>
  <si>
    <t>Clearing Service</t>
  </si>
  <si>
    <t>ETD(F&amp;O)</t>
  </si>
  <si>
    <t>TWD</t>
  </si>
  <si>
    <t>Chinese：http://www.taifex.com.tw/cht/5/acceptableCollateral
English：
http://www.taifex.com.tw/enl/eng5/acceptableCollateral</t>
  </si>
  <si>
    <t>1 day</t>
  </si>
  <si>
    <t>1 year</t>
  </si>
  <si>
    <t>Index Futures and Options  Margin Table
https://www.taifex.com.tw/enl/eng5/indexMargining
Single Stock Futures and Equity Options Margin Table
https://www.taifex.com.tw/enl/eng5/stockMargining
Commodity Futures and Options Margin Table
https://www.taifex.com.tw/enl/eng5/goldMargining
FX Futures and Options Margin Table
https://www.taifex.com.tw/enl/eng5/fXMargining</t>
  </si>
  <si>
    <t>VaR based on historical volatility</t>
  </si>
  <si>
    <t>SPAN</t>
  </si>
  <si>
    <t>2007-10-08</t>
  </si>
  <si>
    <t>2019-03-29</t>
  </si>
  <si>
    <t>30 days, 60 days, 90 days, 180 Days, 2500 Days</t>
  </si>
  <si>
    <t>Index Futures and Options  Margin Table
https://www.taifex.com.tw/enl/eng5/indexMargining
Single Stock Futures and Equity Options Margin Table
https://www.taifex.com.tw/enl/eng5/stockMargining
Commodity Futures and Options Margin Table
https://www.taifex.com.tw/enl/eng5/goldMargining
FX Futures and Options Margin Table
https://www.taifex.com.tw/enl/eng5/fXMargining
SPAN Parameter Table
https://www.taifex.com.tw/enl/eng5/spanRiskParameter</t>
  </si>
  <si>
    <t>Daily</t>
  </si>
  <si>
    <t>Day end</t>
  </si>
  <si>
    <t>End of Business</t>
  </si>
  <si>
    <t>TAIFEX maintains sufficient liquid resources for the fisrt largest possible losses of clearing members estimated by using stress testing.</t>
  </si>
  <si>
    <t>TAIFEX adheres to the permitted investment categories laid out in SFB Regulation Governing Futures Clearing Houses 14.</t>
  </si>
  <si>
    <t>Default Fund</t>
  </si>
  <si>
    <t>The largest possible losses of clearing members estimated by using stress testing.</t>
  </si>
  <si>
    <t>within 4 hours</t>
  </si>
  <si>
    <t>CCP</t>
  </si>
  <si>
    <t>Taiwan Futures Exchange(TAIFEX)</t>
  </si>
  <si>
    <t>no</t>
  </si>
  <si>
    <t>In the event that the timing of the payment obligations occur concurrently, TAIFEX would apply the liquid resources by regulations to meet the payment obligations.</t>
  </si>
  <si>
    <t>http://www.taifex.com.tw/file/taifex/Dailydownload/QD_Files/report2021.pdf</t>
  </si>
  <si>
    <t>The amount of clearing members's deposit of securities as margin collateral was $189,772,281</t>
  </si>
  <si>
    <t>OTC</t>
  </si>
  <si>
    <t>Chinese：https://www.taifex.com.tw/cht/5/ccpcollateralInq English：https://www.taifex.com.tw/enl/eng5/ccpcollateralInq</t>
  </si>
  <si>
    <t>Cash is eligible for pre-funded participant contributions to the default resources , and no respective haircuts applied</t>
  </si>
  <si>
    <t>5days</t>
  </si>
  <si>
    <t>1year</t>
  </si>
  <si>
    <t>Portfolio simulation</t>
  </si>
  <si>
    <t>2022/7/25</t>
  </si>
  <si>
    <t>Expected Shortfall based on historical simulation</t>
  </si>
  <si>
    <t>last five years and the
 chosen stress period.</t>
  </si>
  <si>
    <t>Decay factor for Exponentially Weighted Moving Average</t>
  </si>
  <si>
    <t>Once-a-day</t>
  </si>
  <si>
    <t>EOD Basis</t>
  </si>
  <si>
    <t>TAIFEX maintains sufficient liquid resources for the sum of the fisrt and second largest possible losses of clearing members estimated by using stress testing.</t>
  </si>
  <si>
    <t>The sum of the first and second largest possible losses of clearing members estimated by using stress testing.</t>
  </si>
  <si>
    <t>within 3.7 hours</t>
  </si>
  <si>
    <t>50.00%</t>
  </si>
  <si>
    <t>TAIFEX maintains sufficient liquid resources for the average of the fisrt and second largest possible losses of clearing members estimated by using stress testing.</t>
  </si>
  <si>
    <t>The average of the first and second largest possible losses of clearing members estimated by using stress testing.</t>
  </si>
  <si>
    <t>http://www.taifex.com.tw/file/taifex/Dailydownload/QD_Files/report2020.pdf</t>
  </si>
  <si>
    <t>The amount of clearing members's deposit of securities as margin collateral was $392,718,248</t>
  </si>
  <si>
    <t>http://www.taifex.com.tw/file/taifex/Dailydownload/QD_Files/report2019.pdf</t>
  </si>
  <si>
    <t>The amount of clearing members's deposit of securities as margin collateral was $756,383,726</t>
  </si>
  <si>
    <t>http://www.taifex.com.tw/file/taifex/Dailydownload/QD_Files/report2018.pdf</t>
  </si>
  <si>
    <t>The amount of clearing members's deposit of securities as margin collateral was $355,944,019</t>
  </si>
  <si>
    <t>Index Futures and Options  Margin Table
http://www.taifex.com.tw/enl/eng5/indexMargining
Single Stock Futures and Equity Options Margin Table
http://www.taifex.com.tw/enl/eng5/stockMargining
Interest Rate Futures Margin Table
http://www.taifex.com.tw/enl/eng5/iRMargining
Commodity Futures and Options Margin Table
http://www.taifex.com.tw/enl/eng5/goldMargining
FX Futures and Options Margin Table
http://www.taifex.com.tw/enl/eng5/fXMargining</t>
  </si>
  <si>
    <t>Index Futures and Options  Margin Table
http://www.taifex.com.tw/enl/eng5/indexMargining
Single Stock Futures and Equity Options Margin Table
http://www.taifex.com.tw/enl/eng5/stockMargining
Interest Rate Futures Margin Table
http://www.taifex.com.tw/enl/eng5/iRMargining
Commodity Futures and Options Margin Table
http://www.taifex.com.tw/enl/eng5/goldMargining
FX Futures and Options Margin Table
http://www.taifex.com.tw/enl/eng5/fXMargining
SPAN Parameter Table
http://www.taifex.com.tw/enl/eng5/spanRiskParameter</t>
  </si>
  <si>
    <t>30 days, 60 days, 90 days, 180 Days</t>
  </si>
  <si>
    <t>1999-07-21</t>
  </si>
  <si>
    <t>http://www.taifex.com.tw/Dailydownload/QD_Files/report2017.pdf</t>
  </si>
  <si>
    <t>The amount of clearing members's deposit of securities as margin collateral was $479,709,778</t>
  </si>
  <si>
    <t>Chinese：http://www.taifex.com.tw/chinese/5/AcceptableCollateral.asp
http://www.taifex.com.tw/chinese/5/AcceptableCollateralInq.asp
English：
http://www.taifex.com.tw/eng/eng5/ACHT.asp</t>
  </si>
  <si>
    <t>Index Futures and Options  Margin Table
http://www.taifex.com.tw/eng/eng5/IndexMargining.asp
Single Stock Futures and Equity Options Margin Table
http://www.taifex.com.tw/eng/eng5/StockMargining.asp
Interest Rate Futures Margin Table
http://www.taifex.com.tw/eng/eng5/InterestRateMargining.asp
Commodity Futures and Options Margin Table
http://www.taifex.com.tw/eng/eng5/GoldMargining.asp
FX Futures and Options Margin Table
http://www.taifex.com.tw/eng/eng5/FXMargining.asp</t>
  </si>
  <si>
    <t>Index Futures and Options  Margin Table
http://www.taifex.com.tw/eng/eng5/IndexMargining.asp
Single Stock Futures and Equity Options Margin Table
http://www.taifex.com.tw/eng/eng5/StockMargining.asp
Interest Rate Futures Margin Table
http://www.taifex.com.tw/eng/eng5/InterestRateMargining.asp
Commodity Futures and Options Margin Table
http://www.taifex.com.tw/eng/eng5/GoldMargining.asp
FX Futures and Options Margin Table
http://www.taifex.com.tw/eng/eng5/FXMargining.asp
SPAN Parameter Table
http://www.taifex.com.tw/eng/eng5/SpanParam.asp</t>
  </si>
  <si>
    <t>Index Futures and Options  Margin Table
http://www.taifex.com.tw/eng/eng5/IndexMargining.asp
Single Stock Futures and Equity Options Margin Table
http://www.taifex.com.tw/eng/eng5/StockMargining.asp
Interest Rate Futures Margin Table
http://www.taifex.com.tw/eng/eng5/InterestRateMargining.asp
Gold Futures and Options Margin Table
http://www.taifex.com.tw/eng/eng5/GoldMargining.asp
FX Futures and Options Margin Table
http://www.taifex.com.tw/eng/eng5/FXMargining.asp</t>
  </si>
  <si>
    <t>Index Futures and Options  Margin Table
http://www.taifex.com.tw/eng/eng5/IndexMargining.asp
Single Stock Futures and Equity Options Margin Table
http://www.taifex.com.tw/eng/eng5/StockMargining.asp
Interest Rate Futures Margin Table
http://www.taifex.com.tw/eng/eng5/InterestRateMargining.asp
Gold Futures and Options Margin Table
http://www.taifex.com.tw/eng/eng5/GoldMargining.asp
FX Futures and Options Margin Table
http://www.taifex.com.tw/eng/eng5/FXMargining.asp
SPAN Parameter Table
http://www.taifex.com.tw/eng/eng5/SpanParam.asp</t>
  </si>
  <si>
    <t>Description</t>
  </si>
  <si>
    <t>PreHaircut</t>
  </si>
  <si>
    <t>PostHaircut</t>
  </si>
  <si>
    <t>PeakDayAmountInPast12Months</t>
  </si>
  <si>
    <t>MeanAverageOverPrevious12Months</t>
  </si>
  <si>
    <t>AmountExceeded 1</t>
  </si>
  <si>
    <t>House_Gross</t>
  </si>
  <si>
    <t>Client_Gross</t>
  </si>
  <si>
    <t>Total</t>
  </si>
  <si>
    <t>House IM_PreHaircut</t>
  </si>
  <si>
    <t>House IM_PostHaircut</t>
  </si>
  <si>
    <t>Client IM_PreHaircut</t>
  </si>
  <si>
    <t>Client IM_PostHaircut</t>
  </si>
  <si>
    <t>Total IM_PreHaircut</t>
  </si>
  <si>
    <t>Total IM_PostHaircut</t>
  </si>
  <si>
    <t>SameDayPayment_Total</t>
  </si>
  <si>
    <t>NumberOfDays_TWD</t>
  </si>
  <si>
    <t>Percentage_TWD</t>
  </si>
  <si>
    <t>Percentage_USD</t>
  </si>
  <si>
    <t>Percentage_EUR</t>
  </si>
  <si>
    <t>Percentage_JPY</t>
  </si>
  <si>
    <t>Percentage_GBP</t>
  </si>
  <si>
    <t>Percentage_AUD</t>
  </si>
  <si>
    <t>Percentage_HKD</t>
  </si>
  <si>
    <t>Percentage_CNY</t>
  </si>
  <si>
    <t>ON_1D</t>
  </si>
  <si>
    <t>1D_1W</t>
  </si>
  <si>
    <t>1W_1M</t>
  </si>
  <si>
    <t>1M_1Y</t>
  </si>
  <si>
    <t>1Y_2Y</t>
  </si>
  <si>
    <t>2Y+</t>
  </si>
  <si>
    <t>00:00:00</t>
  </si>
  <si>
    <t>AverageInQuarter</t>
  </si>
  <si>
    <t>PeakInQuarter</t>
  </si>
  <si>
    <t>CCP Link</t>
  </si>
  <si>
    <t>20.5.1.2</t>
  </si>
  <si>
    <t>20.6.1.2</t>
  </si>
  <si>
    <t>ETD</t>
  </si>
  <si>
    <t>Brent Crude Oil Futures</t>
  </si>
  <si>
    <t>Commodity Futures and Options</t>
  </si>
  <si>
    <t>BRF</t>
  </si>
  <si>
    <t>USD</t>
  </si>
  <si>
    <t>TAIFEX Gold Futures</t>
  </si>
  <si>
    <t>GDF</t>
  </si>
  <si>
    <t>TAIFEX NT Dollar Gold Futures</t>
  </si>
  <si>
    <t>TGF</t>
  </si>
  <si>
    <t>Gold Options</t>
  </si>
  <si>
    <t>TGO</t>
  </si>
  <si>
    <t>Nan Ya Plastics Corp.</t>
  </si>
  <si>
    <t>Equity Futures</t>
  </si>
  <si>
    <t>CAF</t>
  </si>
  <si>
    <t>China Steel Corp.</t>
  </si>
  <si>
    <t>CBF</t>
  </si>
  <si>
    <t>United Microelectronics Corp.</t>
  </si>
  <si>
    <t>CCF</t>
  </si>
  <si>
    <t>Taiwan Semiconductor Manufacturing Co., Ltd.</t>
  </si>
  <si>
    <t>CDF</t>
  </si>
  <si>
    <t>Fubon Financial Holding Co., Ltd.</t>
  </si>
  <si>
    <t>CEF</t>
  </si>
  <si>
    <t>Formosa Plastics Corp.</t>
  </si>
  <si>
    <t>CFF</t>
  </si>
  <si>
    <t>Compal Electronics, Inc.</t>
  </si>
  <si>
    <t>CGF</t>
  </si>
  <si>
    <t>AU Optronics Corp.</t>
  </si>
  <si>
    <t>CHF</t>
  </si>
  <si>
    <t>Hua Nan Financial Holdings Co., Ltd.</t>
  </si>
  <si>
    <t>CJF</t>
  </si>
  <si>
    <t>Cathay Financial Holding Co., Ltd.</t>
  </si>
  <si>
    <t>CKF</t>
  </si>
  <si>
    <t>Mega Financial Holding Co., Ltd.</t>
  </si>
  <si>
    <t>CLF</t>
  </si>
  <si>
    <t>Taishin Financial Holding Co., Ltd.</t>
  </si>
  <si>
    <t>CMF</t>
  </si>
  <si>
    <t>CTBC Financial Holding Co., Ltd.</t>
  </si>
  <si>
    <t>CNF</t>
  </si>
  <si>
    <t>Uni-President Enterprises Corp.</t>
  </si>
  <si>
    <t>CQF</t>
  </si>
  <si>
    <t>Far Eastern New Century Corp.</t>
  </si>
  <si>
    <t>CRF</t>
  </si>
  <si>
    <t>Walsin Lihwa Corp.</t>
  </si>
  <si>
    <t>CSF</t>
  </si>
  <si>
    <t>CMC Magnetics Corp.</t>
  </si>
  <si>
    <t>CUF</t>
  </si>
  <si>
    <t>Qisda Corp.</t>
  </si>
  <si>
    <t>CWF</t>
  </si>
  <si>
    <t>Nanya Technology Corp.</t>
  </si>
  <si>
    <t>CYF</t>
  </si>
  <si>
    <t>Evergreen Marine Corp. (Taiwan) Ltd.</t>
  </si>
  <si>
    <t>CZF</t>
  </si>
  <si>
    <t>Yang Ming Marine Transport Corp.</t>
  </si>
  <si>
    <t>DAF</t>
  </si>
  <si>
    <t>China Airlines Ltd.</t>
  </si>
  <si>
    <t>DBF</t>
  </si>
  <si>
    <t>Chang Hwa Commercial Bank, Ltd.</t>
  </si>
  <si>
    <t>DCF</t>
  </si>
  <si>
    <t>Shin Kong Financial Holding Co., Ltd.</t>
  </si>
  <si>
    <t>DDF</t>
  </si>
  <si>
    <t>SinoPac Financial Holdings Co., Ltd.</t>
  </si>
  <si>
    <t>DEF</t>
  </si>
  <si>
    <t>Taiwan Cement Corp., Ltd.</t>
  </si>
  <si>
    <t>DFF</t>
  </si>
  <si>
    <t>Formosa Chemicals &amp; Fibre Corp.</t>
  </si>
  <si>
    <t>DGF</t>
  </si>
  <si>
    <t>Hon Hai Precision Ind. Co., Ltd.</t>
  </si>
  <si>
    <t>DHF</t>
  </si>
  <si>
    <t>Macronix International Co., Ltd.</t>
  </si>
  <si>
    <t>DIF</t>
  </si>
  <si>
    <t>Asustek Computer Inc.</t>
  </si>
  <si>
    <t>DJF</t>
  </si>
  <si>
    <t>Quanta Computer Inc.</t>
  </si>
  <si>
    <t>DKF</t>
  </si>
  <si>
    <t>Chunghwa Telecom Co., Ltd.</t>
  </si>
  <si>
    <t>DLF</t>
  </si>
  <si>
    <t>E.Sun Financial Holding Co., Ltd.</t>
  </si>
  <si>
    <t>DNF</t>
  </si>
  <si>
    <t>Yuanta Financial Holding Co., Ltd.</t>
  </si>
  <si>
    <t>DOF</t>
  </si>
  <si>
    <t>First Financial Holding Co., Ltd.</t>
  </si>
  <si>
    <t>DPF</t>
  </si>
  <si>
    <t>Innolux Corp.</t>
  </si>
  <si>
    <t>DQF</t>
  </si>
  <si>
    <t>Acer Inc.</t>
  </si>
  <si>
    <t>DSF</t>
  </si>
  <si>
    <t>MediaTek Inc.</t>
  </si>
  <si>
    <t>DVF</t>
  </si>
  <si>
    <t>Ruentex Industries Ltd.</t>
  </si>
  <si>
    <t>DWF</t>
  </si>
  <si>
    <t>Wistron Corp.</t>
  </si>
  <si>
    <t>DXF</t>
  </si>
  <si>
    <t>Asia Cement Corp.</t>
  </si>
  <si>
    <t>DYF</t>
  </si>
  <si>
    <t>Great Wall Enterprise Co., Ltd.</t>
  </si>
  <si>
    <t>DZF</t>
  </si>
  <si>
    <t>Grand Pacific Petrochemical Corp.</t>
  </si>
  <si>
    <t>EEF</t>
  </si>
  <si>
    <t>China Petrochemical Development Corp.</t>
  </si>
  <si>
    <t>EGF</t>
  </si>
  <si>
    <t>Tong Yang Industry Co., Ltd.</t>
  </si>
  <si>
    <t>EHF</t>
  </si>
  <si>
    <t>Tainan Spinning Co., Ltd.</t>
  </si>
  <si>
    <t>EKF</t>
  </si>
  <si>
    <t>Teco Electric &amp; Machinery Co., Ltd.</t>
  </si>
  <si>
    <t>EMF</t>
  </si>
  <si>
    <t>AIRTAC International Group</t>
  </si>
  <si>
    <t>EPF</t>
  </si>
  <si>
    <t>Namchow Holdings Co., Ltd.</t>
  </si>
  <si>
    <t>ERF</t>
  </si>
  <si>
    <t>China Man-Made Fiber Corp.</t>
  </si>
  <si>
    <t>EYF</t>
  </si>
  <si>
    <t>Taiwan Fertilizer Co., Ltd.</t>
  </si>
  <si>
    <t>EZF</t>
  </si>
  <si>
    <t>Tung Ho Steel Enterprise Corp.</t>
  </si>
  <si>
    <t>FBF</t>
  </si>
  <si>
    <t>Chung Hung Steel Corporation</t>
  </si>
  <si>
    <t>FCF</t>
  </si>
  <si>
    <t>Ta Chen Stainless Pipe Co., Ltd.</t>
  </si>
  <si>
    <t>FEF</t>
  </si>
  <si>
    <t>Hiwin Technologies Corp.</t>
  </si>
  <si>
    <t>FFF</t>
  </si>
  <si>
    <t>King Slide Works Co., Ltd.</t>
  </si>
  <si>
    <t>FGF</t>
  </si>
  <si>
    <t>Cheng Shin Rubber Ind., Co., Ltd.</t>
  </si>
  <si>
    <t>FKF</t>
  </si>
  <si>
    <t>YULON MOTOR CO.,LTD</t>
  </si>
  <si>
    <t>FNF</t>
  </si>
  <si>
    <t>Lite-On Technology Corp.</t>
  </si>
  <si>
    <t>FQF</t>
  </si>
  <si>
    <t>Delta Electronics, Inc.</t>
  </si>
  <si>
    <t>FRF</t>
  </si>
  <si>
    <t>Compeq Manufacturing Co., Ltd.</t>
  </si>
  <si>
    <t>FTF</t>
  </si>
  <si>
    <t>Elitegroup Computer Systems Co., Ltd.</t>
  </si>
  <si>
    <t>FVF</t>
  </si>
  <si>
    <t>D-LINK Corp.</t>
  </si>
  <si>
    <t>FWF</t>
  </si>
  <si>
    <t>Taiwan-Asia Semiconductor Corp.</t>
  </si>
  <si>
    <t>FYF</t>
  </si>
  <si>
    <t>Winbond Electronics Corp.</t>
  </si>
  <si>
    <t>FZF</t>
  </si>
  <si>
    <t>Synnex Technology International Corp.</t>
  </si>
  <si>
    <t>GAF</t>
  </si>
  <si>
    <t>Foxconn Technology Co., Ltd.</t>
  </si>
  <si>
    <t>GCF</t>
  </si>
  <si>
    <t>Gigabyte Technology Co., Ltd.</t>
  </si>
  <si>
    <t>GHF</t>
  </si>
  <si>
    <t>Micro-Star International Co., Ltd.</t>
  </si>
  <si>
    <t>GIF</t>
  </si>
  <si>
    <t>Realtek Semiconductor Corp.</t>
  </si>
  <si>
    <t>GJF</t>
  </si>
  <si>
    <t>Cheng Uei Precision Industry Co., Ltd.</t>
  </si>
  <si>
    <t>GLF</t>
  </si>
  <si>
    <t>Everlight Electronics Co., Ltd.</t>
  </si>
  <si>
    <t>GMF</t>
  </si>
  <si>
    <t>Sunplus Technology Co., Ltd.</t>
  </si>
  <si>
    <t>GNF</t>
  </si>
  <si>
    <t>United Integrated Services Co., Ltd.</t>
  </si>
  <si>
    <t>GOF</t>
  </si>
  <si>
    <t>King Yuan Electronics Co., Ltd.</t>
  </si>
  <si>
    <t>GRF</t>
  </si>
  <si>
    <t>Visual Photonics Epitaxy Co., Ltd.</t>
  </si>
  <si>
    <t>GUF</t>
  </si>
  <si>
    <t>Elan Microelectronics Corp.</t>
  </si>
  <si>
    <t>GWF</t>
  </si>
  <si>
    <t>Catcher Technology Co., Ltd.</t>
  </si>
  <si>
    <t>GXF</t>
  </si>
  <si>
    <t>Zinwell Corp.</t>
  </si>
  <si>
    <t>GZF</t>
  </si>
  <si>
    <t>Amtran Technology Co., Ltd.</t>
  </si>
  <si>
    <t>HAF</t>
  </si>
  <si>
    <t>Walsin Technology Corp.</t>
  </si>
  <si>
    <t>HBF</t>
  </si>
  <si>
    <t>HTC Corp.</t>
  </si>
  <si>
    <t>HCF</t>
  </si>
  <si>
    <t>BES Engineering Co.</t>
  </si>
  <si>
    <t>HHF</t>
  </si>
  <si>
    <t>Kindom Construction Corp.</t>
  </si>
  <si>
    <t>HIF</t>
  </si>
  <si>
    <t>Highwealth Construction Corp.</t>
  </si>
  <si>
    <t>HLF</t>
  </si>
  <si>
    <t>Huaku Development Co., Ltd.</t>
  </si>
  <si>
    <t>HOF</t>
  </si>
  <si>
    <t>Sincere Navigation Corporation</t>
  </si>
  <si>
    <t>HQF</t>
  </si>
  <si>
    <t>EVA Airways Corp.</t>
  </si>
  <si>
    <t>HSF</t>
  </si>
  <si>
    <t>Taiwan Business Bank, Ltd.</t>
  </si>
  <si>
    <t>IAF</t>
  </si>
  <si>
    <t>Taiwan Tea Corp.</t>
  </si>
  <si>
    <t>IHF</t>
  </si>
  <si>
    <t>Elite Semiconductor Microelectronics Tech Inc.</t>
  </si>
  <si>
    <t>IIF</t>
  </si>
  <si>
    <t>Largan Precision Co., Ltd.</t>
  </si>
  <si>
    <t>IJF</t>
  </si>
  <si>
    <t>Asia Optical Co., Inc.</t>
  </si>
  <si>
    <t>IMF</t>
  </si>
  <si>
    <t>Novatek Microelectronics Corp.</t>
  </si>
  <si>
    <t>IOF</t>
  </si>
  <si>
    <t>Faraday Technology Corp.</t>
  </si>
  <si>
    <t>IPF</t>
  </si>
  <si>
    <t>WT Microelectronics Co., Ltd.</t>
  </si>
  <si>
    <t>IQF</t>
  </si>
  <si>
    <t>Unimicron Technology Corp.</t>
  </si>
  <si>
    <t>IRF</t>
  </si>
  <si>
    <t>TXC Corp.</t>
  </si>
  <si>
    <t>ITF</t>
  </si>
  <si>
    <t>Kinsus Interconnect Technology Corp.</t>
  </si>
  <si>
    <t>IXF</t>
  </si>
  <si>
    <t>Shin Zu Shing Co., Ltd.</t>
  </si>
  <si>
    <t>IYF</t>
  </si>
  <si>
    <t>Alpha Networks Inc.</t>
  </si>
  <si>
    <t>IZF</t>
  </si>
  <si>
    <t>Global Unichip Corp.</t>
  </si>
  <si>
    <t>JBF</t>
  </si>
  <si>
    <t>Lotes Co., Ltd.</t>
  </si>
  <si>
    <t>JFF</t>
  </si>
  <si>
    <t>Jentech Precision Industrial Co., Ltd</t>
  </si>
  <si>
    <t>JMF</t>
  </si>
  <si>
    <t>TPK Holding Co., Ltd.</t>
  </si>
  <si>
    <t>JNF</t>
  </si>
  <si>
    <t>WPG Holdings Ltd.</t>
  </si>
  <si>
    <t>JPF</t>
  </si>
  <si>
    <t>Pegatron Corp.</t>
  </si>
  <si>
    <t>JSF</t>
  </si>
  <si>
    <t>Chong Hong Construction Co., Ltd.</t>
  </si>
  <si>
    <t>JWF</t>
  </si>
  <si>
    <t>Career Technology (MFG.) Co., Ltd.</t>
  </si>
  <si>
    <t>JZF</t>
  </si>
  <si>
    <t>Radiant Opto-Electronics Corp.</t>
  </si>
  <si>
    <t>KAF</t>
  </si>
  <si>
    <t>ITEQ Corp.</t>
  </si>
  <si>
    <t>KBF</t>
  </si>
  <si>
    <t>Powertech Technology Inc.</t>
  </si>
  <si>
    <t>KCF</t>
  </si>
  <si>
    <t>Tong Hsing Electronic Industries, Ltd.</t>
  </si>
  <si>
    <t>KDF</t>
  </si>
  <si>
    <t>Taiwan Surface Mounting Technology Corp.</t>
  </si>
  <si>
    <t>KEF</t>
  </si>
  <si>
    <t>AcBel Polytech Inc.</t>
  </si>
  <si>
    <t>KFF</t>
  </si>
  <si>
    <t>Wistron NeWeb Corp.</t>
  </si>
  <si>
    <t>KGF</t>
  </si>
  <si>
    <t>Taiflex Scientific Co., Ltd.</t>
  </si>
  <si>
    <t>KIF</t>
  </si>
  <si>
    <t>Darfon Electronics Corp.</t>
  </si>
  <si>
    <t>KKF</t>
  </si>
  <si>
    <t>Pou Chen Corp.</t>
  </si>
  <si>
    <t>KLF</t>
  </si>
  <si>
    <t>Taiwan Hon Chuan Enterprise Co., Ltd.</t>
  </si>
  <si>
    <t>KOF</t>
  </si>
  <si>
    <t>Ruentex Development Co., Ltd.</t>
  </si>
  <si>
    <t>KPF</t>
  </si>
  <si>
    <t>Makalot Industrial Co., Ltd.</t>
  </si>
  <si>
    <t>KSF</t>
  </si>
  <si>
    <t>Taiwan Glass Ind. Corp</t>
  </si>
  <si>
    <t>KUF</t>
  </si>
  <si>
    <t>Pan-International Industrial Corp.</t>
  </si>
  <si>
    <t>KWF</t>
  </si>
  <si>
    <t>Tripod Technology Corp.</t>
  </si>
  <si>
    <t>LBF</t>
  </si>
  <si>
    <t>Taiwan Mobile Co., Ltd.</t>
  </si>
  <si>
    <t>LCF</t>
  </si>
  <si>
    <t>Genius Electronic Optical Co., Ltd.</t>
  </si>
  <si>
    <t>LEF</t>
  </si>
  <si>
    <t>Flexium Interconnect Inc.</t>
  </si>
  <si>
    <t>LIF</t>
  </si>
  <si>
    <t>Merida Industry Co., Ltd.</t>
  </si>
  <si>
    <t>LMF</t>
  </si>
  <si>
    <t>Taiwan Cooperative Financial Holding Co., Ltd.</t>
  </si>
  <si>
    <t>LOF</t>
  </si>
  <si>
    <t>Inventec Corp.</t>
  </si>
  <si>
    <t>LQF</t>
  </si>
  <si>
    <t>China Development Financial Holding Corp.</t>
  </si>
  <si>
    <t>LRF</t>
  </si>
  <si>
    <t>Far Eastone Telecommunications Co., Ltd.</t>
  </si>
  <si>
    <t>LTF</t>
  </si>
  <si>
    <t>Zhen Ding Technology Holding Ltd.</t>
  </si>
  <si>
    <t>LUF</t>
  </si>
  <si>
    <t>Chailease Holding Co., Ltd.</t>
  </si>
  <si>
    <t>LVF</t>
  </si>
  <si>
    <t>Eclat Textile Co., Ltd.</t>
  </si>
  <si>
    <t>LWF</t>
  </si>
  <si>
    <t>Yageo Corp.</t>
  </si>
  <si>
    <t>LXF</t>
  </si>
  <si>
    <t>Nan Ya Printed Circuit Board Corp.</t>
  </si>
  <si>
    <t>LYF</t>
  </si>
  <si>
    <t>Grape King Bio Ltd.</t>
  </si>
  <si>
    <t>MAF</t>
  </si>
  <si>
    <t>Chin-Poon Industrial Co., Ltd.</t>
  </si>
  <si>
    <t>MBF</t>
  </si>
  <si>
    <t>Chroma Ate Inc.</t>
  </si>
  <si>
    <t>MJF</t>
  </si>
  <si>
    <t>Merry Electronics Co., Ltd.</t>
  </si>
  <si>
    <t>MKF</t>
  </si>
  <si>
    <t>Systex Corp.</t>
  </si>
  <si>
    <t>MPF</t>
  </si>
  <si>
    <t>Sigurd Microelectronics Corp.</t>
  </si>
  <si>
    <t>MQF</t>
  </si>
  <si>
    <t>Taiwan Paiho Ltd.</t>
  </si>
  <si>
    <t>MVF</t>
  </si>
  <si>
    <t>St.Shine Optical Co., Ltd.</t>
  </si>
  <si>
    <t>MYF</t>
  </si>
  <si>
    <t>Win Semiconductors Corp.</t>
  </si>
  <si>
    <t>NAF</t>
  </si>
  <si>
    <t>Advanced Ceramic X Corp.</t>
  </si>
  <si>
    <t>NBF</t>
  </si>
  <si>
    <t>Dynapack International Technology Corp.</t>
  </si>
  <si>
    <t>NCF</t>
  </si>
  <si>
    <t>ADATA Technology Co., Ltd.</t>
  </si>
  <si>
    <t>NDF</t>
  </si>
  <si>
    <t>Ardentec Corp.</t>
  </si>
  <si>
    <t>NEF</t>
  </si>
  <si>
    <t>Gigasolar Materials Corp.</t>
  </si>
  <si>
    <t>NGF</t>
  </si>
  <si>
    <t>Center Laboratories, Inc.</t>
  </si>
  <si>
    <t>NIF</t>
  </si>
  <si>
    <t>Gloria Material Technology Corp.</t>
  </si>
  <si>
    <t>NJF</t>
  </si>
  <si>
    <t>Vanguard International Semiconductor Co.</t>
  </si>
  <si>
    <t>NLF</t>
  </si>
  <si>
    <t>Coretronic Corp.</t>
  </si>
  <si>
    <t>NMF</t>
  </si>
  <si>
    <t>Sino-American Silicon Products Inc.</t>
  </si>
  <si>
    <t>NOF</t>
  </si>
  <si>
    <t>Simplo Technology Co., Ltd.</t>
  </si>
  <si>
    <t>NQF</t>
  </si>
  <si>
    <t>Chipbond Technology Corp.</t>
  </si>
  <si>
    <t>NSF</t>
  </si>
  <si>
    <t>PChome online Inc.</t>
  </si>
  <si>
    <t>NUF</t>
  </si>
  <si>
    <t>E Ink Holdings Inc.</t>
  </si>
  <si>
    <t>NVF</t>
  </si>
  <si>
    <t>Phison Electronics Corp.</t>
  </si>
  <si>
    <t>NWF</t>
  </si>
  <si>
    <t>Xxentria Technology Materials Co., Ltd.</t>
  </si>
  <si>
    <t>NXF</t>
  </si>
  <si>
    <t>Yuanta/P-shares Taiwan Top 50 ETF</t>
  </si>
  <si>
    <t>NYF</t>
  </si>
  <si>
    <t>W.I.S.E. Yuanta/P-shares CSI 300 ETF</t>
  </si>
  <si>
    <t>NZF</t>
  </si>
  <si>
    <t>Fubon SSE180 ETF</t>
  </si>
  <si>
    <t>OAF</t>
  </si>
  <si>
    <t>Yuanta/P-shares SSE50 ETF</t>
  </si>
  <si>
    <t>OBF</t>
  </si>
  <si>
    <t>Fuh Hwa CSI300 A Shares ETF (FH CSI300)</t>
  </si>
  <si>
    <t>OCF</t>
  </si>
  <si>
    <t>Cub Elecparts Inc.</t>
  </si>
  <si>
    <t>ODF</t>
  </si>
  <si>
    <t>Hannstar Display Corp.</t>
  </si>
  <si>
    <t>OEF</t>
  </si>
  <si>
    <t>Hu Lane Associate Inc.</t>
  </si>
  <si>
    <t>OHF</t>
  </si>
  <si>
    <t>Cathay FTSE China A50 ETF</t>
  </si>
  <si>
    <t>OJF</t>
  </si>
  <si>
    <t>Fubon SZSE 100 Index ETF</t>
  </si>
  <si>
    <t>OKF</t>
  </si>
  <si>
    <t>OLF</t>
  </si>
  <si>
    <t>OMF</t>
  </si>
  <si>
    <t>Capital SZSE SME Price Index ETF</t>
  </si>
  <si>
    <t>OOF</t>
  </si>
  <si>
    <t>Accton Technology Corp.</t>
  </si>
  <si>
    <t>OPF</t>
  </si>
  <si>
    <t>Ennoconn Corp.</t>
  </si>
  <si>
    <t>OQF</t>
  </si>
  <si>
    <t>Hota Industrial Mfg. Co., Ltd.</t>
  </si>
  <si>
    <t>ORF</t>
  </si>
  <si>
    <t>Longchen Paper &amp; Packaging Co., Ltd.</t>
  </si>
  <si>
    <t>OSF</t>
  </si>
  <si>
    <t>LandMark Optoelectronics Corp.</t>
  </si>
  <si>
    <t>OTF</t>
  </si>
  <si>
    <t>Tung Thih Electronic Co., Ltd.</t>
  </si>
  <si>
    <t>OUF</t>
  </si>
  <si>
    <t>Taiwan Union Technology Corp.</t>
  </si>
  <si>
    <t>OVF</t>
  </si>
  <si>
    <t>Globalwafers.Co., Ltd.</t>
  </si>
  <si>
    <t>OWF</t>
  </si>
  <si>
    <t>Chunghwa Precision Test Tech. Co., Ltd.</t>
  </si>
  <si>
    <t>OXF</t>
  </si>
  <si>
    <t>OYF</t>
  </si>
  <si>
    <t>ASE Technology Holding Co., Ltd.</t>
  </si>
  <si>
    <t>OZF</t>
  </si>
  <si>
    <t>PixArt Imaging Inc.</t>
  </si>
  <si>
    <t>PAF</t>
  </si>
  <si>
    <t>PBF</t>
  </si>
  <si>
    <t>PharmaEngine, Inc.</t>
  </si>
  <si>
    <t>PCF</t>
  </si>
  <si>
    <t>Taidoc Technology Corp.</t>
  </si>
  <si>
    <t>PDF</t>
  </si>
  <si>
    <t>Taiwan Semiconductor Co., Ltd.</t>
  </si>
  <si>
    <t>PEF</t>
  </si>
  <si>
    <t>Yuanta/P-shares Taiwan Dividend Plus ETF</t>
  </si>
  <si>
    <t>PFF</t>
  </si>
  <si>
    <t>Taiwan High Speed Rail Corp.</t>
  </si>
  <si>
    <t>PGF</t>
  </si>
  <si>
    <t>Asmedia Technology Inc.</t>
  </si>
  <si>
    <t>PHF</t>
  </si>
  <si>
    <t>eMemory Technology Inc.</t>
  </si>
  <si>
    <t>PIF</t>
  </si>
  <si>
    <t>Elite Material Co., Ltd.</t>
  </si>
  <si>
    <t>PJF</t>
  </si>
  <si>
    <t>Prosperity Dielectrics Co., Ltd.</t>
  </si>
  <si>
    <t>PKF</t>
  </si>
  <si>
    <t>Wafer Works Corp.</t>
  </si>
  <si>
    <t>PLF</t>
  </si>
  <si>
    <t>TCI Co., Ltd.</t>
  </si>
  <si>
    <t>PMF</t>
  </si>
  <si>
    <t>PNF</t>
  </si>
  <si>
    <t>Egis Technology Inc.</t>
  </si>
  <si>
    <t>POF</t>
  </si>
  <si>
    <t>Speed Tech Corp.</t>
  </si>
  <si>
    <t>PPF</t>
  </si>
  <si>
    <t>Co-Tech Development Corp.</t>
  </si>
  <si>
    <t>PQF</t>
  </si>
  <si>
    <t>Advanced Wireless Semiconductor Company</t>
  </si>
  <si>
    <t>PRF</t>
  </si>
  <si>
    <t>MiTAC Holdings Corporation</t>
  </si>
  <si>
    <t>PSF</t>
  </si>
  <si>
    <t>AURAS Technology Co.,Ltd.</t>
  </si>
  <si>
    <t>PTF</t>
  </si>
  <si>
    <t>PUF</t>
  </si>
  <si>
    <t>Wiwynn Corporation</t>
  </si>
  <si>
    <t>PVF</t>
  </si>
  <si>
    <t>PWF</t>
  </si>
  <si>
    <t>Interational Games System Co.,Ltd.</t>
  </si>
  <si>
    <t>PXF</t>
  </si>
  <si>
    <t>PYF</t>
  </si>
  <si>
    <t>Aspeed Technology Inc.</t>
  </si>
  <si>
    <t>PZF</t>
  </si>
  <si>
    <t>QAF</t>
  </si>
  <si>
    <t>Ennostar Inc.</t>
  </si>
  <si>
    <t>QBF</t>
  </si>
  <si>
    <t>U-Ming Marine Transport Corp.</t>
  </si>
  <si>
    <t>QCF</t>
  </si>
  <si>
    <t>Formosa Sumco Technology Corporation</t>
  </si>
  <si>
    <t>QDF</t>
  </si>
  <si>
    <t>QEF</t>
  </si>
  <si>
    <t>QFF</t>
  </si>
  <si>
    <t>QGF</t>
  </si>
  <si>
    <t>QHF</t>
  </si>
  <si>
    <t>QIF</t>
  </si>
  <si>
    <t>QJF</t>
  </si>
  <si>
    <t>YFY Inc.</t>
  </si>
  <si>
    <t>QKF</t>
  </si>
  <si>
    <t>Xintec Inc</t>
  </si>
  <si>
    <t>QLF</t>
  </si>
  <si>
    <t>QMF</t>
  </si>
  <si>
    <t>QNF</t>
  </si>
  <si>
    <t>Eternal Materials Co., Ltd.</t>
  </si>
  <si>
    <t>QOF</t>
  </si>
  <si>
    <t>Cheng Loong Corporation</t>
  </si>
  <si>
    <t>QPF</t>
  </si>
  <si>
    <t>Channel Well Technology Co.,Ltd</t>
  </si>
  <si>
    <t>QQF</t>
  </si>
  <si>
    <t>QRF</t>
  </si>
  <si>
    <t>QSF</t>
  </si>
  <si>
    <t>Greatek Electronics Inc.</t>
  </si>
  <si>
    <t>QTF</t>
  </si>
  <si>
    <t>ChipMOS Technologies Inc.</t>
  </si>
  <si>
    <t>QUF</t>
  </si>
  <si>
    <t>Taiwan Mask Corp.</t>
  </si>
  <si>
    <t>QVF</t>
  </si>
  <si>
    <t>Via Technologies, Inc.</t>
  </si>
  <si>
    <t>QWF</t>
  </si>
  <si>
    <t>Wan Hai Lines Ltd.</t>
  </si>
  <si>
    <t>QXF</t>
  </si>
  <si>
    <t>Medigen Vaccine Biologics Corporation</t>
  </si>
  <si>
    <t>QYF</t>
  </si>
  <si>
    <t>Powerchip Semiconductor Manufacturing Corp.</t>
  </si>
  <si>
    <t>QZF</t>
  </si>
  <si>
    <t>TIP Taiwan Market Biotechnology and Medical Care Index</t>
  </si>
  <si>
    <t>Equity Index Futures</t>
  </si>
  <si>
    <t>BTF</t>
  </si>
  <si>
    <t>FTSE4Good TIP Taiwan ESG Index</t>
  </si>
  <si>
    <t>E4F</t>
  </si>
  <si>
    <t>Electronic Sector Index Futures</t>
  </si>
  <si>
    <t>EXF</t>
  </si>
  <si>
    <t>FTSER 100 Futures</t>
  </si>
  <si>
    <t>F1F</t>
  </si>
  <si>
    <t>Finance Sector Index Futures</t>
  </si>
  <si>
    <t>FXF</t>
  </si>
  <si>
    <t>TPEx 200 Futures</t>
  </si>
  <si>
    <t>G2F</t>
  </si>
  <si>
    <t>Taipei Exchange Stock Index Futures</t>
  </si>
  <si>
    <t>GTF</t>
  </si>
  <si>
    <t>Mini-TAIEX Futures Weekly</t>
  </si>
  <si>
    <t>MX1</t>
  </si>
  <si>
    <t>MX2</t>
  </si>
  <si>
    <t>MX4</t>
  </si>
  <si>
    <t>MX5</t>
  </si>
  <si>
    <t>Mini-TAIEX Futures</t>
  </si>
  <si>
    <t>MXF</t>
  </si>
  <si>
    <t>TAIEX Shipping and Transportation Sub-Index</t>
  </si>
  <si>
    <t>SHF</t>
  </si>
  <si>
    <t>TIP Taiwan Semiconductor Total Market Select 30 Index</t>
  </si>
  <si>
    <t>SOF</t>
  </si>
  <si>
    <t>S&amp;P 500 Futures</t>
  </si>
  <si>
    <t>SPF</t>
  </si>
  <si>
    <t>TOPIX Futures</t>
  </si>
  <si>
    <t>TJF</t>
  </si>
  <si>
    <t>TAIEX Futures</t>
  </si>
  <si>
    <t>TXF</t>
  </si>
  <si>
    <t>DJIA Futures</t>
  </si>
  <si>
    <t>UDF</t>
  </si>
  <si>
    <t>Nasdaq-100 Futures</t>
  </si>
  <si>
    <t>UNF</t>
  </si>
  <si>
    <t>Non-Finance Non-Electronics Sub-Index Futures</t>
  </si>
  <si>
    <t>XIF</t>
  </si>
  <si>
    <t>Mini Electronics Sector Futures</t>
  </si>
  <si>
    <t>ZEF</t>
  </si>
  <si>
    <t>Mini Finance Sector Futures</t>
  </si>
  <si>
    <t>ZFF</t>
  </si>
  <si>
    <t>Electronic Sector Index Options</t>
  </si>
  <si>
    <t>Equity Index Options</t>
  </si>
  <si>
    <t>TEO</t>
  </si>
  <si>
    <t>Finance Sector Index Options</t>
  </si>
  <si>
    <t>TFO</t>
  </si>
  <si>
    <t>TAIEX Options Weekly</t>
  </si>
  <si>
    <t>TX1</t>
  </si>
  <si>
    <t>TX2</t>
  </si>
  <si>
    <t>TX4</t>
  </si>
  <si>
    <t>TX5</t>
  </si>
  <si>
    <t>TAIEX Options</t>
  </si>
  <si>
    <t>TXO</t>
  </si>
  <si>
    <t>Equity Options</t>
  </si>
  <si>
    <t>CAO</t>
  </si>
  <si>
    <t>CBO</t>
  </si>
  <si>
    <t>CCO</t>
  </si>
  <si>
    <t>CDO</t>
  </si>
  <si>
    <t>CEO</t>
  </si>
  <si>
    <t>CFO</t>
  </si>
  <si>
    <t>CGO</t>
  </si>
  <si>
    <t>CHO</t>
  </si>
  <si>
    <t>CJO</t>
  </si>
  <si>
    <t>CKO</t>
  </si>
  <si>
    <t>CLO</t>
  </si>
  <si>
    <t>CMO</t>
  </si>
  <si>
    <t>CNO</t>
  </si>
  <si>
    <t>CQO</t>
  </si>
  <si>
    <t>CRO</t>
  </si>
  <si>
    <t>CSO</t>
  </si>
  <si>
    <t>CZO</t>
  </si>
  <si>
    <t>DCO</t>
  </si>
  <si>
    <t>DEO</t>
  </si>
  <si>
    <t>DFO</t>
  </si>
  <si>
    <t>DGO</t>
  </si>
  <si>
    <t>DHO</t>
  </si>
  <si>
    <t>DJO</t>
  </si>
  <si>
    <t>DKO</t>
  </si>
  <si>
    <t>DLO</t>
  </si>
  <si>
    <t>DNO</t>
  </si>
  <si>
    <t>DOO</t>
  </si>
  <si>
    <t>DPO</t>
  </si>
  <si>
    <t>DQO</t>
  </si>
  <si>
    <t>DSO</t>
  </si>
  <si>
    <t>DVO</t>
  </si>
  <si>
    <t>DXO</t>
  </si>
  <si>
    <t>GIO</t>
  </si>
  <si>
    <t>GXO</t>
  </si>
  <si>
    <t>HCO</t>
  </si>
  <si>
    <t>IJO</t>
  </si>
  <si>
    <t>LOO</t>
  </si>
  <si>
    <t>NYO</t>
  </si>
  <si>
    <t>NZO</t>
  </si>
  <si>
    <t>OAO</t>
  </si>
  <si>
    <t>OBO</t>
  </si>
  <si>
    <t>OCO</t>
  </si>
  <si>
    <t>OJO</t>
  </si>
  <si>
    <t>OKO</t>
  </si>
  <si>
    <t>OOO</t>
  </si>
  <si>
    <t>OZO</t>
  </si>
  <si>
    <t>QBO</t>
  </si>
  <si>
    <t>CNY</t>
  </si>
  <si>
    <t>USD/CNH FX Futures</t>
  </si>
  <si>
    <t>FX Futures</t>
  </si>
  <si>
    <t>RHF</t>
  </si>
  <si>
    <t>USD/CNT FX Futures</t>
  </si>
  <si>
    <t>RTF</t>
  </si>
  <si>
    <t>AUD/USD FX Futures</t>
  </si>
  <si>
    <t>XAF</t>
  </si>
  <si>
    <t>GBP/USD FX Futures</t>
  </si>
  <si>
    <t>XBF</t>
  </si>
  <si>
    <t>EUR/USD FX Futures</t>
  </si>
  <si>
    <t>XEF</t>
  </si>
  <si>
    <t>JPY</t>
  </si>
  <si>
    <t>USD/JPY FX Futures</t>
  </si>
  <si>
    <t>XJF</t>
  </si>
  <si>
    <t>OTC IRD</t>
  </si>
  <si>
    <t>Interest Rate Swap</t>
  </si>
  <si>
    <t>N/A</t>
  </si>
  <si>
    <t>Taiwan 50 Futures</t>
  </si>
  <si>
    <t>T5F</t>
  </si>
  <si>
    <t>DWO</t>
  </si>
  <si>
    <t>USD/CNH FX Options</t>
  </si>
  <si>
    <t>FX Options</t>
  </si>
  <si>
    <t>RHO</t>
  </si>
  <si>
    <t>USD/CNT FX Options</t>
  </si>
  <si>
    <t>RTO</t>
  </si>
  <si>
    <t>Chung Hung Steel Corp.</t>
  </si>
  <si>
    <t>Optotech Corp.</t>
  </si>
  <si>
    <t>China Life Insurance Co., Ltd.</t>
  </si>
  <si>
    <t>HYF</t>
  </si>
  <si>
    <t>Elite Semiconductor Memory Technology Inc.</t>
  </si>
  <si>
    <t>Yageo Corporation</t>
  </si>
  <si>
    <t>Realtek Semiconductor Corporation</t>
  </si>
  <si>
    <t>Genius Electronic Optical Co.,Ltd</t>
  </si>
  <si>
    <t>Tatung Co., Ltd.</t>
  </si>
  <si>
    <t>CXF</t>
  </si>
  <si>
    <t>Epistar Corp.</t>
  </si>
  <si>
    <t>DUF</t>
  </si>
  <si>
    <t>Lextar Electronics Corp.</t>
  </si>
  <si>
    <t>MCF</t>
  </si>
  <si>
    <t>CXO</t>
  </si>
  <si>
    <t>DUO</t>
  </si>
  <si>
    <t>Boardtek Electronics Corp.</t>
  </si>
  <si>
    <t>OGF</t>
  </si>
  <si>
    <t>ADVANCED WIRELESS SEMICONDUCTOR COMPANY</t>
  </si>
  <si>
    <t>TTY Biopharm Co., Ltd.</t>
  </si>
  <si>
    <t>NHF</t>
  </si>
  <si>
    <t>Soft-World International Corp.</t>
  </si>
  <si>
    <t>NNF</t>
  </si>
  <si>
    <t>Taiwan Semiconductor Mfg. Co., Ltd.</t>
  </si>
  <si>
    <t>MEGA Financial Holding Co., Ltd.</t>
  </si>
  <si>
    <t>Chinatrust Financial Holding Company Ltd</t>
  </si>
  <si>
    <t>Far Eastern New Century Corporation</t>
  </si>
  <si>
    <t>Qisda Corporation</t>
  </si>
  <si>
    <t>Tatung Co.</t>
  </si>
  <si>
    <t>NANYA TECHNOLOGY CORPORATION</t>
  </si>
  <si>
    <t>Sinopac Financial Holdings Co., Ltd.</t>
  </si>
  <si>
    <t>Taiwan Cement Corp.</t>
  </si>
  <si>
    <t>Formosa Chemicals &amp; Fiber Corp.</t>
  </si>
  <si>
    <t>MACRONIX INTERNATIONAL CO. LTD.</t>
  </si>
  <si>
    <t>Epistar Corporation</t>
  </si>
  <si>
    <t>Ruentex Industries Limited</t>
  </si>
  <si>
    <t>Wistron Corporation</t>
  </si>
  <si>
    <t>Asia Cement Corporation</t>
  </si>
  <si>
    <t>Dachan Great Wall Ent.</t>
  </si>
  <si>
    <t>Grand Pacific Petrochemical Corporation</t>
  </si>
  <si>
    <t>China Petrochemical Development Corporation</t>
  </si>
  <si>
    <t>Tong Yang Industry Co.,Ltd</t>
  </si>
  <si>
    <t>Namchow Holdings Co.,Ltd.</t>
  </si>
  <si>
    <t>China Man-Made Fiber Corporation</t>
  </si>
  <si>
    <t>TA CHEN STAINLESS PIPE CO., LTD.</t>
  </si>
  <si>
    <t>King Slide Works Co.,Ltd</t>
  </si>
  <si>
    <t>Delta Electronics, INC.</t>
  </si>
  <si>
    <t>Elitegroup Computer Systems Co.,Ltd.</t>
  </si>
  <si>
    <t>D-LINK Corporation</t>
  </si>
  <si>
    <t>Optotech Corporation</t>
  </si>
  <si>
    <t>WINBOND ELECTRONICS CORP.</t>
  </si>
  <si>
    <t>Foxconn Technology Co., Ltd</t>
  </si>
  <si>
    <t>Gigabyte Technology Co.,Ltd</t>
  </si>
  <si>
    <t>Micro-Star International Co.,Ltd.</t>
  </si>
  <si>
    <t>Realtek Semiconductor Corp</t>
  </si>
  <si>
    <t>Sunplus Technology Co.,Ltd.</t>
  </si>
  <si>
    <t>Elan Microelectronics Corp</t>
  </si>
  <si>
    <t>Zinwell Corporation</t>
  </si>
  <si>
    <t>Amtran Technology Co.,Ltd</t>
  </si>
  <si>
    <t>WALSIN TECHNOLOGY CORPORATION</t>
  </si>
  <si>
    <t>HTC Corporation</t>
  </si>
  <si>
    <t>EVA Airways Corporation</t>
  </si>
  <si>
    <t>China Life Insurance Company, Ltd.</t>
  </si>
  <si>
    <t>Taiwan Business Bank</t>
  </si>
  <si>
    <t>Taiwan Tea Corporation</t>
  </si>
  <si>
    <t>Largan Precision Co.,Ltd</t>
  </si>
  <si>
    <t>TXC Corporation</t>
  </si>
  <si>
    <t>Shin Zu Shing Co ., Ltd.</t>
  </si>
  <si>
    <t>Lotes Co., Ltd</t>
  </si>
  <si>
    <t>WPG Holdings Limited</t>
  </si>
  <si>
    <t>Pegatron Corporation</t>
  </si>
  <si>
    <t>Career Technology Co., Ltd</t>
  </si>
  <si>
    <t>Tong Hsing Electronic Industries ,Ltd.</t>
  </si>
  <si>
    <t>Acbel Polytech Inc.</t>
  </si>
  <si>
    <t>Wistron NeWeb Corporation</t>
  </si>
  <si>
    <t>Taiflex Scientific Co.,Ltd</t>
  </si>
  <si>
    <t>Darfon Electronics Corp</t>
  </si>
  <si>
    <t>Pou Chen Corporation</t>
  </si>
  <si>
    <t>Taiwan Hon Chuan Enterprise Co.,Ltd.</t>
  </si>
  <si>
    <t>Ruentex Development Co.,Ltd.</t>
  </si>
  <si>
    <t>GENIUS ELECTRONIC OPTICAL CO.,LTD</t>
  </si>
  <si>
    <t>Taiwan Cooperative Bank Financial Holding Co.,Ltd.</t>
  </si>
  <si>
    <t>YAGEO CORPORATION</t>
  </si>
  <si>
    <t>Grape King Inc.</t>
  </si>
  <si>
    <t>Cheng Mei Materials Technology Corp.</t>
  </si>
  <si>
    <t>MEF</t>
  </si>
  <si>
    <t>Taiwan Paiho Limited</t>
  </si>
  <si>
    <t>St.Shine Optical Co.,Ltd.</t>
  </si>
  <si>
    <t>Advanced Ceramic X Corporation</t>
  </si>
  <si>
    <t>Dynapack International Technology Corporation</t>
  </si>
  <si>
    <t>Ardentec Corporation</t>
  </si>
  <si>
    <t>Gigasolar Materials Corporation</t>
  </si>
  <si>
    <t>TTY Biopharm Company Limited</t>
  </si>
  <si>
    <t>Coretronic Corporation</t>
  </si>
  <si>
    <t>Soft-World International Corporation</t>
  </si>
  <si>
    <t>Simplo Technology Co.,Ltd.</t>
  </si>
  <si>
    <t>Chipbond Technology Corporation</t>
  </si>
  <si>
    <t>Motech Industries Inc.</t>
  </si>
  <si>
    <t>NTF</t>
  </si>
  <si>
    <t>E INK Holdings Inc.</t>
  </si>
  <si>
    <t>Xxentria Technology Materials Co.,Ltd</t>
  </si>
  <si>
    <t>CUB ELECPARTS INC.</t>
  </si>
  <si>
    <t>BOARDTEK ELECTRONICS COR.</t>
  </si>
  <si>
    <t>HU LANE ASSOCIATE INC.</t>
  </si>
  <si>
    <t>ENNOCONN CORPORATION</t>
  </si>
  <si>
    <t>HOTA INDUSTRIAL MFG. CO., LTD.</t>
  </si>
  <si>
    <t>Long Chen Paper Co.,Ltd.</t>
  </si>
  <si>
    <t>LandMark Optoelectronics Corporation</t>
  </si>
  <si>
    <t>TUNG THIH ELECTRONIC CO., LTD.</t>
  </si>
  <si>
    <t>TAIWAN UNION TECHNOLOGY CORPORATION</t>
  </si>
  <si>
    <t>Globalwafers.Co.,Ltd</t>
  </si>
  <si>
    <t>ASE Industrail Holding Co., Ltd</t>
  </si>
  <si>
    <t>PixArt Imaging Inc</t>
  </si>
  <si>
    <t>Taidoc Technology Corporation</t>
  </si>
  <si>
    <t>TAIWAN SEMICONDUCTOR CO., LTD.</t>
  </si>
  <si>
    <t>TAIWAN HIGH SPEED RAIL CORPORATION</t>
  </si>
  <si>
    <t>ASMEDIA TECHNOLOGY INC</t>
  </si>
  <si>
    <t>ELITE MATERIAL CO., LTD.</t>
  </si>
  <si>
    <t>PROSPERITY DIELECTRICS CO., LTD.</t>
  </si>
  <si>
    <t>WAFER WORKS CORPORATION</t>
  </si>
  <si>
    <t>TCI CO.,Ltd</t>
  </si>
  <si>
    <t>ASMEDIA TECHNOLOGY INC.</t>
  </si>
  <si>
    <t>Tatung Co., Ltd</t>
  </si>
  <si>
    <t>Taiwan Cooperative Bank Financial Holding Co., Ltd.</t>
  </si>
  <si>
    <t>IEI Integration Corp.</t>
  </si>
  <si>
    <t>INF</t>
  </si>
  <si>
    <t>United Renewable Energy Co.,Ltd</t>
  </si>
  <si>
    <t>JIF</t>
  </si>
  <si>
    <t>TCI Co.,Ltd</t>
  </si>
  <si>
    <t>Nifty 50 Futures</t>
  </si>
  <si>
    <t>I5F</t>
  </si>
  <si>
    <t>Taipei Exchange Stock Index Options</t>
  </si>
  <si>
    <t>GTO</t>
  </si>
  <si>
    <t>Non-Finance Non-Electronics Sub-Index Options</t>
  </si>
  <si>
    <t>XIO</t>
  </si>
  <si>
    <t>10-Year Government Bond Futures</t>
  </si>
  <si>
    <t>Interest Rate Futures</t>
  </si>
  <si>
    <t>GBF</t>
  </si>
  <si>
    <t>Min Aik Technology Co., Ltd.</t>
  </si>
  <si>
    <t>IVF</t>
  </si>
  <si>
    <t>Sunspring Metal Corp.</t>
  </si>
  <si>
    <t>MIF</t>
  </si>
  <si>
    <t>LCY Chemical Corp.</t>
  </si>
  <si>
    <t>ESF</t>
  </si>
  <si>
    <t>Gigastorage Corporation</t>
  </si>
  <si>
    <t>GPF</t>
  </si>
  <si>
    <t>Huang Hsiang Construction Corporation</t>
  </si>
  <si>
    <t>HMF</t>
  </si>
  <si>
    <t>Namchow chemical industrial Ltd.</t>
  </si>
  <si>
    <t>Neo Solar Power Corp.</t>
  </si>
  <si>
    <t>Cleanaway Co., Ltd.</t>
  </si>
  <si>
    <t>LZF</t>
  </si>
  <si>
    <t>Chi Mei Materials Technology Corp.</t>
  </si>
  <si>
    <t>Gintech Energy Corporation</t>
  </si>
  <si>
    <t>JDF</t>
  </si>
  <si>
    <t>Solartech Energy Corp.</t>
  </si>
  <si>
    <t>JGF</t>
  </si>
  <si>
    <t>Vivotek Inc.</t>
  </si>
  <si>
    <t>MLF</t>
  </si>
  <si>
    <t>Toung Loong TextileMfg. Co.,Ltd.</t>
  </si>
  <si>
    <t>OFF</t>
  </si>
  <si>
    <t>ONF</t>
  </si>
  <si>
    <t>Advanced Semiconductor Engineering, Inc.</t>
  </si>
  <si>
    <t>CTF</t>
  </si>
  <si>
    <t>Siliconware Precision Ind. Co., Ltd.</t>
  </si>
  <si>
    <t>CVF</t>
  </si>
  <si>
    <t>USI Corporation</t>
  </si>
  <si>
    <t>ECF</t>
  </si>
  <si>
    <t>CTO</t>
  </si>
  <si>
    <t>CVO</t>
  </si>
  <si>
    <t>Principle</t>
  </si>
  <si>
    <t>Statement</t>
  </si>
  <si>
    <t>4</t>
  </si>
  <si>
    <t>4.1.7-ETD(F&amp;O):For additional information, please see  Operating Rules of the Taiwan Futures Exchange Corporation Article 105.
OTC:For additional information, please see Taiwan Futures Exchange OTC Derivative Clearing Operating Rules Article 58.</t>
  </si>
  <si>
    <t>4.1.8-ETD(F&amp;O):For additional information, please see  Operating Rules of the Taiwan Futures Exchange Corporation Article 105.
OTC:For additional information, please see Taiwan Futures Exchange OTC Derivative Clearing Operating Rules Article 58.</t>
  </si>
  <si>
    <t>4.1.9-ETD(F&amp;O):For additional information regarding the aggregate participant commitments to replenish the default fund, please see  Operating Rules of the Taiwan Futures Exchange Corporation Article 110.
OTC:For additional information, please see Taiwan Futures Exchange OTC Derivative Clearing Operating Rules Article 60.</t>
  </si>
  <si>
    <t>4.2.1-ETD(F&amp;O):Kccp is reported based on the definition of capital requirements for bank exposures to central counterparties(BCBS282).
OTC:Kccp is reported based on the definition of capital requirements for bank
 exposures to central counterparties(BCBS282).</t>
  </si>
  <si>
    <t>4.4.3-ETD(F&amp;O):The estimated stress loss is calculated as the largest possible losses of clearing members estimated by using stress testing.</t>
  </si>
  <si>
    <t>4.4.6-ETD(F&amp;O):The actual largest aggregate credit exposure (in excess of initial margin) is calculated as the largest actual credit exposure of clearing members.</t>
  </si>
  <si>
    <t>4.4.10-OTC:The actual largest aggregate credit exposure (in excess of initial margin)
 is calculated as the sum of the first and second largest actual credit
 exposure of clearing members.</t>
  </si>
  <si>
    <t>5</t>
  </si>
  <si>
    <t>5.1.1-ETD(F&amp;O):no haircut of cash initial margin
OTC:No haircut of cash initial margin</t>
  </si>
  <si>
    <t>5.3.4-ETD(F&amp;O):1.A total of 30 government bonds respectively experience one day during the look-back period on which the fall in value exceeded the haircut on an asset.
2.A total of 8 government bonds respectively experience two days during the look-back period on which the fall in value exceeded the haircut on an asset.
3.A total of 1 stock respectively experience one day during the look-back period on which the fall in value exceeded the haircut on an asset.</t>
  </si>
  <si>
    <t>6</t>
  </si>
  <si>
    <t>6.1.1-OTC:TAIFEX OTC Derivatives Clearing now offers member clearing only</t>
  </si>
  <si>
    <t>6.2.14-ETD(F&amp;O):1.The Non-Cash - Other listed here comprises Equities、government Bonds-Domestic and internaitional Bond.
2.The amount is deposit of securities as margin collateral.
OTC:1.The Non-Cash - Other listed here
 comprises Equities、government Bonds-
 Domestic and internaitional Bond.
 2.The amount is deposit of securities as
 margin collateral.</t>
  </si>
  <si>
    <t>6.5.2-OTC:The number of observation samples is calculated by multiplying the number of business days from 2022/7/25 to 2022/9/30 by the number of accounts with positions during this period.</t>
  </si>
  <si>
    <t>6.8.1-ETD(F&amp;O):All futures trading in Taiwan is subject to advanced margin collection (pre-margin). Futures brokers are required to collect margins or premiums from traders in the amounts specified by TAIFEX before accepting trade orders.</t>
  </si>
  <si>
    <t>7</t>
  </si>
  <si>
    <t>7.1.2-7.1.2~7.1.9 TAIFEX is disclosing the size and composition of all resources it deems to be “qualifying liquid resources” in line with the guidance issued by Operating Rules of the Taiwan Futures Exchange Corporation 105.</t>
  </si>
  <si>
    <t>7.1.7-To prevent the clearing margins becoming insufficient to pay if an exigency occurs in the futures market, the Corporation follows the Order No. 87(7)28330 issued by the SFB and has agreements with clearing banks to provide the Corporation with a $8,200,000 thousand credit facility.  As of December 31, 2022, there had been no drawdown on this facility nor was any borrowing outstanding.</t>
  </si>
  <si>
    <t>7.3.4-OTC:TAIFEX OTC Derivatives start providing clearing service on 25th July 2022, and data Disclosure from that day.</t>
  </si>
  <si>
    <t>7.3.5-ETD(F&amp;O):Since the major financial resource can be drawn down in TWD on the same day to cover liquidity requirement of respective currency, calculation of days with exceedances by currency is not available.
OTC:Since the major financial resource can be drawn down in TWD on the same day to cover liquidity requirement of respective currency, calculation of days with exceedances by currency is not available.</t>
  </si>
  <si>
    <t>7.3.6-ETD(F&amp;O):Since the major financial resource can be drawn down in TWD on the same day to cover liquidity requirement of respective currency, calculation of days with exceedances by currency is not available.
OTC:Since the major financial resource can be drawn down in TWD on the same day to cover liquidity requirement of respective currency, calculation of days with exceedances by currency is not available.</t>
  </si>
  <si>
    <t>7.3.7-ETD(F&amp;O):Since the major financial resource can be drawn down in TWD on the same day to cover liquidity requirement of respective currency, calculation of days with exceedances by currency is not available.
OTC:Since the major financial resource can be drawn down in TWD on the same day to cover liquidity requirement of respective currency, calculation of days with exceedances by currency is not available.</t>
  </si>
  <si>
    <t>12</t>
  </si>
  <si>
    <t>12.1.1-OTC:Settlement using DvP settlement mechanism is not applicable to TAIFEX OTC Derivatives Clearing.</t>
  </si>
  <si>
    <t>12.1.2-ETD(F&amp;O):Settlement using DvD or PvP settlement mechanism is not applicable to TAIFEX.
OTC:Settlement using DvD settlement mechanism is not applicable to TAIFEX OTC Derivatives Clearing.</t>
  </si>
  <si>
    <t>12.1.3-ETD(F&amp;O):Settlement using DvD or PvP settlement mechanism is not applicable to TAIFEX.
OTC:Settlement using PvP settlement mechanism is not applicable to TAIFEX OTC Derivatives Clearing.</t>
  </si>
  <si>
    <t>12.2.1-OTC:Settlement using DvP settlement mechanism is not applicable to TAIFEX OTC Derivatives Clearing.</t>
  </si>
  <si>
    <t>12.2.2-ETD(F&amp;O):Settlement using DvD or PvP settlement mechanism is not applicable to TAIFEX.
OTC:Settlement using DvD settlement mechanism is not applicable to TAIFEX OTC Derivatives Clearing.</t>
  </si>
  <si>
    <t>12.2.3-ETD(F&amp;O):Settlement using DvD or PvP settlement mechanism is not applicable to TAIFEX.
OTC:Settlement using PvP settlement mechanism is not applicable to TAIFEX OTC Derivatives Clearing.</t>
  </si>
  <si>
    <t>13</t>
  </si>
  <si>
    <t>13.1.1-ETD(F&amp;O):No Clearing Participant default occurred
OTC:No Clearing Participant default occurred</t>
  </si>
  <si>
    <t>13.1.2-ETD(F&amp;O):No Clearing Participant default occurred
OTC:No Clearing Participant default occurred</t>
  </si>
  <si>
    <t>13.1.3.1-ETD(F&amp;O):No Clearing Participant default occurred
OTC:No Clearing Participant default occurred</t>
  </si>
  <si>
    <t>13.1.3.2-ETD(F&amp;O):No Clearing Participant default occurred
OTC:No Clearing Participant default occurred</t>
  </si>
  <si>
    <t>13.1.4-ETD(F&amp;O):No Clearing Participant default occurred
OTC:No Clearing Participant default occurred</t>
  </si>
  <si>
    <t>14</t>
  </si>
  <si>
    <t>14.1.1-OTC:TAIFEX OTC Derivatives Clearing now offers member clearing only</t>
  </si>
  <si>
    <t>14.1.2-OTC:TAIFEX OTC Derivatives Clearing now offers member clearing only</t>
  </si>
  <si>
    <t>14.1.3-ETD(F&amp;O):The account structure of TAIFEX does not offer legally segregated but operationally comingled (LSOC) accounts nor comingled house and client accounts
OTC:The account structure of TAIFEX does not offer legally segregated but operationally comingled (LSOC) accounts nor comingled house and client accounts</t>
  </si>
  <si>
    <t>14.1.4-ETD(F&amp;O):The account structure of TAIFEX does not offer legally segregated but operationally comingled (LSOC) accounts nor comingled house and client accounts
OTC:The account structure of TAIFEX does not offer legally segregated but operationally comingled (LSOC) accounts nor comingled house and client accounts</t>
  </si>
  <si>
    <t>16</t>
  </si>
  <si>
    <t>16.2.2-ETD(F&amp;O):TAIFEX does not meet The Central Bank of Taiwan performs clearing services.
OTC:TAIFEX does not meet The Central Bank of Taiwan performs clearing services.</t>
  </si>
  <si>
    <t>16.2.8-ETD(F&amp;O):Local currency:TWD
OTC:Local currency:TWD</t>
  </si>
  <si>
    <t>16.2.15-ETD(F&amp;O):Local currency:TWD
OTC:Local currency:TWD</t>
  </si>
  <si>
    <t>17</t>
  </si>
  <si>
    <t>17.2.1-OTC:TAIFEX OTC Derivatives start providing clearing service on 25th July 2022, and data Disclosure from that day.</t>
  </si>
  <si>
    <t>17.3.1-OTC:TAIFEX OTC Derivatives start providing clearing service on 25th July 2022, and data Disclosure from that day.</t>
  </si>
  <si>
    <t>18</t>
  </si>
  <si>
    <t>18.1.2.4-ETD(F&amp;O):all TAIFEX Clearing Participants are required to be corporations.
OTC:Corporation participants</t>
  </si>
  <si>
    <t>18.1.3.2-ETD(F&amp;O):all TAIFEX Clearing Participants are required to be domestically incorporated.</t>
  </si>
  <si>
    <t>18.2.1-ETD(F&amp;O):Not applicable to TAIFEX which has more than 25 members onboard.</t>
  </si>
  <si>
    <t>18.2.2-OTC:Not applicable to TAIFEX OTC Derivatives Clearing which has fewer than 25 members onboard</t>
  </si>
  <si>
    <t>18.2.3-OTC:Not applicable to TAIFEX OTC Derivatives Clearing which has fewer than 25 members onboard</t>
  </si>
  <si>
    <t>18.3.1-ETD(F&amp;O):Not applicable to TAIFEX which has more than 25 members onboard.</t>
  </si>
  <si>
    <t>18.3.2-OTC:Not applicable to TAIFEX OTC Derivatives Clearing which has fewer than 25 members onboard</t>
  </si>
  <si>
    <t>18.3.3-OTC:Not applicable to TAIFEX OTC Derivatives Clearing which has fewer than 25 members onboard</t>
  </si>
  <si>
    <t>18.4.1-ETD(F&amp;O):Not applicable to TAIFEX which has more than 25 members onboard.</t>
  </si>
  <si>
    <t>19</t>
  </si>
  <si>
    <t>19.1.1-ETD(F&amp;O):TAIFEX deals with its Clearing Participants as principal and not agent, it has no contractual relationship with the clients of its Clearing Participant. Hence TAIFEX does not have information on the number of retail clients of its Clearing Participants.
OTC:TAIFEX OTC Derivatives Clearing now offers member clearing only</t>
  </si>
  <si>
    <t>19.1.2-OTC:TAIFEX OTC Derivatives Clearing now offers member clearing only</t>
  </si>
  <si>
    <t>19.1.3.1-OTC:TAIFEX OTC Derivatives Clearing now offers member clearing only</t>
  </si>
  <si>
    <t>19.1.3.2-OTC:TAIFEX OTC Derivatives Clearing now offers member clearing only</t>
  </si>
  <si>
    <t>19.1.4.1-OTC:TAIFEX OTC Derivatives Clearing now offers member clearing only</t>
  </si>
  <si>
    <t>19.1.4.2-OTC:TAIFEX OTC Derivatives Clearing now offers member clearing only</t>
  </si>
  <si>
    <t>20</t>
  </si>
  <si>
    <t>20.1.1-ETD(F&amp;O):FMI Links are not applicable to TAIFEX.
OTC:FMI Links are not applicable to TAIFEX.</t>
  </si>
  <si>
    <t>20.2.1-ETD(F&amp;O):FMI Links are not applicable to TAIFEX.
OTC:FMI Links are not applicable to TAIFEX.</t>
  </si>
  <si>
    <t>20.3.1-ETD(F&amp;O):FMI Links are not applicable to TAIFEX.
OTC:FMI Links are not applicable to TAIFEX.</t>
  </si>
  <si>
    <t>20.4.1.1-ETD(F&amp;O):FMI Links are not applicable to TAIFEX.
OTC:FMI Links are not applicable to TAIFEX.</t>
  </si>
  <si>
    <t>20.4.1.2-ETD(F&amp;O):FMI Links are not applicable to TAIFEX.
OTC:FMI Links are not applicable to TAIFEX.</t>
  </si>
  <si>
    <t>20.4.1.3-ETD(F&amp;O):FMI Links are not applicable to TAIFEX.
OTC:FMI Links are not applicable to TAIFEX.</t>
  </si>
  <si>
    <t>20.4.2-ETD(F&amp;O):FMI Links are not applicable to TAIFEX.
OTC:FMI Links are not applicable to TAIFEX.</t>
  </si>
  <si>
    <t>20.4.3-ETD(F&amp;O):FMI Links are not applicable to TAIFEX.
OTC:FMI Links are not applicable to TAIFEX.</t>
  </si>
  <si>
    <t>20.5.1.1-ETD(F&amp;O):FMI Links are not applicable to TAIFEX.
OTC:FMI Links are not applicable to TAIFEX.</t>
  </si>
  <si>
    <t>20.5.1.2-ETD(F&amp;O):FMI Links are not applicable to TAIFEX.
OTC:FMI Links are not applicable to TAIFEX.</t>
  </si>
  <si>
    <t>20.6.1.1-ETD(F&amp;O):FMI Links are not applicable to TAIFEX.
OTC:FMI Links are not applicable to TAIFEX.</t>
  </si>
  <si>
    <t>20.6.1.2-ETD(F&amp;O):FMI Links are not applicable to TAIFEX.
OTC:FMI Links are not applicable to TAIFEX.</t>
  </si>
  <si>
    <t>20.7.1-ETD(F&amp;O):FMI Links are not applicable to TAIFEX.
OTC:FMI Links are not applicable to TAIFEX.</t>
  </si>
  <si>
    <t>20.7.2-ETD(F&amp;O):FMI Links are not applicable to TAIFEX.
OTC:FMI Links are not applicable to TAIFEX.</t>
  </si>
  <si>
    <t>23</t>
  </si>
  <si>
    <t>23.2.1-ETD(F&amp;O):TAIFEX does not clear cash market securities.
OTC:TAIFEX does not clear cash market securities.</t>
  </si>
  <si>
    <t>23.3.1-ETD(F&amp;O):TAIFEX does not clear other Execution facility or matching/confirmation venue.</t>
  </si>
  <si>
    <t>23.3.2-ETD(F&amp;O):TAIFEX does not clear other Execution facility or matching/confirmation venue.</t>
  </si>
  <si>
    <r>
      <rPr>
        <sz val="9.5"/>
        <rFont val="MingLiU_HKSCS"/>
        <family val="1"/>
      </rPr>
      <t>* Nasdaq®、Nasdaq-100®與Nasdaq-100 Index®為Nasdaq集團之商標，經授權使用。</t>
    </r>
  </si>
  <si>
    <r>
      <rPr>
        <sz val="9"/>
        <rFont val="PMingLiU"/>
        <family val="1"/>
      </rPr>
      <t>利率交換契約</t>
    </r>
  </si>
  <si>
    <r>
      <rPr>
        <sz val="9"/>
        <rFont val="PMingLiU"/>
        <family val="1"/>
      </rPr>
      <t>匯率期貨類</t>
    </r>
  </si>
  <si>
    <r>
      <rPr>
        <sz val="9"/>
        <rFont val="PMingLiU"/>
        <family val="1"/>
      </rPr>
      <t>個股選擇權類</t>
    </r>
  </si>
  <si>
    <r>
      <rPr>
        <sz val="9"/>
        <rFont val="PMingLiU"/>
        <family val="1"/>
      </rPr>
      <t>本季資料日期</t>
    </r>
  </si>
  <si>
    <r>
      <rPr>
        <sz val="9"/>
        <rFont val="PMingLiU"/>
        <family val="1"/>
      </rPr>
      <t>產品類別 23.2.3</t>
    </r>
  </si>
  <si>
    <r>
      <rPr>
        <sz val="9"/>
        <rFont val="PMingLiU"/>
        <family val="1"/>
      </rPr>
      <t>股價指數選擇權類</t>
    </r>
  </si>
  <si>
    <r>
      <rPr>
        <sz val="9"/>
        <rFont val="PMingLiU"/>
        <family val="1"/>
      </rPr>
      <t>股價指數期貨類</t>
    </r>
  </si>
  <si>
    <r>
      <rPr>
        <sz val="9"/>
        <rFont val="PMingLiU"/>
        <family val="1"/>
      </rPr>
      <t>個股期貨類</t>
    </r>
  </si>
  <si>
    <r>
      <rPr>
        <sz val="9"/>
        <rFont val="PMingLiU"/>
        <family val="1"/>
      </rPr>
      <t>商品期貨與選擇權類</t>
    </r>
  </si>
  <si>
    <r>
      <rPr>
        <b/>
        <sz val="9.5"/>
        <rFont val="Source Han Serif JP"/>
        <family val="1"/>
      </rPr>
      <t>補充報表揭露    23.1  &amp;  23.2</t>
    </r>
  </si>
  <si>
    <r>
      <rPr>
        <sz val="9"/>
        <rFont val="PMingLiU"/>
        <family val="1"/>
      </rPr>
      <t>n/a</t>
    </r>
  </si>
  <si>
    <r>
      <rPr>
        <sz val="9"/>
        <rFont val="PMingLiU"/>
        <family val="1"/>
      </rPr>
      <t>期交所未結算其他合約執行機構或交易比對/確認場所</t>
    </r>
  </si>
  <si>
    <r>
      <rPr>
        <sz val="9"/>
        <rFont val="PMingLiU"/>
        <family val="1"/>
      </rPr>
      <t>合約執行機構或交易比對/確認場所提交的名目合約價值</t>
    </r>
  </si>
  <si>
    <r>
      <rPr>
        <sz val="9"/>
        <rFont val="PMingLiU"/>
        <family val="1"/>
      </rPr>
      <t>歸約、重要作業程序及市場資料之揭露；合約執行機構</t>
    </r>
  </si>
  <si>
    <r>
      <rPr>
        <sz val="9"/>
        <rFont val="PMingLiU"/>
        <family val="1"/>
      </rPr>
      <t>合約執行機構或交易比對/確認場所提交的平均每日成交量</t>
    </r>
  </si>
  <si>
    <r>
      <rPr>
        <sz val="9"/>
        <rFont val="PMingLiU"/>
        <family val="1"/>
      </rPr>
      <t>請參照下附補充報表</t>
    </r>
  </si>
  <si>
    <r>
      <rPr>
        <sz val="9"/>
        <rFont val="PMingLiU"/>
        <family val="1"/>
      </rPr>
      <t xml:space="preserve">定義在揭露參考資料23.1.1、23.1
</t>
    </r>
    <r>
      <rPr>
        <sz val="9"/>
        <rFont val="PMingLiU"/>
        <family val="1"/>
      </rPr>
      <t>.2及23.2.1報告中，數量的產品代碼</t>
    </r>
  </si>
  <si>
    <r>
      <rPr>
        <sz val="9"/>
        <rFont val="PMingLiU"/>
        <family val="1"/>
      </rPr>
      <t>歸約、重要作業程序及市場資料之揭露；平均每日成交量</t>
    </r>
  </si>
  <si>
    <r>
      <rPr>
        <sz val="9"/>
        <rFont val="PMingLiU"/>
        <family val="1"/>
      </rPr>
      <t xml:space="preserve">定義在揭露參考資料23.1.1、23.1
</t>
    </r>
    <r>
      <rPr>
        <sz val="9"/>
        <rFont val="PMingLiU"/>
        <family val="1"/>
      </rPr>
      <t>.2及23.2.1報告中，數量的產品類別</t>
    </r>
  </si>
  <si>
    <r>
      <rPr>
        <sz val="9"/>
        <rFont val="PMingLiU"/>
        <family val="1"/>
      </rPr>
      <t xml:space="preserve">定義在揭露參考資料23.1.1、23.1
</t>
    </r>
    <r>
      <rPr>
        <sz val="9"/>
        <rFont val="PMingLiU"/>
        <family val="1"/>
      </rPr>
      <t>.2及23.2.1報告中，數量的資產類別</t>
    </r>
  </si>
  <si>
    <r>
      <rPr>
        <sz val="9"/>
        <rFont val="PMingLiU"/>
        <family val="1"/>
      </rPr>
      <t>期交所未結算現貨市場證券</t>
    </r>
  </si>
  <si>
    <r>
      <rPr>
        <sz val="9"/>
        <rFont val="PMingLiU"/>
        <family val="1"/>
      </rPr>
      <t>按資產類別、金融工具、CCY及店頭市場(OTC)或交易所交易(ET D)區分，更新但尚未交割之證券交易的總名目流通在外/總交割價值</t>
    </r>
  </si>
  <si>
    <r>
      <rPr>
        <sz val="9"/>
        <rFont val="PMingLiU"/>
        <family val="1"/>
      </rPr>
      <t>歸約、重要作業程序及市場資料之揭露；尚未交割</t>
    </r>
  </si>
  <si>
    <r>
      <rPr>
        <sz val="9"/>
        <rFont val="PMingLiU"/>
        <family val="1"/>
      </rPr>
      <t>按資產類別、CCY及店頭市場(O TC)或交易所交易(ETD)結算的平均名目交易價值</t>
    </r>
  </si>
  <si>
    <r>
      <rPr>
        <sz val="9"/>
        <rFont val="PMingLiU"/>
        <family val="1"/>
      </rPr>
      <t>按資產類別、金融工具、CCY及店頭市場(OTC)或交易所交易(ET D)計算的平均每日成交量</t>
    </r>
  </si>
  <si>
    <r>
      <rPr>
        <sz val="9"/>
        <rFont val="PMingLiU"/>
        <family val="1"/>
      </rPr>
      <t>期交所不適用FMI連線</t>
    </r>
  </si>
  <si>
    <r>
      <rPr>
        <sz val="9"/>
        <rFont val="PMingLiU"/>
        <family val="1"/>
      </rPr>
      <t>由於跨機構保證金而導致CCP持有的總保證金減少，占原持有總保證金的百分比</t>
    </r>
  </si>
  <si>
    <r>
      <rPr>
        <sz val="9"/>
        <rFont val="PMingLiU"/>
        <family val="1"/>
      </rPr>
      <t>FMI連線，跨機構保證金</t>
    </r>
  </si>
  <si>
    <r>
      <rPr>
        <sz val="9"/>
        <rFont val="PMingLiU"/>
        <family val="1"/>
      </rPr>
      <t xml:space="preserve">繳交跨機構保證金後的交易價值
</t>
    </r>
    <r>
      <rPr>
        <sz val="9"/>
        <rFont val="PMingLiU"/>
        <family val="1"/>
      </rPr>
      <t>，依結算服務，占交易總值/結算後總名目價值的百分比</t>
    </r>
  </si>
  <si>
    <r>
      <rPr>
        <sz val="9"/>
        <rFont val="PMingLiU"/>
        <family val="1"/>
      </rPr>
      <t>是標準交割結算基金的一部分、附加或無關聯</t>
    </r>
  </si>
  <si>
    <r>
      <rPr>
        <sz val="9"/>
        <rFont val="PMingLiU"/>
        <family val="1"/>
      </rPr>
      <t>20.6.1.2</t>
    </r>
  </si>
  <si>
    <r>
      <rPr>
        <sz val="9"/>
        <rFont val="PMingLiU"/>
        <family val="1"/>
      </rPr>
      <t>FMI連線，收取的其他預先繳存財務資源</t>
    </r>
  </si>
  <si>
    <r>
      <rPr>
        <sz val="9"/>
        <rFont val="PMingLiU"/>
        <family val="1"/>
      </rPr>
      <t>除保證金之外的預先繳存財務資源，以及收取自各連線CCP涵蓋曝險的同等財務資源</t>
    </r>
  </si>
  <si>
    <r>
      <rPr>
        <sz val="9"/>
        <rFont val="PMingLiU"/>
        <family val="1"/>
      </rPr>
      <t>20.6.1.1</t>
    </r>
  </si>
  <si>
    <r>
      <rPr>
        <sz val="9"/>
        <rFont val="PMingLiU"/>
        <family val="1"/>
      </rPr>
      <t>20.5.1.2</t>
    </r>
  </si>
  <si>
    <r>
      <rPr>
        <sz val="9"/>
        <rFont val="PMingLiU"/>
        <family val="1"/>
      </rPr>
      <t>FMI連線，提供的其他預先繳存財務資源</t>
    </r>
  </si>
  <si>
    <r>
      <rPr>
        <sz val="9"/>
        <rFont val="PMingLiU"/>
        <family val="1"/>
      </rPr>
      <t>除保證金之外的預先繳存財務資源，以及提供給各連線CCP涵蓋曝險的同等財務資源</t>
    </r>
  </si>
  <si>
    <r>
      <rPr>
        <sz val="9"/>
        <rFont val="PMingLiU"/>
        <family val="1"/>
      </rPr>
      <t>20.5.1.1</t>
    </r>
  </si>
  <si>
    <r>
      <rPr>
        <sz val="9"/>
        <rFont val="PMingLiU"/>
        <family val="1"/>
      </rPr>
      <t>達成涵蓋幅度水準</t>
    </r>
  </si>
  <si>
    <r>
      <rPr>
        <sz val="9"/>
        <rFont val="PMingLiU"/>
        <family val="1"/>
      </rPr>
      <t>FMI連線，回溯測試涵蓋幅度的結果</t>
    </r>
  </si>
  <si>
    <r>
      <rPr>
        <sz val="9"/>
        <rFont val="PMingLiU"/>
        <family val="1"/>
      </rPr>
      <t>店頭市場-本季附註說明</t>
    </r>
  </si>
  <si>
    <r>
      <rPr>
        <sz val="9"/>
        <rFont val="PMingLiU"/>
        <family val="1"/>
      </rPr>
      <t>店頭市場-本季揭露內容</t>
    </r>
  </si>
  <si>
    <r>
      <rPr>
        <sz val="9"/>
        <rFont val="PMingLiU"/>
        <family val="1"/>
      </rPr>
      <t>期貨集中交易市場-本季附註說明</t>
    </r>
  </si>
  <si>
    <r>
      <rPr>
        <sz val="9"/>
        <rFont val="PMingLiU"/>
        <family val="1"/>
      </rPr>
      <t>期貨集中交易市場-本季揭露內容</t>
    </r>
  </si>
  <si>
    <r>
      <rPr>
        <sz val="9"/>
        <rFont val="PMingLiU"/>
        <family val="1"/>
      </rPr>
      <t>資訊揭露說明</t>
    </r>
  </si>
  <si>
    <r>
      <rPr>
        <sz val="9"/>
        <rFont val="PMingLiU"/>
        <family val="1"/>
      </rPr>
      <t>資訊揭露參考編號</t>
    </r>
  </si>
  <si>
    <r>
      <rPr>
        <sz val="9"/>
        <rFont val="PMingLiU"/>
        <family val="1"/>
      </rPr>
      <t>資訊揭露標題</t>
    </r>
  </si>
  <si>
    <r>
      <rPr>
        <sz val="9"/>
        <rFont val="PMingLiU"/>
        <family val="1"/>
      </rPr>
      <t>PFMI資訊揭露編號</t>
    </r>
  </si>
  <si>
    <r>
      <rPr>
        <sz val="9"/>
        <rFont val="PMingLiU"/>
        <family val="1"/>
      </rPr>
      <t>觀察樣本數(即帳戶數量乘上回溯測試所涵蓋的天數)；日中、連續衡量或每天衡量一次</t>
    </r>
  </si>
  <si>
    <r>
      <rPr>
        <sz val="9"/>
        <rFont val="PMingLiU"/>
        <family val="1"/>
      </rPr>
      <t>如果20.4.1.2為「每天一次」，則列示衡量時間，否則為空白</t>
    </r>
  </si>
  <si>
    <r>
      <rPr>
        <sz val="9"/>
        <rFont val="PMingLiU"/>
        <family val="1"/>
      </rPr>
      <t>20.4.1.3</t>
    </r>
  </si>
  <si>
    <r>
      <rPr>
        <sz val="9"/>
        <rFont val="PMingLiU"/>
        <family val="1"/>
      </rPr>
      <t xml:space="preserve">回溯測試結果頻率-
</t>
    </r>
    <r>
      <rPr>
        <sz val="9"/>
        <rFont val="PMingLiU"/>
        <family val="1"/>
      </rPr>
      <t>說明為日中/連續衡量或每天衡量一次</t>
    </r>
  </si>
  <si>
    <r>
      <rPr>
        <sz val="9"/>
        <rFont val="PMingLiU"/>
        <family val="1"/>
      </rPr>
      <t>20.4.1.2</t>
    </r>
  </si>
  <si>
    <r>
      <rPr>
        <sz val="9"/>
        <rFont val="PMingLiU"/>
        <family val="1"/>
      </rPr>
      <t xml:space="preserve">過去十二個月內，對各連結CCP持有的保證金及同等財務資源，低於對該各連結CCP實際按市值計算曝險金額的次數-
</t>
    </r>
    <r>
      <rPr>
        <sz val="9"/>
        <rFont val="PMingLiU"/>
        <family val="1"/>
      </rPr>
      <t>根據每日回溯測試結果；日中、連續衡量或每天衡量一次</t>
    </r>
  </si>
  <si>
    <r>
      <rPr>
        <sz val="9"/>
        <rFont val="PMingLiU"/>
        <family val="1"/>
      </rPr>
      <t>20.4.1.1</t>
    </r>
  </si>
  <si>
    <r>
      <rPr>
        <sz val="9"/>
        <rFont val="PMingLiU"/>
        <family val="1"/>
      </rPr>
      <t>從各連線CCP收取的保證金或同等財務資源，以涵蓋連線CCP跨連線結算合約(市值及折減後)的未來潛在曝險</t>
    </r>
  </si>
  <si>
    <r>
      <rPr>
        <sz val="9"/>
        <rFont val="PMingLiU"/>
        <family val="1"/>
      </rPr>
      <t>FMI連線、收取之保證金或同等財務資源</t>
    </r>
  </si>
  <si>
    <r>
      <rPr>
        <sz val="9"/>
        <rFont val="PMingLiU"/>
        <family val="1"/>
      </rPr>
      <t>由CCP提供給各連線CCP的保證金或同等財務資源，以涵蓋連線 CCP跨連線結算合約的未來潛在曝險</t>
    </r>
  </si>
  <si>
    <r>
      <rPr>
        <sz val="9"/>
        <rFont val="PMingLiU"/>
        <family val="1"/>
      </rPr>
      <t>FMI連線、提供之保證金或同等財務資源</t>
    </r>
  </si>
  <si>
    <r>
      <rPr>
        <sz val="9"/>
        <rFont val="PMingLiU"/>
        <family val="1"/>
      </rPr>
      <t>由各連線FMI結算的交易價值-占結算總交易價值/總名目價值的比例</t>
    </r>
  </si>
  <si>
    <r>
      <rPr>
        <sz val="9"/>
        <rFont val="PMingLiU"/>
        <family val="1"/>
      </rPr>
      <t>FMI連線，交易價值</t>
    </r>
  </si>
  <si>
    <r>
      <rPr>
        <sz val="9"/>
        <rFont val="PMingLiU"/>
        <family val="1"/>
      </rPr>
      <t>期交所店頭結算目前僅提供會員結算服務</t>
    </r>
  </si>
  <si>
    <r>
      <rPr>
        <sz val="9"/>
        <rFont val="PMingLiU"/>
        <family val="1"/>
      </rPr>
      <t>AverageInQuarter : 83.70%</t>
    </r>
  </si>
  <si>
    <r>
      <rPr>
        <sz val="9"/>
        <rFont val="PMingLiU"/>
        <family val="1"/>
      </rPr>
      <t>歸屬於前10大結算會員的客戶結算量百分比(如果CCP有25個結算會員以上)-平均值</t>
    </r>
  </si>
  <si>
    <r>
      <rPr>
        <sz val="9"/>
        <rFont val="PMingLiU"/>
        <family val="1"/>
      </rPr>
      <t>19.1.4.2</t>
    </r>
  </si>
  <si>
    <r>
      <rPr>
        <sz val="9"/>
        <rFont val="PMingLiU"/>
        <family val="1"/>
      </rPr>
      <t>層級化參加機制，客戶結算集中度</t>
    </r>
  </si>
  <si>
    <r>
      <rPr>
        <sz val="9"/>
        <rFont val="PMingLiU"/>
        <family val="1"/>
      </rPr>
      <t>PeakInQuarter: 85.48%</t>
    </r>
  </si>
  <si>
    <r>
      <rPr>
        <sz val="9"/>
        <rFont val="PMingLiU"/>
        <family val="1"/>
      </rPr>
      <t>歸屬於前10大結算會員的客戶結算量百分比(如果CCP有25個結算會員以上)-最大值</t>
    </r>
  </si>
  <si>
    <r>
      <rPr>
        <sz val="9"/>
        <rFont val="PMingLiU"/>
        <family val="1"/>
      </rPr>
      <t>19.1.4.1</t>
    </r>
  </si>
  <si>
    <r>
      <rPr>
        <sz val="9"/>
        <rFont val="PMingLiU"/>
        <family val="1"/>
      </rPr>
      <t>AverageInQuarter : 61.18%</t>
    </r>
  </si>
  <si>
    <r>
      <rPr>
        <sz val="9"/>
        <rFont val="PMingLiU"/>
        <family val="1"/>
      </rPr>
      <t>歸屬於前5大結算會員的客戶結算量百分比(如果CCP有10個結算會員以上)-平均值</t>
    </r>
  </si>
  <si>
    <r>
      <rPr>
        <sz val="9"/>
        <rFont val="PMingLiU"/>
        <family val="1"/>
      </rPr>
      <t>19.1.3.2</t>
    </r>
  </si>
  <si>
    <r>
      <rPr>
        <sz val="9"/>
        <rFont val="PMingLiU"/>
        <family val="1"/>
      </rPr>
      <t>PeakInQuarter: 63.68%</t>
    </r>
  </si>
  <si>
    <r>
      <rPr>
        <sz val="9"/>
        <rFont val="PMingLiU"/>
        <family val="1"/>
      </rPr>
      <t>歸屬於前5大結算會員的客戶結算量百分比(如果CCP有10個結算會員以上)-最大值</t>
    </r>
  </si>
  <si>
    <r>
      <rPr>
        <sz val="9"/>
        <rFont val="PMingLiU"/>
        <family val="1"/>
      </rPr>
      <t>19.1.3.1</t>
    </r>
  </si>
  <si>
    <r>
      <rPr>
        <sz val="9"/>
        <rFont val="PMingLiU"/>
        <family val="1"/>
      </rPr>
      <t>為客戶結算的會員數量</t>
    </r>
  </si>
  <si>
    <r>
      <rPr>
        <sz val="9"/>
        <rFont val="PMingLiU"/>
        <family val="1"/>
      </rPr>
      <t xml:space="preserve">期交所與其結算會員互為主體而非代理
</t>
    </r>
    <r>
      <rPr>
        <sz val="9"/>
        <rFont val="PMingLiU"/>
        <family val="1"/>
      </rPr>
      <t>，與結算會員之客戶並無契約關係，因此期交所無結算會員之客戶資料</t>
    </r>
  </si>
  <si>
    <r>
      <rPr>
        <sz val="9"/>
        <rFont val="PMingLiU"/>
        <family val="1"/>
      </rPr>
      <t>客戶數量(若已知)</t>
    </r>
  </si>
  <si>
    <r>
      <rPr>
        <sz val="9"/>
        <rFont val="PMingLiU"/>
        <family val="1"/>
      </rPr>
      <t>對於有25個以上會員的分離交割結算基金；前10大結算會員占結算會員出資交割結算基金的合計百分比</t>
    </r>
  </si>
  <si>
    <r>
      <rPr>
        <sz val="9"/>
        <rFont val="PMingLiU"/>
        <family val="1"/>
      </rPr>
      <t>分離交割結算基金集中度</t>
    </r>
  </si>
  <si>
    <r>
      <rPr>
        <sz val="9"/>
        <rFont val="PMingLiU"/>
        <family val="1"/>
      </rPr>
      <t>對於有25個以上會員的分離交割結算基金；前5大結算會員占結算會員出資交割結算基金的合計百分比</t>
    </r>
  </si>
  <si>
    <r>
      <rPr>
        <sz val="9"/>
        <rFont val="PMingLiU"/>
        <family val="1"/>
      </rPr>
      <t>本項不適用於期交所，有25個以上之會員</t>
    </r>
  </si>
  <si>
    <r>
      <rPr>
        <sz val="9"/>
        <rFont val="PMingLiU"/>
        <family val="1"/>
      </rPr>
      <t>對於有10個以上，25個以下會員的分離交割結算基金；前5大結算會員占結算會員出資交割結算基金的合計百分比</t>
    </r>
  </si>
  <si>
    <r>
      <rPr>
        <sz val="9"/>
        <rFont val="PMingLiU"/>
        <family val="1"/>
      </rPr>
      <t>本項不適用，期交所店頭結算會員少於25個</t>
    </r>
  </si>
  <si>
    <r>
      <rPr>
        <sz val="9"/>
        <rFont val="PMingLiU"/>
        <family val="1"/>
      </rPr>
      <t xml:space="preserve">當季平均值 : 77.35%
</t>
    </r>
    <r>
      <rPr>
        <sz val="9"/>
        <rFont val="PMingLiU"/>
        <family val="1"/>
      </rPr>
      <t>當季最大值: 80.21%</t>
    </r>
  </si>
  <si>
    <r>
      <rPr>
        <sz val="9"/>
        <rFont val="PMingLiU"/>
        <family val="1"/>
      </rPr>
      <t xml:space="preserve">對於有25個以上會員的結算服務
</t>
    </r>
    <r>
      <rPr>
        <sz val="9"/>
        <rFont val="PMingLiU"/>
        <family val="1"/>
      </rPr>
      <t xml:space="preserve">；前10大結算會員(包括自有及客戶)繳交的保證金合計百分比
</t>
    </r>
    <r>
      <rPr>
        <sz val="9"/>
        <rFont val="PMingLiU"/>
        <family val="1"/>
      </rPr>
      <t>；當季平均值及最大值</t>
    </r>
  </si>
  <si>
    <r>
      <rPr>
        <sz val="9"/>
        <rFont val="PMingLiU"/>
        <family val="1"/>
      </rPr>
      <t>保證金集中度</t>
    </r>
  </si>
  <si>
    <r>
      <rPr>
        <sz val="9"/>
        <rFont val="PMingLiU"/>
        <family val="1"/>
      </rPr>
      <t xml:space="preserve">當季平均值 : 54.65%
</t>
    </r>
    <r>
      <rPr>
        <sz val="9"/>
        <rFont val="PMingLiU"/>
        <family val="1"/>
      </rPr>
      <t>當季最大值: 59.17%</t>
    </r>
  </si>
  <si>
    <r>
      <rPr>
        <sz val="9"/>
        <rFont val="PMingLiU"/>
        <family val="1"/>
      </rPr>
      <t xml:space="preserve">對於有25個以上會員的結算服務
</t>
    </r>
    <r>
      <rPr>
        <sz val="9"/>
        <rFont val="PMingLiU"/>
        <family val="1"/>
      </rPr>
      <t>；前5大結算會員(包括自有及客戶)繳交的保證金合計百分比；當季平均值及最大值</t>
    </r>
  </si>
  <si>
    <r>
      <rPr>
        <sz val="9"/>
        <rFont val="PMingLiU"/>
        <family val="1"/>
      </rPr>
      <t xml:space="preserve">當季平均值 : 95.51%
</t>
    </r>
    <r>
      <rPr>
        <sz val="9"/>
        <rFont val="PMingLiU"/>
        <family val="1"/>
      </rPr>
      <t>當季最大值 : 97.61%</t>
    </r>
  </si>
  <si>
    <r>
      <rPr>
        <sz val="9"/>
        <rFont val="PMingLiU"/>
        <family val="1"/>
      </rPr>
      <t>對於有10個以上，25個以下會員的結算服務；前5大結算會員(包括自有及客戶)繳交的保證金合計百分比；當季平均值及最大值</t>
    </r>
  </si>
  <si>
    <r>
      <rPr>
        <sz val="9"/>
        <rFont val="PMingLiU"/>
        <family val="1"/>
      </rPr>
      <t xml:space="preserve">當季平均值 : 74.81%
</t>
    </r>
    <r>
      <rPr>
        <sz val="9"/>
        <rFont val="PMingLiU"/>
        <family val="1"/>
      </rPr>
      <t>當季最大值: 76.14%</t>
    </r>
  </si>
  <si>
    <r>
      <rPr>
        <sz val="9"/>
        <rFont val="PMingLiU"/>
        <family val="1"/>
      </rPr>
      <t xml:space="preserve">對於有25個以上會員的結算服務
</t>
    </r>
    <r>
      <rPr>
        <sz val="9"/>
        <rFont val="PMingLiU"/>
        <family val="1"/>
      </rPr>
      <t>；前10大結算會員(包括自有及客戶)持有的未沖銷部位合計百分比；當季平均值及最大值</t>
    </r>
  </si>
  <si>
    <r>
      <rPr>
        <sz val="9"/>
        <rFont val="PMingLiU"/>
        <family val="1"/>
      </rPr>
      <t>未沖銷部位集中度</t>
    </r>
  </si>
  <si>
    <r>
      <rPr>
        <sz val="9"/>
        <rFont val="PMingLiU"/>
        <family val="1"/>
      </rPr>
      <t xml:space="preserve">當季平均值 : 54.96%
</t>
    </r>
    <r>
      <rPr>
        <sz val="9"/>
        <rFont val="PMingLiU"/>
        <family val="1"/>
      </rPr>
      <t>當季最大值: 56.74%</t>
    </r>
  </si>
  <si>
    <r>
      <rPr>
        <sz val="9"/>
        <rFont val="PMingLiU"/>
        <family val="1"/>
      </rPr>
      <t xml:space="preserve">對於有25個以上會員的結算服務
</t>
    </r>
    <r>
      <rPr>
        <sz val="9"/>
        <rFont val="PMingLiU"/>
        <family val="1"/>
      </rPr>
      <t>；前5大結算會員(包括自有及客戶)持有的未沖銷部位合計百分比；當季平均值及最大值</t>
    </r>
  </si>
  <si>
    <r>
      <rPr>
        <sz val="9"/>
        <rFont val="PMingLiU"/>
        <family val="1"/>
      </rPr>
      <t xml:space="preserve">當季平均值 : 92.51%
</t>
    </r>
    <r>
      <rPr>
        <sz val="9"/>
        <rFont val="PMingLiU"/>
        <family val="1"/>
      </rPr>
      <t>當季最大值 : 92.82%</t>
    </r>
  </si>
  <si>
    <r>
      <rPr>
        <sz val="9"/>
        <rFont val="PMingLiU"/>
        <family val="1"/>
      </rPr>
      <t>對於有10個以上，25個以下會員的結算服務；前5大結算會員(包括自有及客戶)持有的未沖銷部位合計百分比；當季平均值及最大值</t>
    </r>
  </si>
  <si>
    <r>
      <rPr>
        <sz val="9"/>
        <rFont val="PMingLiU"/>
        <family val="1"/>
      </rPr>
      <t>所有期交所結算會員均須為在地公司</t>
    </r>
  </si>
  <si>
    <r>
      <rPr>
        <sz val="9"/>
        <rFont val="PMingLiU"/>
        <family val="1"/>
      </rPr>
      <t>國外結算會員數量</t>
    </r>
  </si>
  <si>
    <r>
      <rPr>
        <sz val="9"/>
        <rFont val="PMingLiU"/>
        <family val="1"/>
      </rPr>
      <t>18.1.3.2</t>
    </r>
  </si>
  <si>
    <r>
      <rPr>
        <sz val="9"/>
        <rFont val="PMingLiU"/>
        <family val="1"/>
      </rPr>
      <t>結算會員數量，依結算服務</t>
    </r>
  </si>
  <si>
    <r>
      <rPr>
        <sz val="9"/>
        <rFont val="PMingLiU"/>
        <family val="1"/>
      </rPr>
      <t>國內結算會員數量</t>
    </r>
  </si>
  <si>
    <r>
      <rPr>
        <sz val="9"/>
        <rFont val="PMingLiU"/>
        <family val="1"/>
      </rPr>
      <t>18.1.3.1</t>
    </r>
  </si>
  <si>
    <r>
      <rPr>
        <sz val="9"/>
        <rFont val="PMingLiU"/>
        <family val="1"/>
      </rPr>
      <t>為公司型態</t>
    </r>
  </si>
  <si>
    <r>
      <rPr>
        <sz val="9"/>
        <rFont val="PMingLiU"/>
        <family val="1"/>
      </rPr>
      <t>所有期交所結算會員均須為公司型態</t>
    </r>
  </si>
  <si>
    <r>
      <rPr>
        <sz val="9"/>
        <rFont val="PMingLiU"/>
        <family val="1"/>
      </rPr>
      <t>其他結算會員數量(於評論中說明)</t>
    </r>
  </si>
  <si>
    <r>
      <rPr>
        <sz val="9"/>
        <rFont val="PMingLiU"/>
        <family val="1"/>
      </rPr>
      <t>18.1.2.4</t>
    </r>
  </si>
  <si>
    <r>
      <rPr>
        <sz val="9"/>
        <rFont val="PMingLiU"/>
        <family val="1"/>
      </rPr>
      <t>銀行結算會員數量</t>
    </r>
  </si>
  <si>
    <r>
      <rPr>
        <sz val="9"/>
        <rFont val="PMingLiU"/>
        <family val="1"/>
      </rPr>
      <t>18.1.2.3</t>
    </r>
  </si>
  <si>
    <r>
      <rPr>
        <sz val="9"/>
        <rFont val="PMingLiU"/>
        <family val="1"/>
      </rPr>
      <t>CCP結算會員數量</t>
    </r>
  </si>
  <si>
    <r>
      <rPr>
        <sz val="9"/>
        <rFont val="PMingLiU"/>
        <family val="1"/>
      </rPr>
      <t>18.1.2.2</t>
    </r>
  </si>
  <si>
    <r>
      <rPr>
        <sz val="9"/>
        <rFont val="PMingLiU"/>
        <family val="1"/>
      </rPr>
      <t>中央銀行結算會員數量</t>
    </r>
  </si>
  <si>
    <r>
      <rPr>
        <sz val="9"/>
        <rFont val="PMingLiU"/>
        <family val="1"/>
      </rPr>
      <t>18.1.2.1</t>
    </r>
  </si>
  <si>
    <r>
      <rPr>
        <sz val="9"/>
        <rFont val="PMingLiU"/>
        <family val="1"/>
      </rPr>
      <t>其他類別的數量(於評論中說明)</t>
    </r>
  </si>
  <si>
    <r>
      <rPr>
        <sz val="9"/>
        <rFont val="PMingLiU"/>
        <family val="1"/>
      </rPr>
      <t>18.1.1.3</t>
    </r>
  </si>
  <si>
    <r>
      <rPr>
        <sz val="9"/>
        <rFont val="PMingLiU"/>
        <family val="1"/>
      </rPr>
      <t>個別結算會員的數量</t>
    </r>
  </si>
  <si>
    <r>
      <rPr>
        <sz val="9"/>
        <rFont val="PMingLiU"/>
        <family val="1"/>
      </rPr>
      <t>18.1.1.2</t>
    </r>
  </si>
  <si>
    <r>
      <rPr>
        <sz val="9"/>
        <rFont val="PMingLiU"/>
        <family val="1"/>
      </rPr>
      <t>一般結算會員的數量</t>
    </r>
  </si>
  <si>
    <r>
      <rPr>
        <sz val="9"/>
        <rFont val="PMingLiU"/>
        <family val="1"/>
      </rPr>
      <t>18.1.1.1</t>
    </r>
  </si>
  <si>
    <r>
      <rPr>
        <sz val="9"/>
        <rFont val="PMingLiU"/>
        <family val="1"/>
      </rPr>
      <t>3.7小時內</t>
    </r>
  </si>
  <si>
    <r>
      <rPr>
        <sz val="9"/>
        <rFont val="PMingLiU"/>
        <family val="1"/>
      </rPr>
      <t>4 小時內</t>
    </r>
  </si>
  <si>
    <r>
      <rPr>
        <sz val="9"/>
        <rFont val="PMingLiU"/>
        <family val="1"/>
      </rPr>
      <t>恢復時間目標(例如兩小時內)</t>
    </r>
  </si>
  <si>
    <r>
      <rPr>
        <sz val="9"/>
        <rFont val="PMingLiU"/>
        <family val="1"/>
      </rPr>
      <t>恢復時間目標</t>
    </r>
  </si>
  <si>
    <r>
      <rPr>
        <sz val="9"/>
        <rFont val="PMingLiU"/>
        <family val="1"/>
      </rPr>
      <t>期交所於2022/7/25開辦店頭結算業務，僅揭露開業後資料</t>
    </r>
  </si>
  <si>
    <r>
      <rPr>
        <sz val="9"/>
        <rFont val="PMingLiU"/>
        <family val="1"/>
      </rPr>
      <t>DurationofFailure: 00:00:00</t>
    </r>
  </si>
  <si>
    <r>
      <rPr>
        <sz val="9"/>
        <rFont val="PMingLiU"/>
        <family val="1"/>
      </rPr>
      <t>過去十二個月期間，影響結算相關核心系統的故障總數及時間</t>
    </r>
  </si>
  <si>
    <r>
      <rPr>
        <sz val="9"/>
        <rFont val="PMingLiU"/>
        <family val="1"/>
      </rPr>
      <t>故障總數</t>
    </r>
  </si>
  <si>
    <r>
      <rPr>
        <sz val="9"/>
        <rFont val="PMingLiU"/>
        <family val="1"/>
      </rPr>
      <t>核心系統在過去十二個月內的實際可用程度</t>
    </r>
  </si>
  <si>
    <r>
      <rPr>
        <sz val="9"/>
        <rFont val="PMingLiU"/>
        <family val="1"/>
      </rPr>
      <t>系統指定期間內結算相關核心系統(無論是否委外)的營運可用程度目標(例如，12個月期間的99.9 9%)</t>
    </r>
  </si>
  <si>
    <r>
      <rPr>
        <sz val="9"/>
        <rFont val="PMingLiU"/>
        <family val="1"/>
      </rPr>
      <t>結算會員資產的再抵押(即非現金)；交割結算基金；存續期間為：隔夜/一天；一天到一週；一週到一個月；一個月到一年；一年至最多兩年；超過兩年</t>
    </r>
  </si>
  <si>
    <r>
      <rPr>
        <sz val="9"/>
        <rFont val="PMingLiU"/>
        <family val="1"/>
      </rPr>
      <t>結算會員資產的再抵押(即非現金)</t>
    </r>
  </si>
  <si>
    <r>
      <rPr>
        <sz val="9"/>
        <rFont val="PMingLiU"/>
        <family val="1"/>
      </rPr>
      <t xml:space="preserve">CCP准許對結算會員資產的再抵押(即非現金)；保證金；存續期間為：隔夜/一天；一天到一週
</t>
    </r>
    <r>
      <rPr>
        <sz val="9"/>
        <rFont val="PMingLiU"/>
        <family val="1"/>
      </rPr>
      <t xml:space="preserve">；一週到一個月；一個月到一年
</t>
    </r>
    <r>
      <rPr>
        <sz val="9"/>
        <rFont val="PMingLiU"/>
        <family val="1"/>
      </rPr>
      <t>；一年至最多兩年；超過兩年</t>
    </r>
  </si>
  <si>
    <r>
      <rPr>
        <sz val="9"/>
        <rFont val="PMingLiU"/>
        <family val="1"/>
      </rPr>
      <t>結算會員非現金再抵押的總值(交割結算基金)</t>
    </r>
  </si>
  <si>
    <r>
      <rPr>
        <sz val="9"/>
        <rFont val="PMingLiU"/>
        <family val="1"/>
      </rPr>
      <t>結算會員非現金再抵押的總值(保證金)</t>
    </r>
  </si>
  <si>
    <r>
      <rPr>
        <sz val="9"/>
        <rFont val="PMingLiU"/>
        <family val="1"/>
      </rPr>
      <t>結算會員現金以證券持有的百分比</t>
    </r>
  </si>
  <si>
    <r>
      <rPr>
        <sz val="9"/>
        <rFont val="PMingLiU"/>
        <family val="1"/>
      </rPr>
      <t>從結算會員(16.1)取得的現金總額如何持有/存入/投資，包括；</t>
    </r>
  </si>
  <si>
    <r>
      <rPr>
        <sz val="9"/>
        <rFont val="PMingLiU"/>
        <family val="1"/>
      </rPr>
      <t>說明上一季超過此限制的次數</t>
    </r>
  </si>
  <si>
    <r>
      <rPr>
        <sz val="9"/>
        <rFont val="PMingLiU"/>
        <family val="1"/>
      </rPr>
      <t xml:space="preserve">說明CCP投資政策是否限制分配給單一交易對手的投資組合比例
</t>
    </r>
    <r>
      <rPr>
        <sz val="9"/>
        <rFont val="PMingLiU"/>
        <family val="1"/>
      </rPr>
      <t>，以及該限額的大小</t>
    </r>
  </si>
  <si>
    <r>
      <rPr>
        <sz val="9"/>
        <rFont val="PMingLiU"/>
        <family val="1"/>
      </rPr>
      <t>提供投資組合風險的估計(不含中央銀行及商業銀行存款)(99%一日風險值或等值)</t>
    </r>
  </si>
  <si>
    <r>
      <rPr>
        <sz val="9"/>
        <rFont val="PMingLiU"/>
        <family val="1"/>
      </rPr>
      <t>0 year</t>
    </r>
  </si>
  <si>
    <r>
      <rPr>
        <sz val="9"/>
        <rFont val="PMingLiU"/>
        <family val="1"/>
      </rPr>
      <t>0year</t>
    </r>
  </si>
  <si>
    <r>
      <rPr>
        <sz val="9"/>
        <rFont val="PMingLiU"/>
        <family val="1"/>
      </rPr>
      <t>證券的加權平均到期日</t>
    </r>
  </si>
  <si>
    <r>
      <rPr>
        <sz val="9"/>
        <rFont val="PMingLiU"/>
        <family val="1"/>
      </rPr>
      <t>本地貨幣:TWD</t>
    </r>
  </si>
  <si>
    <r>
      <rPr>
        <sz val="9"/>
        <rFont val="PMingLiU"/>
        <family val="1"/>
      </rPr>
      <t xml:space="preserve">TWD 0.00%
</t>
    </r>
    <r>
      <rPr>
        <sz val="9"/>
        <rFont val="PMingLiU"/>
        <family val="1"/>
      </rPr>
      <t xml:space="preserve">USD 0.00%
</t>
    </r>
    <r>
      <rPr>
        <sz val="9"/>
        <rFont val="PMingLiU"/>
        <family val="1"/>
      </rPr>
      <t xml:space="preserve">EUR 0.00%
</t>
    </r>
    <r>
      <rPr>
        <sz val="9"/>
        <rFont val="PMingLiU"/>
        <family val="1"/>
      </rPr>
      <t xml:space="preserve">JPY 0.00%
</t>
    </r>
    <r>
      <rPr>
        <sz val="9"/>
        <rFont val="PMingLiU"/>
        <family val="1"/>
      </rPr>
      <t xml:space="preserve">GBP 0.00%
</t>
    </r>
    <r>
      <rPr>
        <sz val="9"/>
        <rFont val="PMingLiU"/>
        <family val="1"/>
      </rPr>
      <t xml:space="preserve">AUD 0.00%
</t>
    </r>
    <r>
      <rPr>
        <sz val="9"/>
        <rFont val="PMingLiU"/>
        <family val="1"/>
      </rPr>
      <t xml:space="preserve">HKD 0.00%
</t>
    </r>
    <r>
      <rPr>
        <sz val="9"/>
        <rFont val="PMingLiU"/>
        <family val="1"/>
      </rPr>
      <t>CNY 0.00%</t>
    </r>
  </si>
  <si>
    <r>
      <rPr>
        <sz val="9"/>
        <rFont val="PMingLiU"/>
        <family val="1"/>
      </rPr>
      <t xml:space="preserve">TWD : 0.00%
</t>
    </r>
    <r>
      <rPr>
        <sz val="9"/>
        <rFont val="PMingLiU"/>
        <family val="1"/>
      </rPr>
      <t xml:space="preserve">USD: 0.00%
</t>
    </r>
    <r>
      <rPr>
        <sz val="9"/>
        <rFont val="PMingLiU"/>
        <family val="1"/>
      </rPr>
      <t xml:space="preserve">EUR: 0.00%
</t>
    </r>
    <r>
      <rPr>
        <sz val="9"/>
        <rFont val="PMingLiU"/>
        <family val="1"/>
      </rPr>
      <t xml:space="preserve">JPY: 0.00%
</t>
    </r>
    <r>
      <rPr>
        <sz val="9"/>
        <rFont val="PMingLiU"/>
        <family val="1"/>
      </rPr>
      <t xml:space="preserve">GBP: 0.00%
</t>
    </r>
    <r>
      <rPr>
        <sz val="9"/>
        <rFont val="PMingLiU"/>
        <family val="1"/>
      </rPr>
      <t xml:space="preserve">AUD: 0.00%
</t>
    </r>
    <r>
      <rPr>
        <sz val="9"/>
        <rFont val="PMingLiU"/>
        <family val="1"/>
      </rPr>
      <t xml:space="preserve">HKD: 0.00%
</t>
    </r>
    <r>
      <rPr>
        <sz val="9"/>
        <rFont val="PMingLiU"/>
        <family val="1"/>
      </rPr>
      <t>CNY: 0.00%</t>
    </r>
  </si>
  <si>
    <r>
      <rPr>
        <sz val="9"/>
        <rFont val="PMingLiU"/>
        <family val="1"/>
      </rPr>
      <t xml:space="preserve">結算會員現金投資證券的百分比
</t>
    </r>
    <r>
      <rPr>
        <sz val="9"/>
        <rFont val="PMingLiU"/>
        <family val="1"/>
      </rPr>
      <t>；分列這些證券的幣別比例；在備註中說明本地貨幣</t>
    </r>
  </si>
  <si>
    <r>
      <rPr>
        <sz val="9"/>
        <rFont val="PMingLiU"/>
        <family val="1"/>
      </rPr>
      <t xml:space="preserve">結算會員現金投資證券的百分比
</t>
    </r>
    <r>
      <rPr>
        <sz val="9"/>
        <rFont val="PMingLiU"/>
        <family val="1"/>
      </rPr>
      <t>；其他金融工具</t>
    </r>
  </si>
  <si>
    <r>
      <rPr>
        <sz val="9"/>
        <rFont val="PMingLiU"/>
        <family val="1"/>
      </rPr>
      <t xml:space="preserve">結算會員現金投資證券的百分比
</t>
    </r>
    <r>
      <rPr>
        <sz val="9"/>
        <rFont val="PMingLiU"/>
        <family val="1"/>
      </rPr>
      <t>；州/地方政府債券</t>
    </r>
  </si>
  <si>
    <r>
      <rPr>
        <sz val="9"/>
        <rFont val="PMingLiU"/>
        <family val="1"/>
      </rPr>
      <t xml:space="preserve">結算會員現金投資證券的百分比
</t>
    </r>
    <r>
      <rPr>
        <sz val="9"/>
        <rFont val="PMingLiU"/>
        <family val="1"/>
      </rPr>
      <t>；機構債券</t>
    </r>
  </si>
  <si>
    <r>
      <rPr>
        <sz val="9"/>
        <rFont val="PMingLiU"/>
        <family val="1"/>
      </rPr>
      <t xml:space="preserve">結算會員現金投資證券的百分比
</t>
    </r>
    <r>
      <rPr>
        <sz val="9"/>
        <rFont val="PMingLiU"/>
        <family val="1"/>
      </rPr>
      <t>；其他主權國家政府債券</t>
    </r>
  </si>
  <si>
    <r>
      <rPr>
        <sz val="9"/>
        <rFont val="PMingLiU"/>
        <family val="1"/>
      </rPr>
      <t xml:space="preserve">結算會員現金投資證券的百分比
</t>
    </r>
    <r>
      <rPr>
        <sz val="9"/>
        <rFont val="PMingLiU"/>
        <family val="1"/>
      </rPr>
      <t>；國內主權國家政府債券</t>
    </r>
  </si>
  <si>
    <r>
      <rPr>
        <sz val="9"/>
        <rFont val="PMingLiU"/>
        <family val="1"/>
      </rPr>
      <t>0.11year</t>
    </r>
  </si>
  <si>
    <r>
      <rPr>
        <sz val="9"/>
        <rFont val="PMingLiU"/>
        <family val="1"/>
      </rPr>
      <t>0.28year</t>
    </r>
  </si>
  <si>
    <r>
      <rPr>
        <sz val="9"/>
        <rFont val="PMingLiU"/>
        <family val="1"/>
      </rPr>
      <t>結算會員現金以現金存款持有的百分比(含透過附買回協議)；這些現金存款(含附賣回協議)及貨幣市場基金的加權平均到期日</t>
    </r>
  </si>
  <si>
    <r>
      <rPr>
        <sz val="9"/>
        <rFont val="PMingLiU"/>
        <family val="1"/>
      </rPr>
      <t xml:space="preserve">TWD: 100.00%
</t>
    </r>
    <r>
      <rPr>
        <sz val="9"/>
        <rFont val="PMingLiU"/>
        <family val="1"/>
      </rPr>
      <t xml:space="preserve">USD: 0.00%
</t>
    </r>
    <r>
      <rPr>
        <sz val="9"/>
        <rFont val="PMingLiU"/>
        <family val="1"/>
      </rPr>
      <t xml:space="preserve">EUR: 0.00%
</t>
    </r>
    <r>
      <rPr>
        <sz val="9"/>
        <rFont val="PMingLiU"/>
        <family val="1"/>
      </rPr>
      <t xml:space="preserve">JPY: 0.00%
</t>
    </r>
    <r>
      <rPr>
        <sz val="9"/>
        <rFont val="PMingLiU"/>
        <family val="1"/>
      </rPr>
      <t xml:space="preserve">GBP: 0.00%
</t>
    </r>
    <r>
      <rPr>
        <sz val="9"/>
        <rFont val="PMingLiU"/>
        <family val="1"/>
      </rPr>
      <t xml:space="preserve">AUD: 0.00%
</t>
    </r>
    <r>
      <rPr>
        <sz val="9"/>
        <rFont val="PMingLiU"/>
        <family val="1"/>
      </rPr>
      <t xml:space="preserve">HKD: 0.00%
</t>
    </r>
    <r>
      <rPr>
        <sz val="9"/>
        <rFont val="PMingLiU"/>
        <family val="1"/>
      </rPr>
      <t>CNY: 0.00%</t>
    </r>
  </si>
  <si>
    <r>
      <rPr>
        <sz val="9"/>
        <rFont val="PMingLiU"/>
        <family val="1"/>
      </rPr>
      <t xml:space="preserve">TWD : 59.12%
</t>
    </r>
    <r>
      <rPr>
        <sz val="9"/>
        <rFont val="PMingLiU"/>
        <family val="1"/>
      </rPr>
      <t xml:space="preserve">USD: 34.88%
</t>
    </r>
    <r>
      <rPr>
        <sz val="9"/>
        <rFont val="PMingLiU"/>
        <family val="1"/>
      </rPr>
      <t xml:space="preserve">EUR: 2.95%
</t>
    </r>
    <r>
      <rPr>
        <sz val="9"/>
        <rFont val="PMingLiU"/>
        <family val="1"/>
      </rPr>
      <t xml:space="preserve">JPY: 2.45%
</t>
    </r>
    <r>
      <rPr>
        <sz val="9"/>
        <rFont val="PMingLiU"/>
        <family val="1"/>
      </rPr>
      <t xml:space="preserve">GBP: 0.44%
</t>
    </r>
    <r>
      <rPr>
        <sz val="9"/>
        <rFont val="PMingLiU"/>
        <family val="1"/>
      </rPr>
      <t xml:space="preserve">AUD: 0.00%
</t>
    </r>
    <r>
      <rPr>
        <sz val="9"/>
        <rFont val="PMingLiU"/>
        <family val="1"/>
      </rPr>
      <t xml:space="preserve">HKD: 0.11%
</t>
    </r>
    <r>
      <rPr>
        <sz val="9"/>
        <rFont val="PMingLiU"/>
        <family val="1"/>
      </rPr>
      <t>CNY: 0.06%</t>
    </r>
  </si>
  <si>
    <r>
      <rPr>
        <sz val="9"/>
        <rFont val="PMingLiU"/>
        <family val="1"/>
      </rPr>
      <t>結算會員現金以現金存款持有的百分比(含透過附買回協議)；分列這些現金存款(含附賣回協議)及貨幣市場基金的幣別比例；在備註中說明本地貨幣</t>
    </r>
  </si>
  <si>
    <r>
      <rPr>
        <sz val="9"/>
        <rFont val="PMingLiU"/>
        <family val="1"/>
      </rPr>
      <t>結算會員現金以現金存款持有的百分比(含透過附買回協議)；以其他形式</t>
    </r>
  </si>
  <si>
    <r>
      <rPr>
        <sz val="9"/>
        <rFont val="PMingLiU"/>
        <family val="1"/>
      </rPr>
      <t>結算會員現金以現金存款持有的百分比(含透過附買回協議)；以貨幣市場基金</t>
    </r>
  </si>
  <si>
    <r>
      <rPr>
        <sz val="9"/>
        <rFont val="PMingLiU"/>
        <family val="1"/>
      </rPr>
      <t xml:space="preserve">結算會員現金以現金存款持有的百分比(含透過附買回協議)；作為存入商業銀行的現金(有擔保
</t>
    </r>
    <r>
      <rPr>
        <sz val="9"/>
        <rFont val="PMingLiU"/>
        <family val="1"/>
      </rPr>
      <t>，含透過附買回協議)</t>
    </r>
  </si>
  <si>
    <r>
      <rPr>
        <sz val="9"/>
        <rFont val="PMingLiU"/>
        <family val="1"/>
      </rPr>
      <t>結算會員現金以現金存款持有的百分比(含透過附買回協議)；作為存入其他中央銀行的現金</t>
    </r>
  </si>
  <si>
    <r>
      <rPr>
        <sz val="9"/>
        <rFont val="PMingLiU"/>
        <family val="1"/>
      </rPr>
      <t>期交所不適用本國中央銀行施行的結算服務。</t>
    </r>
  </si>
  <si>
    <r>
      <rPr>
        <sz val="9"/>
        <rFont val="PMingLiU"/>
        <family val="1"/>
      </rPr>
      <t>結算會員現金以現金存款持有的百分比(含透過附買回協議)；作為存入發行貨幣之中央銀行的現金</t>
    </r>
  </si>
  <si>
    <r>
      <rPr>
        <sz val="9"/>
        <rFont val="PMingLiU"/>
        <family val="1"/>
      </rPr>
      <t>結算會員現金以現金存款持有的百分比(含透過附買回協議)</t>
    </r>
  </si>
  <si>
    <r>
      <rPr>
        <sz val="9"/>
        <rFont val="PMingLiU"/>
        <family val="1"/>
      </rPr>
      <t>TWD 240,000,000.00</t>
    </r>
  </si>
  <si>
    <r>
      <rPr>
        <sz val="9"/>
        <rFont val="PMingLiU"/>
        <family val="1"/>
      </rPr>
      <t>TWD 2,371,012,016.00</t>
    </r>
  </si>
  <si>
    <r>
      <rPr>
        <sz val="9"/>
        <rFont val="PMingLiU"/>
        <family val="1"/>
      </rPr>
      <t>從結算會員取得的現金總額(非證券)，無論其持有、存入或投資的形式如何，作為交割結算基金</t>
    </r>
  </si>
  <si>
    <r>
      <rPr>
        <sz val="9"/>
        <rFont val="PMingLiU"/>
        <family val="1"/>
      </rPr>
      <t>從結算會員取得的現金總額(非證券)，無論其持有、存入或投資的形式如何，依是否作為保證金或交割結算基金分列</t>
    </r>
  </si>
  <si>
    <r>
      <rPr>
        <sz val="9"/>
        <rFont val="PMingLiU"/>
        <family val="1"/>
      </rPr>
      <t>TWD 184,416,239.00</t>
    </r>
  </si>
  <si>
    <r>
      <rPr>
        <sz val="9"/>
        <rFont val="PMingLiU"/>
        <family val="1"/>
      </rPr>
      <t>TWD 86,845,424,754.00</t>
    </r>
  </si>
  <si>
    <r>
      <rPr>
        <sz val="9"/>
        <rFont val="PMingLiU"/>
        <family val="1"/>
      </rPr>
      <t>從結算會員取得的現金總額(非證券)，無論其持有、存入或投資的形式如何，作為保證金</t>
    </r>
  </si>
  <si>
    <r>
      <rPr>
        <sz val="9"/>
        <rFont val="PMingLiU"/>
        <family val="1"/>
      </rPr>
      <t>與期貨集中交易市場共同揭露，請參照期貨集中交易市場-本季揭露內容。</t>
    </r>
  </si>
  <si>
    <r>
      <rPr>
        <sz val="9"/>
        <rFont val="PMingLiU"/>
        <family val="1"/>
      </rPr>
      <t>結算會員提供的資產再投資(或再抵押)所產生收入占總收入的百分比</t>
    </r>
  </si>
  <si>
    <r>
      <rPr>
        <sz val="9"/>
        <rFont val="PMingLiU"/>
        <family val="1"/>
      </rPr>
      <t>一般營業風險；收入細分</t>
    </r>
  </si>
  <si>
    <r>
      <rPr>
        <sz val="9"/>
        <rFont val="PMingLiU"/>
        <family val="1"/>
      </rPr>
      <t>結算服務收入占總收入的百分比</t>
    </r>
  </si>
  <si>
    <r>
      <rPr>
        <sz val="9"/>
        <rFont val="PMingLiU"/>
        <family val="1"/>
      </rPr>
      <t>必要時附加項目</t>
    </r>
  </si>
  <si>
    <r>
      <rPr>
        <sz val="9"/>
        <rFont val="PMingLiU"/>
        <family val="1"/>
      </rPr>
      <t>一般營業風險；財務揭露</t>
    </r>
  </si>
  <si>
    <r>
      <rPr>
        <sz val="9"/>
        <rFont val="PMingLiU"/>
        <family val="1"/>
      </rPr>
      <t>說明結算會員提供的抵押品是否列於CCP的資產負債表</t>
    </r>
  </si>
  <si>
    <r>
      <rPr>
        <sz val="12"/>
        <color rgb="FF0000FF"/>
        <rFont val="PMingLiU"/>
        <family val="1"/>
      </rPr>
      <t xml:space="preserve">http://www.taifex.com.tw/file/taifex/Daily download/QD_Files_cht/中文財報110年. </t>
    </r>
    <r>
      <rPr>
        <u/>
        <sz val="12"/>
        <color rgb="FF0000FF"/>
        <rFont val="PMingLiU"/>
        <family val="1"/>
      </rPr>
      <t>pdf</t>
    </r>
  </si>
  <si>
    <r>
      <rPr>
        <sz val="9"/>
        <rFont val="PMingLiU"/>
        <family val="1"/>
      </rPr>
      <t>總負債</t>
    </r>
  </si>
  <si>
    <r>
      <rPr>
        <sz val="9"/>
        <rFont val="PMingLiU"/>
        <family val="1"/>
      </rPr>
      <t>一般營業風險；財務</t>
    </r>
  </si>
  <si>
    <r>
      <rPr>
        <sz val="9"/>
        <rFont val="PMingLiU"/>
        <family val="1"/>
      </rPr>
      <t>總資產</t>
    </r>
  </si>
  <si>
    <r>
      <rPr>
        <sz val="9"/>
        <rFont val="PMingLiU"/>
        <family val="1"/>
      </rPr>
      <t>利益</t>
    </r>
  </si>
  <si>
    <r>
      <rPr>
        <sz val="9"/>
        <rFont val="PMingLiU"/>
        <family val="1"/>
      </rPr>
      <t>總支出</t>
    </r>
  </si>
  <si>
    <r>
      <rPr>
        <sz val="9"/>
        <rFont val="PMingLiU"/>
        <family val="1"/>
      </rPr>
      <t>總收入</t>
    </r>
  </si>
  <si>
    <r>
      <rPr>
        <sz val="9"/>
        <rFont val="PMingLiU"/>
        <family val="1"/>
      </rPr>
      <t>六個月的營運費用</t>
    </r>
  </si>
  <si>
    <r>
      <rPr>
        <sz val="9"/>
        <rFont val="PMingLiU"/>
        <family val="1"/>
      </rPr>
      <t>一般營業風險</t>
    </r>
  </si>
  <si>
    <r>
      <rPr>
        <sz val="9"/>
        <rFont val="PMingLiU"/>
        <family val="1"/>
      </rPr>
      <t>來自股權的流動淨資產</t>
    </r>
  </si>
  <si>
    <r>
      <rPr>
        <sz val="9"/>
        <rFont val="PMingLiU"/>
        <family val="1"/>
      </rPr>
      <t>期交所不提供LSOC帳戶，亦不混合自有與客戶帳戶</t>
    </r>
  </si>
  <si>
    <r>
      <rPr>
        <sz val="9"/>
        <rFont val="PMingLiU"/>
        <family val="1"/>
      </rPr>
      <t>混合自有及客戶帳戶中持有的客戶部位總數</t>
    </r>
  </si>
  <si>
    <r>
      <rPr>
        <sz val="9"/>
        <rFont val="PMingLiU"/>
        <family val="1"/>
      </rPr>
      <t>客戶部位總數占名目結算價值或證券交易交割價值之比例</t>
    </r>
  </si>
  <si>
    <r>
      <rPr>
        <sz val="9"/>
        <rFont val="PMingLiU"/>
        <family val="1"/>
      </rPr>
      <t>「法律分離運作混合」(LSOC)帳戶中持有的客戶部位總數</t>
    </r>
  </si>
  <si>
    <r>
      <rPr>
        <sz val="9"/>
        <rFont val="PMingLiU"/>
        <family val="1"/>
      </rPr>
      <t>除了LSOC帳戶之外，綜合客戶帳戶中持有的客戶部位總數</t>
    </r>
  </si>
  <si>
    <r>
      <rPr>
        <sz val="9"/>
        <rFont val="PMingLiU"/>
        <family val="1"/>
      </rPr>
      <t>個別分離帳戶中持有的客戶部位總數</t>
    </r>
  </si>
  <si>
    <r>
      <rPr>
        <sz val="9"/>
        <rFont val="PMingLiU"/>
        <family val="1"/>
      </rPr>
      <t>無結算會員違約情事發生</t>
    </r>
  </si>
  <si>
    <r>
      <rPr>
        <sz val="9"/>
        <rFont val="PMingLiU"/>
        <family val="1"/>
      </rPr>
      <t>違約相關的數量性資訊；適時引用與違約相關的其他已發佈資料</t>
    </r>
  </si>
  <si>
    <r>
      <rPr>
        <sz val="9"/>
        <rFont val="PMingLiU"/>
        <family val="1"/>
      </rPr>
      <t>違約相關的數量性資訊</t>
    </r>
  </si>
  <si>
    <r>
      <rPr>
        <sz val="9"/>
        <rFont val="PMingLiU"/>
        <family val="1"/>
      </rPr>
      <t>違約相關的數量性資訊；客戶部位移轉之比例</t>
    </r>
  </si>
  <si>
    <r>
      <rPr>
        <sz val="9"/>
        <rFont val="PMingLiU"/>
        <family val="1"/>
      </rPr>
      <t>13.1.3.2</t>
    </r>
  </si>
  <si>
    <r>
      <rPr>
        <sz val="9"/>
        <rFont val="PMingLiU"/>
        <family val="1"/>
      </rPr>
      <t>違約相關的數量性資訊；客戶部位結清之比例</t>
    </r>
  </si>
  <si>
    <r>
      <rPr>
        <sz val="9"/>
        <rFont val="PMingLiU"/>
        <family val="1"/>
      </rPr>
      <t>13.1.3.1</t>
    </r>
  </si>
  <si>
    <r>
      <rPr>
        <sz val="9"/>
        <rFont val="PMingLiU"/>
        <family val="1"/>
      </rPr>
      <t>違約相關的數量性資訊；用於彌補損失的其他財務資源金額</t>
    </r>
  </si>
  <si>
    <r>
      <rPr>
        <sz val="9"/>
        <rFont val="PMingLiU"/>
        <family val="1"/>
      </rPr>
      <t>違約相關的數量性資訊；損失金額相對於保證金金額</t>
    </r>
  </si>
  <si>
    <r>
      <rPr>
        <sz val="9"/>
        <rFont val="PMingLiU"/>
        <family val="1"/>
      </rPr>
      <t>期交所店頭結算不適用PvP 交割機制</t>
    </r>
  </si>
  <si>
    <r>
      <rPr>
        <sz val="9"/>
        <rFont val="PMingLiU"/>
        <family val="1"/>
      </rPr>
      <t>期交所不適用DvD 或PvP交割機制</t>
    </r>
  </si>
  <si>
    <r>
      <rPr>
        <sz val="9"/>
        <rFont val="PMingLiU"/>
        <family val="1"/>
      </rPr>
      <t>採用PvP交割機制的交割數量百分比</t>
    </r>
  </si>
  <si>
    <r>
      <rPr>
        <sz val="9"/>
        <rFont val="PMingLiU"/>
        <family val="1"/>
      </rPr>
      <t>採用DvP、DvD或PvP交割機制的交割數量百分比</t>
    </r>
  </si>
  <si>
    <r>
      <rPr>
        <sz val="9"/>
        <rFont val="PMingLiU"/>
        <family val="1"/>
      </rPr>
      <t>期交所店頭結算不適用DvD交割機制</t>
    </r>
  </si>
  <si>
    <r>
      <rPr>
        <sz val="9"/>
        <rFont val="PMingLiU"/>
        <family val="1"/>
      </rPr>
      <t>採用DvD交割機制的交割數量百分比</t>
    </r>
  </si>
  <si>
    <r>
      <rPr>
        <sz val="9"/>
        <rFont val="PMingLiU"/>
        <family val="1"/>
      </rPr>
      <t>期交所店頭結算不適用DvP交割機制</t>
    </r>
  </si>
  <si>
    <r>
      <rPr>
        <sz val="9"/>
        <rFont val="PMingLiU"/>
        <family val="1"/>
      </rPr>
      <t>採用DvP交割機制的交割數量百分比</t>
    </r>
  </si>
  <si>
    <r>
      <rPr>
        <sz val="9"/>
        <rFont val="PMingLiU"/>
        <family val="1"/>
      </rPr>
      <t>期交所店頭結算不適用PvP交割機制</t>
    </r>
  </si>
  <si>
    <r>
      <rPr>
        <sz val="9"/>
        <rFont val="PMingLiU"/>
        <family val="1"/>
      </rPr>
      <t>採用PvP交割機制的交割金額百分比</t>
    </r>
  </si>
  <si>
    <r>
      <rPr>
        <sz val="9"/>
        <rFont val="PMingLiU"/>
        <family val="1"/>
      </rPr>
      <t>採用DvP、DvD或PvP交割機制的交割金額百分比</t>
    </r>
  </si>
  <si>
    <r>
      <rPr>
        <sz val="9"/>
        <rFont val="PMingLiU"/>
        <family val="1"/>
      </rPr>
      <t>採用DvD交割機制的交割金額百分比</t>
    </r>
  </si>
  <si>
    <r>
      <rPr>
        <sz val="9"/>
        <rFont val="PMingLiU"/>
        <family val="1"/>
      </rPr>
      <t>採用DvP交割機制的交割金額百分比</t>
    </r>
  </si>
  <si>
    <r>
      <rPr>
        <sz val="9"/>
        <rFont val="PMingLiU"/>
        <family val="1"/>
      </rPr>
      <t>由於主要財務資源均能於同一天提領為新臺幣以因應各幣別流動性需要，因此依幣別計算其超出金額之日數並不適用</t>
    </r>
  </si>
  <si>
    <r>
      <rPr>
        <sz val="9"/>
        <rFont val="PMingLiU"/>
        <family val="1"/>
      </rPr>
      <t>報告上述金額超過其各相關貨幣合格流動性資源(定義在7.1中，且於違約時可用)的營業日數(若有)，以及超出金額為何；每天的超出金額</t>
    </r>
  </si>
  <si>
    <r>
      <rPr>
        <sz val="9"/>
        <rFont val="PMingLiU"/>
        <family val="1"/>
      </rPr>
      <t>7.3.7</t>
    </r>
  </si>
  <si>
    <r>
      <rPr>
        <sz val="9"/>
        <rFont val="PMingLiU"/>
        <family val="1"/>
      </rPr>
      <t>流動性風險</t>
    </r>
  </si>
  <si>
    <r>
      <rPr>
        <sz val="9"/>
        <rFont val="PMingLiU"/>
        <family val="1"/>
      </rPr>
      <t>上述金額超過其各相關貨幣合格流動性資源(定義在7.1中，且於違約時可用)的營業日數(若有)，以及超出金額為何</t>
    </r>
  </si>
  <si>
    <r>
      <rPr>
        <sz val="9"/>
        <rFont val="PMingLiU"/>
        <family val="1"/>
      </rPr>
      <t>7.3.6</t>
    </r>
  </si>
  <si>
    <r>
      <rPr>
        <sz val="9"/>
        <rFont val="PMingLiU"/>
        <family val="1"/>
      </rPr>
      <t xml:space="preserve">在各種極端但可能的市場情況下
</t>
    </r>
    <r>
      <rPr>
        <sz val="9"/>
        <rFont val="PMingLiU"/>
        <family val="1"/>
      </rPr>
      <t xml:space="preserve">，任何單一結算會員及其關係企業可能違約而產生的估計最大當日(日中及多日)各貨幣付款義務(包括為非結算會員結算的交易)
</t>
    </r>
    <r>
      <rPr>
        <sz val="9"/>
        <rFont val="PMingLiU"/>
        <family val="1"/>
      </rPr>
      <t>；每季度報告的前瞻性措施</t>
    </r>
  </si>
  <si>
    <r>
      <rPr>
        <sz val="9"/>
        <rFont val="PMingLiU"/>
        <family val="1"/>
      </rPr>
      <t>7.3.5</t>
    </r>
  </si>
  <si>
    <r>
      <rPr>
        <sz val="9"/>
        <rFont val="PMingLiU"/>
        <family val="1"/>
      </rPr>
      <t>TWD 4,862,912.00</t>
    </r>
  </si>
  <si>
    <r>
      <rPr>
        <sz val="9"/>
        <rFont val="PMingLiU"/>
        <family val="1"/>
      </rPr>
      <t>TWD 1,074,860,646.17</t>
    </r>
  </si>
  <si>
    <r>
      <rPr>
        <sz val="9"/>
        <rFont val="PMingLiU"/>
        <family val="1"/>
      </rPr>
      <t>過去十二個月內，單一結算會員及其關係企業的實際最大日中及多日付款義務(包括為非結算會員結算的交易)；過去12個月的日最大值</t>
    </r>
  </si>
  <si>
    <r>
      <rPr>
        <sz val="9"/>
        <rFont val="PMingLiU"/>
        <family val="1"/>
      </rPr>
      <t>7.3.4</t>
    </r>
  </si>
  <si>
    <r>
      <rPr>
        <sz val="9"/>
        <rFont val="PMingLiU"/>
        <family val="1"/>
      </rPr>
      <t>DATE number:0TWD 0</t>
    </r>
  </si>
  <si>
    <r>
      <rPr>
        <sz val="9"/>
        <rFont val="PMingLiU"/>
        <family val="1"/>
      </rPr>
      <t>DATE number:0TWD0</t>
    </r>
  </si>
  <si>
    <r>
      <rPr>
        <sz val="9"/>
        <rFont val="PMingLiU"/>
        <family val="1"/>
      </rPr>
      <t>上述金額超過其合格流動性資源 (定義在7.1中，且於違約時可用)的營業日數(若有)，以及超出金額為何；每天的超出金額</t>
    </r>
  </si>
  <si>
    <r>
      <rPr>
        <sz val="9"/>
        <rFont val="PMingLiU"/>
        <family val="1"/>
      </rPr>
      <t>7.3.3</t>
    </r>
  </si>
  <si>
    <r>
      <rPr>
        <sz val="9"/>
        <rFont val="PMingLiU"/>
        <family val="1"/>
      </rPr>
      <t>報告上述金額超過其合格流動性資源(定義在7.1中，且於違約時可用)的營業日數(若有)，以及超出金額為何；每季天數</t>
    </r>
  </si>
  <si>
    <r>
      <rPr>
        <sz val="9"/>
        <rFont val="PMingLiU"/>
        <family val="1"/>
      </rPr>
      <t>7.3.2</t>
    </r>
  </si>
  <si>
    <r>
      <rPr>
        <sz val="9"/>
        <rFont val="PMingLiU"/>
        <family val="1"/>
      </rPr>
      <t>TWD 4,587,586.00</t>
    </r>
  </si>
  <si>
    <r>
      <rPr>
        <sz val="9"/>
        <rFont val="PMingLiU"/>
        <family val="1"/>
      </rPr>
      <t>TWD 754,968,009.00</t>
    </r>
  </si>
  <si>
    <r>
      <rPr>
        <sz val="9"/>
        <rFont val="PMingLiU"/>
        <family val="1"/>
      </rPr>
      <t xml:space="preserve">在各種極端但可能的市場情況下
</t>
    </r>
    <r>
      <rPr>
        <sz val="9"/>
        <rFont val="PMingLiU"/>
        <family val="1"/>
      </rPr>
      <t>，任何單一結算會員及其關係企業可能違約而產生的估計最大當日(日中及多日)付款義務總額(包括為非結算會員結算的交易)；每季度報告的前瞻性措施</t>
    </r>
  </si>
  <si>
    <r>
      <rPr>
        <sz val="9"/>
        <rFont val="PMingLiU"/>
        <family val="1"/>
      </rPr>
      <t>7.3.1</t>
    </r>
  </si>
  <si>
    <r>
      <rPr>
        <sz val="9"/>
        <rFont val="PMingLiU"/>
        <family val="1"/>
      </rPr>
      <t>7.1的合格流動性資源外，每項結算服務的任何附加流動性風險規模及組成</t>
    </r>
  </si>
  <si>
    <r>
      <rPr>
        <sz val="9"/>
        <rFont val="PMingLiU"/>
        <family val="1"/>
      </rPr>
      <t>7.2.1</t>
    </r>
  </si>
  <si>
    <r>
      <rPr>
        <sz val="9"/>
        <rFont val="PMingLiU"/>
        <family val="1"/>
      </rPr>
      <t>上述的合格流動性資源外，每項結算服務的任何附加流動性風險規模及組成</t>
    </r>
  </si>
  <si>
    <r>
      <rPr>
        <sz val="9"/>
        <rFont val="PMingLiU"/>
        <family val="1"/>
      </rPr>
      <t>當有付款義務情事發生時，期交所將依法動用流動性資源以符合付款義務</t>
    </r>
  </si>
  <si>
    <r>
      <rPr>
        <sz val="9"/>
        <rFont val="PMingLiU"/>
        <family val="1"/>
      </rPr>
      <t>有關付款計畫或分配付款的優先順序(若有)，以及此類決策制訂的任何適用規則、政策、程序及治理機制的詳細資訊</t>
    </r>
  </si>
  <si>
    <r>
      <rPr>
        <sz val="9"/>
        <rFont val="PMingLiU"/>
        <family val="1"/>
      </rPr>
      <t>無</t>
    </r>
  </si>
  <si>
    <r>
      <rPr>
        <sz val="9"/>
        <rFont val="PMingLiU"/>
        <family val="1"/>
      </rPr>
      <t>說明CCP是否能夠固定取得中央銀行的流動性資源或設施</t>
    </r>
  </si>
  <si>
    <r>
      <rPr>
        <sz val="9"/>
        <rFont val="PMingLiU"/>
        <family val="1"/>
      </rPr>
      <t>合格流動性資源規模及組成 :0.00</t>
    </r>
  </si>
  <si>
    <r>
      <rPr>
        <sz val="9"/>
        <rFont val="PMingLiU"/>
        <family val="1"/>
      </rPr>
      <t>每項結算服務的合格流動性資源規模及組成；(h)其他</t>
    </r>
  </si>
  <si>
    <r>
      <rPr>
        <sz val="9"/>
        <rFont val="PMingLiU"/>
        <family val="1"/>
      </rPr>
      <t>7.1.9</t>
    </r>
  </si>
  <si>
    <r>
      <rPr>
        <sz val="9"/>
        <rFont val="PMingLiU"/>
        <family val="1"/>
      </rPr>
      <t>每項結算服務的合格流動性資源規模及組成；(g)即使在各種極端但可能的市場情況下，仍可依預先安排與高度可靠的融資機制，即時取得及變現的投資</t>
    </r>
  </si>
  <si>
    <r>
      <rPr>
        <sz val="9"/>
        <rFont val="PMingLiU"/>
        <family val="1"/>
      </rPr>
      <t>7.1.8</t>
    </r>
  </si>
  <si>
    <r>
      <rPr>
        <sz val="9"/>
        <rFont val="PMingLiU"/>
        <family val="1"/>
      </rPr>
      <t>為避免期貨市場發生緊急狀況時，期交所結算保證金專戶內存款不足支應，故期交所依證期局(87)台財證(七)第28330號函規定與結算銀行訂定授信契約，截至1 11年12月31日止，期交所取得8,200,000千元之短期信用額度，以因應短期資金調度之需求。惟前述銀行短期信用額度均尚未動用。</t>
    </r>
  </si>
  <si>
    <r>
      <rPr>
        <sz val="9"/>
        <rFont val="PMingLiU"/>
        <family val="1"/>
      </rPr>
      <t>合格流動性資源規模及組成 :8,200,000,000.00</t>
    </r>
  </si>
  <si>
    <r>
      <rPr>
        <sz val="9"/>
        <rFont val="PMingLiU"/>
        <family val="1"/>
      </rPr>
      <t>每項結算服務的合格流動性資源規模及組成；(f)無擔保信用額度 (即CCP可在不提供抵押/擔保的情況下動用)</t>
    </r>
  </si>
  <si>
    <r>
      <rPr>
        <sz val="9"/>
        <rFont val="PMingLiU"/>
        <family val="1"/>
      </rPr>
      <t>7.1.7</t>
    </r>
  </si>
  <si>
    <r>
      <rPr>
        <sz val="9"/>
        <rFont val="PMingLiU"/>
        <family val="1"/>
      </rPr>
      <t>每項結算服務的合格流動性資源規模及組成；(e)有擔保信用額度 (即，如果動用，將由CCP提供抵押/擔保)，包括承諾的外匯交換及承諾的附買回協議</t>
    </r>
  </si>
  <si>
    <r>
      <rPr>
        <sz val="9"/>
        <rFont val="PMingLiU"/>
        <family val="1"/>
      </rPr>
      <t>7.1.6</t>
    </r>
  </si>
  <si>
    <r>
      <rPr>
        <sz val="9"/>
        <rFont val="PMingLiU"/>
        <family val="1"/>
      </rPr>
      <t>合格流動性資源規模及組成 :12,735,353,886.00</t>
    </r>
  </si>
  <si>
    <r>
      <rPr>
        <sz val="9"/>
        <rFont val="PMingLiU"/>
        <family val="1"/>
      </rPr>
      <t>每項結算服務的合格流動性資源規模及組成；(d)存入商業銀行的無擔保現金</t>
    </r>
  </si>
  <si>
    <r>
      <rPr>
        <sz val="9"/>
        <rFont val="PMingLiU"/>
        <family val="1"/>
      </rPr>
      <t>7.1.5</t>
    </r>
  </si>
  <si>
    <r>
      <rPr>
        <sz val="9"/>
        <rFont val="PMingLiU"/>
        <family val="1"/>
      </rPr>
      <t>每項結算服務的合格流動性資源規模及組成；(c)存入商業銀行的擔保現金(含附賣回協議)</t>
    </r>
  </si>
  <si>
    <r>
      <rPr>
        <sz val="9"/>
        <rFont val="PMingLiU"/>
        <family val="1"/>
      </rPr>
      <t>7.1.4</t>
    </r>
  </si>
  <si>
    <r>
      <rPr>
        <sz val="9"/>
        <rFont val="PMingLiU"/>
        <family val="1"/>
      </rPr>
      <t>每項結算服務的合格流動性資源規模及組成；(b)存入其他中央銀行的現金</t>
    </r>
  </si>
  <si>
    <r>
      <rPr>
        <sz val="9"/>
        <rFont val="PMingLiU"/>
        <family val="1"/>
      </rPr>
      <t>7.1.3</t>
    </r>
  </si>
  <si>
    <r>
      <rPr>
        <sz val="9"/>
        <rFont val="PMingLiU"/>
        <family val="1"/>
      </rPr>
      <t xml:space="preserve">7.1.2~7.1.9
</t>
    </r>
    <r>
      <rPr>
        <sz val="9"/>
        <rFont val="PMingLiU"/>
        <family val="1"/>
      </rPr>
      <t>期交所根據業務規則第105條規定，揭露 “合格流動資源”的規模和構成。</t>
    </r>
  </si>
  <si>
    <r>
      <rPr>
        <sz val="9"/>
        <rFont val="PMingLiU"/>
        <family val="1"/>
      </rPr>
      <t>7.1.2</t>
    </r>
  </si>
  <si>
    <r>
      <rPr>
        <sz val="9"/>
        <rFont val="PMingLiU"/>
        <family val="1"/>
      </rPr>
      <t>期交所維持足額流動資源，以因應壓力測試下前兩大結算會員可能之損失合計值。</t>
    </r>
  </si>
  <si>
    <r>
      <rPr>
        <sz val="9"/>
        <rFont val="PMingLiU"/>
        <family val="1"/>
      </rPr>
      <t>期交所維持足額流動資源，以因應壓力測試下第一大結算會員可能之損失</t>
    </r>
  </si>
  <si>
    <r>
      <rPr>
        <sz val="9"/>
        <rFont val="PMingLiU"/>
        <family val="1"/>
      </rPr>
      <t>說明結算服務是否為「Cover1」或「Cover2」保留足夠的流動性資源</t>
    </r>
  </si>
  <si>
    <r>
      <rPr>
        <sz val="9"/>
        <rFont val="PMingLiU"/>
        <family val="1"/>
      </rPr>
      <t>7.1.1</t>
    </r>
  </si>
  <si>
    <r>
      <rPr>
        <sz val="9"/>
        <rFont val="PMingLiU"/>
        <family val="1"/>
      </rPr>
      <t>TWD 402,079.00</t>
    </r>
  </si>
  <si>
    <r>
      <rPr>
        <sz val="9"/>
        <rFont val="PMingLiU"/>
        <family val="1"/>
      </rPr>
      <t xml:space="preserve">期交所商品之交易保證金採預繳制度(Pre
</t>
    </r>
    <r>
      <rPr>
        <sz val="9"/>
        <rFont val="PMingLiU"/>
        <family val="1"/>
      </rPr>
      <t>－Margin)，期貨商受託買賣期交所商品契約，應於受託前按受託買賣之合計數量預先收足交易保證金</t>
    </r>
  </si>
  <si>
    <r>
      <rPr>
        <sz val="9"/>
        <rFont val="PMingLiU"/>
        <family val="1"/>
      </rPr>
      <t>在此期間的任何特定營業日，最大保證金追繳總額</t>
    </r>
  </si>
  <si>
    <r>
      <rPr>
        <sz val="9"/>
        <rFont val="PMingLiU"/>
        <family val="1"/>
      </rPr>
      <t>6.8.1</t>
    </r>
  </si>
  <si>
    <r>
      <rPr>
        <sz val="9"/>
        <rFont val="PMingLiU"/>
        <family val="1"/>
      </rPr>
      <t>TWD 4,876,923.00</t>
    </r>
  </si>
  <si>
    <r>
      <rPr>
        <sz val="9"/>
        <rFont val="PMingLiU"/>
        <family val="1"/>
      </rPr>
      <t>TWD 2,918,865,055.00</t>
    </r>
  </si>
  <si>
    <r>
      <rPr>
        <sz val="9"/>
        <rFont val="PMingLiU"/>
        <family val="1"/>
      </rPr>
      <t>在此期間的任何特定營業日，支付給CCP的最大總變動保證金</t>
    </r>
  </si>
  <si>
    <r>
      <rPr>
        <sz val="9"/>
        <rFont val="PMingLiU"/>
        <family val="1"/>
      </rPr>
      <t>6.7.1</t>
    </r>
  </si>
  <si>
    <r>
      <rPr>
        <sz val="9"/>
        <rFont val="PMingLiU"/>
        <family val="1"/>
      </rPr>
      <t>TWD 1,234,392.00</t>
    </r>
  </si>
  <si>
    <r>
      <rPr>
        <sz val="9"/>
        <rFont val="PMingLiU"/>
        <family val="1"/>
      </rPr>
      <t>TWD 815,583,247.00</t>
    </r>
  </si>
  <si>
    <r>
      <rPr>
        <sz val="9"/>
        <rFont val="PMingLiU"/>
        <family val="1"/>
      </rPr>
      <t>各營業日結算會員向CCP支付的變動保證金總額平均值</t>
    </r>
  </si>
  <si>
    <r>
      <rPr>
        <sz val="9"/>
        <rFont val="PMingLiU"/>
        <family val="1"/>
      </rPr>
      <t>6.6.1</t>
    </r>
  </si>
  <si>
    <r>
      <rPr>
        <sz val="9"/>
        <rFont val="PMingLiU"/>
        <family val="1"/>
      </rPr>
      <t>TWD 0.00</t>
    </r>
  </si>
  <si>
    <r>
      <rPr>
        <sz val="9"/>
        <rFont val="PMingLiU"/>
        <family val="1"/>
      </rPr>
      <t>TWD 643,971.00</t>
    </r>
  </si>
  <si>
    <r>
      <rPr>
        <sz val="9"/>
        <rFont val="PMingLiU"/>
        <family val="1"/>
      </rPr>
      <t>如果發生違反保證金涵蓋幅度(如6.5(a)中所定義)，則報告未涵蓋風險的大小；平均值</t>
    </r>
  </si>
  <si>
    <r>
      <rPr>
        <sz val="9"/>
        <rFont val="PMingLiU"/>
        <family val="1"/>
      </rPr>
      <t>6.5.5</t>
    </r>
  </si>
  <si>
    <r>
      <rPr>
        <sz val="9"/>
        <rFont val="PMingLiU"/>
        <family val="1"/>
      </rPr>
      <t>保證金的回溯測試結果，至少應包括每項結算服務及該服務使用的保證金模型</t>
    </r>
  </si>
  <si>
    <r>
      <rPr>
        <sz val="9"/>
        <rFont val="PMingLiU"/>
        <family val="1"/>
      </rPr>
      <t>TWD 29,103,477.00</t>
    </r>
  </si>
  <si>
    <r>
      <rPr>
        <sz val="9"/>
        <rFont val="PMingLiU"/>
        <family val="1"/>
      </rPr>
      <t>如果發生違反保證金涵蓋幅度(如6.5(a)中所定義)，則報告未涵蓋風險的大小；最大值</t>
    </r>
  </si>
  <si>
    <r>
      <rPr>
        <sz val="9"/>
        <rFont val="PMingLiU"/>
        <family val="1"/>
      </rPr>
      <t>6.5.4</t>
    </r>
  </si>
  <si>
    <r>
      <rPr>
        <sz val="9"/>
        <rFont val="PMingLiU"/>
        <family val="1"/>
      </rPr>
      <t>6.5.3</t>
    </r>
  </si>
  <si>
    <r>
      <rPr>
        <sz val="9"/>
        <rFont val="PMingLiU"/>
        <family val="1"/>
      </rPr>
      <t>觀察樣本數係以2022/7/25~2022/9/30之營業日數乘以此期間內有部位之帳戶數計算而得。</t>
    </r>
  </si>
  <si>
    <r>
      <rPr>
        <sz val="9"/>
        <rFont val="PMingLiU"/>
        <family val="1"/>
      </rPr>
      <t>觀察樣本數</t>
    </r>
  </si>
  <si>
    <r>
      <rPr>
        <sz val="9"/>
        <rFont val="PMingLiU"/>
        <family val="1"/>
      </rPr>
      <t>6.5.2</t>
    </r>
  </si>
  <si>
    <r>
      <rPr>
        <sz val="9"/>
        <rFont val="PMingLiU"/>
        <family val="1"/>
      </rPr>
      <t>每日結帳後</t>
    </r>
  </si>
  <si>
    <r>
      <rPr>
        <sz val="9"/>
        <rFont val="PMingLiU"/>
        <family val="1"/>
      </rPr>
      <t>一般交易時段結束後</t>
    </r>
  </si>
  <si>
    <r>
      <rPr>
        <sz val="9"/>
        <rFont val="PMingLiU"/>
        <family val="1"/>
      </rPr>
      <t>如果每天僅衡量一次，每日取得回溯測試結果的時間</t>
    </r>
  </si>
  <si>
    <r>
      <rPr>
        <sz val="9"/>
        <rFont val="PMingLiU"/>
        <family val="1"/>
      </rPr>
      <t>6.5.1.3</t>
    </r>
  </si>
  <si>
    <r>
      <rPr>
        <sz val="9"/>
        <rFont val="PMingLiU"/>
        <family val="1"/>
      </rPr>
      <t xml:space="preserve">說明是在日中/連續衡量，還是每天僅衡量一次。如果每天一次
</t>
    </r>
    <r>
      <rPr>
        <sz val="9"/>
        <rFont val="PMingLiU"/>
        <family val="1"/>
      </rPr>
      <t>，說明時間</t>
    </r>
  </si>
  <si>
    <r>
      <rPr>
        <sz val="9"/>
        <rFont val="PMingLiU"/>
        <family val="1"/>
      </rPr>
      <t>每日一次</t>
    </r>
  </si>
  <si>
    <r>
      <rPr>
        <sz val="9"/>
        <rFont val="PMingLiU"/>
        <family val="1"/>
      </rPr>
      <t>每日</t>
    </r>
  </si>
  <si>
    <r>
      <rPr>
        <sz val="9"/>
        <rFont val="PMingLiU"/>
        <family val="1"/>
      </rPr>
      <t>每日回溯測試結果衡量的頻率</t>
    </r>
  </si>
  <si>
    <r>
      <rPr>
        <sz val="9"/>
        <rFont val="PMingLiU"/>
        <family val="1"/>
      </rPr>
      <t>6.5.1.2</t>
    </r>
  </si>
  <si>
    <r>
      <rPr>
        <sz val="9"/>
        <rFont val="PMingLiU"/>
        <family val="1"/>
      </rPr>
      <t>過去十二個月內，任何帳戶持有的保證金涵蓋幅度低於該會員帳戶實際按市值計算曝險金額的次數</t>
    </r>
  </si>
  <si>
    <r>
      <rPr>
        <sz val="9"/>
        <rFont val="PMingLiU"/>
        <family val="1"/>
      </rPr>
      <t>6.5.1.1</t>
    </r>
  </si>
  <si>
    <r>
      <rPr>
        <sz val="9"/>
        <rFont val="PMingLiU"/>
        <family val="1"/>
      </rPr>
      <t>參數檢查頻率更改生效日期</t>
    </r>
  </si>
  <si>
    <r>
      <rPr>
        <sz val="9"/>
        <rFont val="PMingLiU"/>
        <family val="1"/>
      </rPr>
      <t>每項結算服務使用的保證金模型類別(例如投資組合模擬或風險整合)，以及應用於該結算服務之每個保證金模型的關鍵模型設計參數</t>
    </r>
  </si>
  <si>
    <r>
      <rPr>
        <sz val="9"/>
        <rFont val="PMingLiU"/>
        <family val="1"/>
      </rPr>
      <t>參數檢查頻率</t>
    </r>
  </si>
  <si>
    <r>
      <rPr>
        <sz val="9"/>
        <rFont val="PMingLiU"/>
        <family val="1"/>
      </rPr>
      <t xml:space="preserve">股價指數類保證金一覽表
</t>
    </r>
    <r>
      <rPr>
        <u/>
        <sz val="12"/>
        <color rgb="FF0000FF"/>
        <rFont val="PMingLiU"/>
        <family val="1"/>
      </rPr>
      <t>https://www.taifex.com.tw/cht/5/indexMar</t>
    </r>
    <r>
      <rPr>
        <sz val="12"/>
        <color rgb="FF0000FF"/>
        <rFont val="PMingLiU"/>
        <family val="1"/>
      </rPr>
      <t xml:space="preserve"> </t>
    </r>
    <r>
      <rPr>
        <u/>
        <sz val="12"/>
        <color rgb="FF0000FF"/>
        <rFont val="PMingLiU"/>
        <family val="1"/>
      </rPr>
      <t xml:space="preserve">ging
</t>
    </r>
    <r>
      <rPr>
        <sz val="9"/>
        <rFont val="PMingLiU"/>
        <family val="1"/>
      </rPr>
      <t xml:space="preserve">股票類保證金一覽表
</t>
    </r>
    <r>
      <rPr>
        <u/>
        <sz val="12"/>
        <color rgb="FF0000FF"/>
        <rFont val="PMingLiU"/>
        <family val="1"/>
      </rPr>
      <t>https://www.taifex.com.tw/cht/5/stockMar</t>
    </r>
    <r>
      <rPr>
        <sz val="12"/>
        <color rgb="FF0000FF"/>
        <rFont val="PMingLiU"/>
        <family val="1"/>
      </rPr>
      <t xml:space="preserve"> </t>
    </r>
    <r>
      <rPr>
        <u/>
        <sz val="12"/>
        <color rgb="FF0000FF"/>
        <rFont val="PMingLiU"/>
        <family val="1"/>
      </rPr>
      <t xml:space="preserve">gining
</t>
    </r>
    <r>
      <rPr>
        <sz val="9"/>
        <rFont val="PMingLiU"/>
        <family val="1"/>
      </rPr>
      <t xml:space="preserve">商品類保證金一覽表
</t>
    </r>
    <r>
      <rPr>
        <u/>
        <sz val="12"/>
        <color rgb="FF0000FF"/>
        <rFont val="PMingLiU"/>
        <family val="1"/>
      </rPr>
      <t>https://www.taifex.com.tw/cht/5/goldMarg</t>
    </r>
    <r>
      <rPr>
        <sz val="12"/>
        <color rgb="FF0000FF"/>
        <rFont val="PMingLiU"/>
        <family val="1"/>
      </rPr>
      <t xml:space="preserve"> </t>
    </r>
    <r>
      <rPr>
        <u/>
        <sz val="12"/>
        <color rgb="FF0000FF"/>
        <rFont val="PMingLiU"/>
        <family val="1"/>
      </rPr>
      <t xml:space="preserve">ining
</t>
    </r>
    <r>
      <rPr>
        <sz val="9"/>
        <rFont val="PMingLiU"/>
        <family val="1"/>
      </rPr>
      <t xml:space="preserve">匯率類保證金一覽表
</t>
    </r>
    <r>
      <rPr>
        <u/>
        <sz val="12"/>
        <color rgb="FF0000FF"/>
        <rFont val="PMingLiU"/>
        <family val="1"/>
      </rPr>
      <t>https://www.taifex.com.tw/cht/5/fXMargin</t>
    </r>
    <r>
      <rPr>
        <sz val="12"/>
        <color rgb="FF0000FF"/>
        <rFont val="PMingLiU"/>
        <family val="1"/>
      </rPr>
      <t xml:space="preserve"> </t>
    </r>
    <r>
      <rPr>
        <u/>
        <sz val="12"/>
        <color rgb="FF0000FF"/>
        <rFont val="PMingLiU"/>
        <family val="1"/>
      </rPr>
      <t xml:space="preserve">ing
</t>
    </r>
    <r>
      <rPr>
        <sz val="9"/>
        <rFont val="PMingLiU"/>
        <family val="1"/>
      </rPr>
      <t xml:space="preserve">SPAN參數數值一覽表
</t>
    </r>
    <r>
      <rPr>
        <u/>
        <sz val="12"/>
        <color rgb="FF0000FF"/>
        <rFont val="PMingLiU"/>
        <family val="1"/>
      </rPr>
      <t>https://www.taifex.com.tw/cht/5/spanRisk</t>
    </r>
    <r>
      <rPr>
        <sz val="12"/>
        <color rgb="FF0000FF"/>
        <rFont val="PMingLiU"/>
        <family val="1"/>
      </rPr>
      <t xml:space="preserve"> </t>
    </r>
    <r>
      <rPr>
        <u/>
        <sz val="12"/>
        <color rgb="FF0000FF"/>
        <rFont val="PMingLiU"/>
        <family val="1"/>
      </rPr>
      <t>Parameter</t>
    </r>
  </si>
  <si>
    <r>
      <rPr>
        <sz val="9"/>
        <rFont val="PMingLiU"/>
        <family val="1"/>
      </rPr>
      <t>保證金金額與適用比率連結</t>
    </r>
  </si>
  <si>
    <r>
      <rPr>
        <sz val="9"/>
        <rFont val="PMingLiU"/>
        <family val="1"/>
      </rPr>
      <t>結清期間更改生效日期</t>
    </r>
  </si>
  <si>
    <r>
      <rPr>
        <sz val="9"/>
        <rFont val="PMingLiU"/>
        <family val="1"/>
      </rPr>
      <t>結清期間(天)</t>
    </r>
  </si>
  <si>
    <r>
      <rPr>
        <sz val="9"/>
        <rFont val="PMingLiU"/>
        <family val="1"/>
      </rPr>
      <t>調整更改生效日期</t>
    </r>
  </si>
  <si>
    <r>
      <rPr>
        <sz val="9"/>
        <rFont val="PMingLiU"/>
        <family val="1"/>
      </rPr>
      <t>指數加權移動平均法之衰退因子(Decay factor for Exponentially Weighted Moving Average)</t>
    </r>
  </si>
  <si>
    <r>
      <rPr>
        <sz val="9"/>
        <rFont val="PMingLiU"/>
        <family val="1"/>
      </rPr>
      <t>調整</t>
    </r>
  </si>
  <si>
    <r>
      <rPr>
        <sz val="9"/>
        <rFont val="PMingLiU"/>
        <family val="1"/>
      </rPr>
      <t>6.4.9</t>
    </r>
  </si>
  <si>
    <r>
      <rPr>
        <sz val="9"/>
        <rFont val="PMingLiU"/>
        <family val="1"/>
      </rPr>
      <t>回溯期更改生效日期</t>
    </r>
  </si>
  <si>
    <r>
      <rPr>
        <sz val="9"/>
        <rFont val="PMingLiU"/>
        <family val="1"/>
      </rPr>
      <t>6.4.8</t>
    </r>
  </si>
  <si>
    <r>
      <rPr>
        <sz val="9"/>
        <rFont val="PMingLiU"/>
        <family val="1"/>
      </rPr>
      <t>過去5年+壓力期間</t>
    </r>
  </si>
  <si>
    <r>
      <rPr>
        <sz val="9"/>
        <rFont val="PMingLiU"/>
        <family val="1"/>
      </rPr>
      <t>30天、60天、90天、180天及2500天</t>
    </r>
  </si>
  <si>
    <r>
      <rPr>
        <sz val="9"/>
        <rFont val="PMingLiU"/>
        <family val="1"/>
      </rPr>
      <t>回溯期</t>
    </r>
  </si>
  <si>
    <r>
      <rPr>
        <sz val="9"/>
        <rFont val="PMingLiU"/>
        <family val="1"/>
      </rPr>
      <t>6.4.7</t>
    </r>
  </si>
  <si>
    <r>
      <rPr>
        <sz val="9"/>
        <rFont val="PMingLiU"/>
        <family val="1"/>
      </rPr>
      <t>單尾信賴水準更改生效日期</t>
    </r>
  </si>
  <si>
    <r>
      <rPr>
        <sz val="9"/>
        <rFont val="PMingLiU"/>
        <family val="1"/>
      </rPr>
      <t>6.4.6</t>
    </r>
  </si>
  <si>
    <r>
      <rPr>
        <sz val="9"/>
        <rFont val="PMingLiU"/>
        <family val="1"/>
      </rPr>
      <t>單尾信賴水準</t>
    </r>
  </si>
  <si>
    <r>
      <rPr>
        <sz val="9"/>
        <rFont val="PMingLiU"/>
        <family val="1"/>
      </rPr>
      <t>6.4.5</t>
    </r>
  </si>
  <si>
    <r>
      <rPr>
        <sz val="9"/>
        <rFont val="PMingLiU"/>
        <family val="1"/>
      </rPr>
      <t>保證金模型名稱更改生效日期</t>
    </r>
  </si>
  <si>
    <r>
      <rPr>
        <sz val="9"/>
        <rFont val="PMingLiU"/>
        <family val="1"/>
      </rPr>
      <t>6.4.4</t>
    </r>
  </si>
  <si>
    <r>
      <rPr>
        <sz val="9"/>
        <rFont val="PMingLiU"/>
        <family val="1"/>
      </rPr>
      <t>採歷史模擬法計算之預估損失值(Expected Shortfall based on historical simulation)</t>
    </r>
  </si>
  <si>
    <r>
      <rPr>
        <sz val="9"/>
        <rFont val="PMingLiU"/>
        <family val="1"/>
      </rPr>
      <t>SPAN</t>
    </r>
  </si>
  <si>
    <r>
      <rPr>
        <sz val="9"/>
        <rFont val="PMingLiU"/>
        <family val="1"/>
      </rPr>
      <t>保證金模型名稱</t>
    </r>
  </si>
  <si>
    <r>
      <rPr>
        <sz val="9"/>
        <rFont val="PMingLiU"/>
        <family val="1"/>
      </rPr>
      <t>6.4.3</t>
    </r>
  </si>
  <si>
    <r>
      <rPr>
        <sz val="9"/>
        <rFont val="PMingLiU"/>
        <family val="1"/>
      </rPr>
      <t>保證金模型類別更改生效日期</t>
    </r>
  </si>
  <si>
    <r>
      <rPr>
        <sz val="9"/>
        <rFont val="PMingLiU"/>
        <family val="1"/>
      </rPr>
      <t>6.4.2</t>
    </r>
  </si>
  <si>
    <r>
      <rPr>
        <sz val="9"/>
        <rFont val="PMingLiU"/>
        <family val="1"/>
      </rPr>
      <t>投資組合模擬法(Portfolio simulation)</t>
    </r>
  </si>
  <si>
    <r>
      <rPr>
        <sz val="9"/>
        <rFont val="PMingLiU"/>
        <family val="1"/>
      </rPr>
      <t>風險值(VaR)</t>
    </r>
  </si>
  <si>
    <r>
      <rPr>
        <sz val="9"/>
        <rFont val="PMingLiU"/>
        <family val="1"/>
      </rPr>
      <t>保證金模型類別</t>
    </r>
  </si>
  <si>
    <r>
      <rPr>
        <sz val="9"/>
        <rFont val="PMingLiU"/>
        <family val="1"/>
      </rPr>
      <t>6.4.1</t>
    </r>
  </si>
  <si>
    <r>
      <rPr>
        <sz val="9"/>
        <rFont val="PMingLiU"/>
        <family val="1"/>
      </rPr>
      <t>店頭商品不適用</t>
    </r>
  </si>
  <si>
    <r>
      <rPr>
        <sz val="9"/>
        <rFont val="PMingLiU"/>
        <family val="1"/>
      </rPr>
      <t xml:space="preserve">股價指數類保證金一覽表
</t>
    </r>
    <r>
      <rPr>
        <u/>
        <sz val="12"/>
        <color rgb="FF0000FF"/>
        <rFont val="PMingLiU"/>
        <family val="1"/>
      </rPr>
      <t>https://www.taifex.com.tw/cht/5/indexMar</t>
    </r>
    <r>
      <rPr>
        <sz val="12"/>
        <color rgb="FF0000FF"/>
        <rFont val="PMingLiU"/>
        <family val="1"/>
      </rPr>
      <t xml:space="preserve"> </t>
    </r>
    <r>
      <rPr>
        <u/>
        <sz val="12"/>
        <color rgb="FF0000FF"/>
        <rFont val="PMingLiU"/>
        <family val="1"/>
      </rPr>
      <t xml:space="preserve">ging
</t>
    </r>
    <r>
      <rPr>
        <sz val="9"/>
        <rFont val="PMingLiU"/>
        <family val="1"/>
      </rPr>
      <t xml:space="preserve">股票類保證金一覽表
</t>
    </r>
    <r>
      <rPr>
        <u/>
        <sz val="12"/>
        <color rgb="FF0000FF"/>
        <rFont val="PMingLiU"/>
        <family val="1"/>
      </rPr>
      <t>https://www.taifex.com.tw/cht/5/stockMar</t>
    </r>
    <r>
      <rPr>
        <sz val="12"/>
        <color rgb="FF0000FF"/>
        <rFont val="PMingLiU"/>
        <family val="1"/>
      </rPr>
      <t xml:space="preserve"> </t>
    </r>
    <r>
      <rPr>
        <u/>
        <sz val="12"/>
        <color rgb="FF0000FF"/>
        <rFont val="PMingLiU"/>
        <family val="1"/>
      </rPr>
      <t xml:space="preserve">gining
</t>
    </r>
    <r>
      <rPr>
        <sz val="9"/>
        <rFont val="PMingLiU"/>
        <family val="1"/>
      </rPr>
      <t xml:space="preserve">商品類保證金一覽表
</t>
    </r>
    <r>
      <rPr>
        <u/>
        <sz val="12"/>
        <color rgb="FF0000FF"/>
        <rFont val="PMingLiU"/>
        <family val="1"/>
      </rPr>
      <t>https://www.taifex.com.tw/cht/5/goldMarg</t>
    </r>
    <r>
      <rPr>
        <sz val="12"/>
        <color rgb="FF0000FF"/>
        <rFont val="PMingLiU"/>
        <family val="1"/>
      </rPr>
      <t xml:space="preserve"> </t>
    </r>
    <r>
      <rPr>
        <u/>
        <sz val="12"/>
        <color rgb="FF0000FF"/>
        <rFont val="PMingLiU"/>
        <family val="1"/>
      </rPr>
      <t xml:space="preserve">ining
</t>
    </r>
    <r>
      <rPr>
        <sz val="9"/>
        <rFont val="PMingLiU"/>
        <family val="1"/>
      </rPr>
      <t xml:space="preserve">匯率類保證金一覽表
</t>
    </r>
    <r>
      <rPr>
        <u/>
        <sz val="12"/>
        <color rgb="FF0000FF"/>
        <rFont val="PMingLiU"/>
        <family val="1"/>
      </rPr>
      <t>https://www.taifex.com.tw/cht/5/fXMargin</t>
    </r>
    <r>
      <rPr>
        <sz val="12"/>
        <color rgb="FF0000FF"/>
        <rFont val="PMingLiU"/>
        <family val="1"/>
      </rPr>
      <t xml:space="preserve"> </t>
    </r>
    <r>
      <rPr>
        <u/>
        <sz val="12"/>
        <color rgb="FF0000FF"/>
        <rFont val="PMingLiU"/>
        <family val="1"/>
      </rPr>
      <t>ing</t>
    </r>
  </si>
  <si>
    <r>
      <rPr>
        <sz val="9"/>
        <rFont val="PMingLiU"/>
        <family val="1"/>
      </rPr>
      <t>個別合約的保證金金額與適用比率(由CCP設定)</t>
    </r>
  </si>
  <si>
    <r>
      <rPr>
        <sz val="9"/>
        <rFont val="PMingLiU"/>
        <family val="1"/>
      </rPr>
      <t>6.3.1</t>
    </r>
  </si>
  <si>
    <r>
      <rPr>
        <sz val="9"/>
        <rFont val="PMingLiU"/>
        <family val="1"/>
      </rPr>
      <t xml:space="preserve">自有帳戶_折減前:TWD 184,416,239.00
</t>
    </r>
    <r>
      <rPr>
        <sz val="9"/>
        <rFont val="PMingLiU"/>
        <family val="1"/>
      </rPr>
      <t xml:space="preserve">自有帳戶_折減後:TWD 184,416,239.00
</t>
    </r>
    <r>
      <rPr>
        <sz val="9"/>
        <rFont val="PMingLiU"/>
        <family val="1"/>
      </rPr>
      <t xml:space="preserve">客戶帳戶_折減前:TWD 0.00
</t>
    </r>
    <r>
      <rPr>
        <sz val="9"/>
        <rFont val="PMingLiU"/>
        <family val="1"/>
      </rPr>
      <t>客戶帳戶_折減後:TWD 0.00</t>
    </r>
  </si>
  <si>
    <r>
      <rPr>
        <sz val="9"/>
        <rFont val="PMingLiU"/>
        <family val="1"/>
      </rPr>
      <t xml:space="preserve">自有帳戶_折減前:TWD 8,406,661,968.00
</t>
    </r>
    <r>
      <rPr>
        <sz val="9"/>
        <rFont val="PMingLiU"/>
        <family val="1"/>
      </rPr>
      <t xml:space="preserve">自有帳戶_折減後:TWD 8,406,661,968.00
</t>
    </r>
    <r>
      <rPr>
        <sz val="9"/>
        <rFont val="PMingLiU"/>
        <family val="1"/>
      </rPr>
      <t xml:space="preserve">客戶帳戶_折減前:TWD 79,276,894,332.00
</t>
    </r>
    <r>
      <rPr>
        <sz val="9"/>
        <rFont val="PMingLiU"/>
        <family val="1"/>
      </rPr>
      <t>客戶帳戶_折減後:TWD 79,276,894,332.00</t>
    </r>
  </si>
  <si>
    <r>
      <rPr>
        <sz val="9"/>
        <rFont val="PMingLiU"/>
        <family val="1"/>
      </rPr>
      <t>每項結算服務持有保證金總額，按自有帳戶及客戶帳戶分列(如可分離)</t>
    </r>
  </si>
  <si>
    <r>
      <rPr>
        <sz val="9"/>
        <rFont val="PMingLiU"/>
        <family val="1"/>
      </rPr>
      <t>每項結算服務持有保證金總額，按自有帳戶及客戶帳戶分列</t>
    </r>
  </si>
  <si>
    <r>
      <rPr>
        <sz val="9"/>
        <rFont val="PMingLiU"/>
        <family val="1"/>
      </rPr>
      <t>1.期交所得抵繳保證金之有價證券僅限中央登錄公債、經公告之特定種類股票及特定種類國際債券。                                     2左列為抵繳保證金金額。</t>
    </r>
  </si>
  <si>
    <r>
      <rPr>
        <sz val="9"/>
        <rFont val="PMingLiU"/>
        <family val="1"/>
      </rPr>
      <t xml:space="preserve">自有帳戶_折減前:TWD 0.00
</t>
    </r>
    <r>
      <rPr>
        <sz val="9"/>
        <rFont val="PMingLiU"/>
        <family val="1"/>
      </rPr>
      <t xml:space="preserve">自有帳戶_折減後:TWD 0.00
</t>
    </r>
    <r>
      <rPr>
        <sz val="9"/>
        <rFont val="PMingLiU"/>
        <family val="1"/>
      </rPr>
      <t xml:space="preserve">客戶帳戶_折減前:TWD 0.00
</t>
    </r>
    <r>
      <rPr>
        <sz val="9"/>
        <rFont val="PMingLiU"/>
        <family val="1"/>
      </rPr>
      <t xml:space="preserve">客戶帳戶_折減後:TWD 0.00
</t>
    </r>
    <r>
      <rPr>
        <sz val="9"/>
        <rFont val="PMingLiU"/>
        <family val="1"/>
      </rPr>
      <t xml:space="preserve">合計_折減前:TWD 0.00
</t>
    </r>
    <r>
      <rPr>
        <sz val="9"/>
        <rFont val="PMingLiU"/>
        <family val="1"/>
      </rPr>
      <t>合計_折減後:TWD 0.00</t>
    </r>
  </si>
  <si>
    <r>
      <rPr>
        <sz val="9"/>
        <rFont val="PMingLiU"/>
        <family val="1"/>
      </rPr>
      <t>1.期交所得抵繳保證金之有價證券僅限中央登錄公債、經公告之特定種類股票及特定種類國際債券。                                2左列為抵繳保證金金額。</t>
    </r>
  </si>
  <si>
    <r>
      <rPr>
        <sz val="9"/>
        <rFont val="PMingLiU"/>
        <family val="1"/>
      </rPr>
      <t xml:space="preserve">自有帳戶_折減前:TWD 672,911,155.00
</t>
    </r>
    <r>
      <rPr>
        <sz val="9"/>
        <rFont val="PMingLiU"/>
        <family val="1"/>
      </rPr>
      <t xml:space="preserve">自有帳戶_折減後:TWD 672,911,155.00
</t>
    </r>
    <r>
      <rPr>
        <sz val="9"/>
        <rFont val="PMingLiU"/>
        <family val="1"/>
      </rPr>
      <t xml:space="preserve">客戶帳戶_折減前:TWD 165,220,391.00
</t>
    </r>
    <r>
      <rPr>
        <sz val="9"/>
        <rFont val="PMingLiU"/>
        <family val="1"/>
      </rPr>
      <t xml:space="preserve">客戶帳戶_折減後:TWD 165,220,391.00
</t>
    </r>
    <r>
      <rPr>
        <sz val="9"/>
        <rFont val="PMingLiU"/>
        <family val="1"/>
      </rPr>
      <t xml:space="preserve">合計_折減前:TWD 838,131,546.00
</t>
    </r>
    <r>
      <rPr>
        <sz val="9"/>
        <rFont val="PMingLiU"/>
        <family val="1"/>
      </rPr>
      <t>合計_折減後:TWD 838,131,546.00</t>
    </r>
  </si>
  <si>
    <r>
      <rPr>
        <sz val="9"/>
        <rFont val="PMingLiU"/>
        <family val="1"/>
      </rPr>
      <t xml:space="preserve">非現金-
</t>
    </r>
    <r>
      <rPr>
        <sz val="9"/>
        <rFont val="PMingLiU"/>
        <family val="1"/>
      </rPr>
      <t>其他；總額按自有帳戶及客戶帳戶分列；折減前及折減後</t>
    </r>
  </si>
  <si>
    <r>
      <rPr>
        <sz val="9"/>
        <rFont val="PMingLiU"/>
        <family val="1"/>
      </rPr>
      <t xml:space="preserve">非現金-
</t>
    </r>
    <r>
      <rPr>
        <sz val="9"/>
        <rFont val="PMingLiU"/>
        <family val="1"/>
      </rPr>
      <t>共同基金/歐盟可轉讓證券集合投資計劃；總額按自有帳戶及客戶帳戶分列；折減前及折減後</t>
    </r>
  </si>
  <si>
    <r>
      <rPr>
        <sz val="9"/>
        <rFont val="PMingLiU"/>
        <family val="1"/>
      </rPr>
      <t xml:space="preserve">非現金商品-
</t>
    </r>
    <r>
      <rPr>
        <sz val="9"/>
        <rFont val="PMingLiU"/>
        <family val="1"/>
      </rPr>
      <t>其他；總額按自有帳戶及客戶帳戶分列；折減前及折減後</t>
    </r>
  </si>
  <si>
    <r>
      <rPr>
        <sz val="9"/>
        <rFont val="PMingLiU"/>
        <family val="1"/>
      </rPr>
      <t xml:space="preserve">非現金商品-
</t>
    </r>
    <r>
      <rPr>
        <sz val="9"/>
        <rFont val="PMingLiU"/>
        <family val="1"/>
      </rPr>
      <t xml:space="preserve">黃金；說明：自有帳戶-折減前、自有帳戶-
</t>
    </r>
    <r>
      <rPr>
        <sz val="9"/>
        <rFont val="PMingLiU"/>
        <family val="1"/>
      </rPr>
      <t xml:space="preserve">折減後、客戶帳戶-折減前、客戶帳戶-
</t>
    </r>
    <r>
      <rPr>
        <sz val="9"/>
        <rFont val="PMingLiU"/>
        <family val="1"/>
      </rPr>
      <t>折減後、總額-折減前、總額-折減後</t>
    </r>
  </si>
  <si>
    <r>
      <rPr>
        <sz val="9"/>
        <rFont val="PMingLiU"/>
        <family val="1"/>
      </rPr>
      <t xml:space="preserve">非現金股票；說明：自有帳戶-折減前、自有帳戶-
</t>
    </r>
    <r>
      <rPr>
        <sz val="9"/>
        <rFont val="PMingLiU"/>
        <family val="1"/>
      </rPr>
      <t xml:space="preserve">折減後、客戶帳戶-折減前、客戶帳戶-
</t>
    </r>
    <r>
      <rPr>
        <sz val="9"/>
        <rFont val="PMingLiU"/>
        <family val="1"/>
      </rPr>
      <t>折減後、總額-折減前、總額-折減後</t>
    </r>
  </si>
  <si>
    <r>
      <rPr>
        <sz val="9"/>
        <rFont val="PMingLiU"/>
        <family val="1"/>
      </rPr>
      <t>非現金公司債券；總額按自有帳戶及客戶帳戶分列；折減前及折減後</t>
    </r>
  </si>
  <si>
    <r>
      <rPr>
        <sz val="9"/>
        <rFont val="PMingLiU"/>
        <family val="1"/>
      </rPr>
      <t>6.2.9</t>
    </r>
  </si>
  <si>
    <r>
      <rPr>
        <sz val="9"/>
        <rFont val="PMingLiU"/>
        <family val="1"/>
      </rPr>
      <t>非現金州/地方政府債券；總額按自有帳戶及客戶帳戶分列；折減前及折減後</t>
    </r>
  </si>
  <si>
    <r>
      <rPr>
        <sz val="9"/>
        <rFont val="PMingLiU"/>
        <family val="1"/>
      </rPr>
      <t>6.2.8</t>
    </r>
  </si>
  <si>
    <r>
      <rPr>
        <sz val="9"/>
        <rFont val="PMingLiU"/>
        <family val="1"/>
      </rPr>
      <t>非現金機構債券；總額按自有帳戶及客戶帳戶分列；折減前及折減後</t>
    </r>
  </si>
  <si>
    <r>
      <rPr>
        <sz val="9"/>
        <rFont val="PMingLiU"/>
        <family val="1"/>
      </rPr>
      <t>6.2.7</t>
    </r>
  </si>
  <si>
    <r>
      <rPr>
        <sz val="9"/>
        <rFont val="PMingLiU"/>
        <family val="1"/>
      </rPr>
      <t xml:space="preserve">非現金主權國家政府債券-
</t>
    </r>
    <r>
      <rPr>
        <sz val="9"/>
        <rFont val="PMingLiU"/>
        <family val="1"/>
      </rPr>
      <t>其他；總額按自有帳戶及客戶帳戶分列；折減前及折減後</t>
    </r>
  </si>
  <si>
    <r>
      <rPr>
        <sz val="9"/>
        <rFont val="PMingLiU"/>
        <family val="1"/>
      </rPr>
      <t>6.2.6</t>
    </r>
  </si>
  <si>
    <r>
      <rPr>
        <sz val="9"/>
        <rFont val="PMingLiU"/>
        <family val="1"/>
      </rPr>
      <t xml:space="preserve">非現金主權國家政府債券-
</t>
    </r>
    <r>
      <rPr>
        <sz val="9"/>
        <rFont val="PMingLiU"/>
        <family val="1"/>
      </rPr>
      <t>國內；總額按自有帳戶及客戶帳戶分列；折減前及折減後</t>
    </r>
  </si>
  <si>
    <r>
      <rPr>
        <sz val="9"/>
        <rFont val="PMingLiU"/>
        <family val="1"/>
      </rPr>
      <t>6.2.5</t>
    </r>
  </si>
  <si>
    <r>
      <rPr>
        <sz val="9"/>
        <rFont val="PMingLiU"/>
        <family val="1"/>
      </rPr>
      <t xml:space="preserve">自有帳戶_折減前:TWD 184,416,239.00
</t>
    </r>
    <r>
      <rPr>
        <sz val="9"/>
        <rFont val="PMingLiU"/>
        <family val="1"/>
      </rPr>
      <t xml:space="preserve">自有帳戶_折減後:TWD 184,416,239.00
</t>
    </r>
    <r>
      <rPr>
        <sz val="9"/>
        <rFont val="PMingLiU"/>
        <family val="1"/>
      </rPr>
      <t xml:space="preserve">客戶帳戶_折減前:TWD 0.00
</t>
    </r>
    <r>
      <rPr>
        <sz val="9"/>
        <rFont val="PMingLiU"/>
        <family val="1"/>
      </rPr>
      <t xml:space="preserve">客戶帳戶_折減後:TWD 0.00
</t>
    </r>
    <r>
      <rPr>
        <sz val="9"/>
        <rFont val="PMingLiU"/>
        <family val="1"/>
      </rPr>
      <t xml:space="preserve">合計_折減前:TWD 184,416,239.00
</t>
    </r>
    <r>
      <rPr>
        <sz val="9"/>
        <rFont val="PMingLiU"/>
        <family val="1"/>
      </rPr>
      <t>合計_折減後:TWD 184,416,239.00</t>
    </r>
  </si>
  <si>
    <r>
      <rPr>
        <sz val="9"/>
        <rFont val="PMingLiU"/>
        <family val="1"/>
      </rPr>
      <t xml:space="preserve">自有帳戶_折減前:TWD 7,733,750,813.00
</t>
    </r>
    <r>
      <rPr>
        <sz val="9"/>
        <rFont val="PMingLiU"/>
        <family val="1"/>
      </rPr>
      <t xml:space="preserve">自有帳戶_折減後:TWD 7,733,750,813.00
</t>
    </r>
    <r>
      <rPr>
        <sz val="9"/>
        <rFont val="PMingLiU"/>
        <family val="1"/>
      </rPr>
      <t xml:space="preserve">客戶帳戶_折減前:TWD 79,111,673,941.00
</t>
    </r>
    <r>
      <rPr>
        <sz val="9"/>
        <rFont val="PMingLiU"/>
        <family val="1"/>
      </rPr>
      <t xml:space="preserve">客戶帳戶_折減後:TWD 79,111,673,941.00
</t>
    </r>
    <r>
      <rPr>
        <sz val="9"/>
        <rFont val="PMingLiU"/>
        <family val="1"/>
      </rPr>
      <t xml:space="preserve">合計_折減前:TWD 86,845,424,754.00
</t>
    </r>
    <r>
      <rPr>
        <sz val="9"/>
        <rFont val="PMingLiU"/>
        <family val="1"/>
      </rPr>
      <t>合計_折減後:TWD 86,845,424,754.00</t>
    </r>
  </si>
  <si>
    <r>
      <rPr>
        <sz val="9"/>
        <rFont val="PMingLiU"/>
        <family val="1"/>
      </rPr>
      <t>存入商業銀行的無擔保現金；總額按自有帳戶及客戶帳戶分列；折減前及折減後</t>
    </r>
  </si>
  <si>
    <r>
      <rPr>
        <sz val="9"/>
        <rFont val="PMingLiU"/>
        <family val="1"/>
      </rPr>
      <t>6.2.4</t>
    </r>
  </si>
  <si>
    <r>
      <rPr>
        <sz val="9"/>
        <rFont val="PMingLiU"/>
        <family val="1"/>
      </rPr>
      <t>存入商業銀行的擔保現金(含附賣回協議)；總額按自有帳戶及客戶帳戶分列；折減前及折減後</t>
    </r>
  </si>
  <si>
    <r>
      <rPr>
        <sz val="9"/>
        <rFont val="PMingLiU"/>
        <family val="1"/>
      </rPr>
      <t>6.2.3</t>
    </r>
  </si>
  <si>
    <r>
      <rPr>
        <sz val="9"/>
        <rFont val="PMingLiU"/>
        <family val="1"/>
      </rPr>
      <t>存入其他中央銀行的現金；總額按自有帳戶及客戶帳戶分列；折減前及折減後</t>
    </r>
  </si>
  <si>
    <r>
      <rPr>
        <sz val="9"/>
        <rFont val="PMingLiU"/>
        <family val="1"/>
      </rPr>
      <t>6.2.2</t>
    </r>
  </si>
  <si>
    <r>
      <rPr>
        <sz val="9"/>
        <rFont val="PMingLiU"/>
        <family val="1"/>
      </rPr>
      <t xml:space="preserve">存入發行貨幣之中央銀行的現金
</t>
    </r>
    <r>
      <rPr>
        <sz val="9"/>
        <rFont val="PMingLiU"/>
        <family val="1"/>
      </rPr>
      <t>；總額按自有帳戶及客戶帳戶分列；折減前及折減後</t>
    </r>
  </si>
  <si>
    <r>
      <rPr>
        <sz val="9"/>
        <rFont val="PMingLiU"/>
        <family val="1"/>
      </rPr>
      <t>6.2.1</t>
    </r>
  </si>
  <si>
    <r>
      <rPr>
        <sz val="9"/>
        <rFont val="PMingLiU"/>
        <family val="1"/>
      </rPr>
      <t xml:space="preserve">自有帳戶(總額):TWD 30,338,204.00
</t>
    </r>
    <r>
      <rPr>
        <sz val="9"/>
        <rFont val="PMingLiU"/>
        <family val="1"/>
      </rPr>
      <t xml:space="preserve">客戶帳戶(總額):TWD 0.00
</t>
    </r>
    <r>
      <rPr>
        <sz val="9"/>
        <rFont val="PMingLiU"/>
        <family val="1"/>
      </rPr>
      <t>合計:TWD 30,338,204.00</t>
    </r>
  </si>
  <si>
    <r>
      <rPr>
        <sz val="9"/>
        <rFont val="PMingLiU"/>
        <family val="1"/>
      </rPr>
      <t xml:space="preserve">自有帳戶(總額):TWD 3,086,869,158.00
</t>
    </r>
    <r>
      <rPr>
        <sz val="9"/>
        <rFont val="PMingLiU"/>
        <family val="1"/>
      </rPr>
      <t xml:space="preserve">客戶帳戶(總額):TWD 45,129,422,684.00
</t>
    </r>
    <r>
      <rPr>
        <sz val="9"/>
        <rFont val="PMingLiU"/>
        <family val="1"/>
      </rPr>
      <t>合計:TWD 48,216,291,842.00</t>
    </r>
  </si>
  <si>
    <r>
      <rPr>
        <sz val="9"/>
        <rFont val="PMingLiU"/>
        <family val="1"/>
      </rPr>
      <t xml:space="preserve">所需保證金按自有、客戶總額、客戶淨額及總額(如未分離)分列
</t>
    </r>
    <r>
      <rPr>
        <sz val="9"/>
        <rFont val="PMingLiU"/>
        <family val="1"/>
      </rPr>
      <t>；</t>
    </r>
  </si>
  <si>
    <r>
      <rPr>
        <sz val="9"/>
        <rFont val="PMingLiU"/>
        <family val="1"/>
      </rPr>
      <t>6.1.1</t>
    </r>
  </si>
  <si>
    <r>
      <rPr>
        <sz val="9"/>
        <rFont val="PMingLiU"/>
        <family val="1"/>
      </rPr>
      <t>每項結算服務所需的保證金，按自有帳戶及客戶帳戶分列(如未分離則為總額)</t>
    </r>
  </si>
  <si>
    <r>
      <rPr>
        <sz val="9"/>
        <rFont val="PMingLiU"/>
        <family val="1"/>
      </rPr>
      <t xml:space="preserve">於回溯期間，30檔政府公債價值下滑超過公債折減之天數各為1天，8檔政府公債價值下滑超過公債折減之天數各為2天
</t>
    </r>
    <r>
      <rPr>
        <sz val="9"/>
        <rFont val="PMingLiU"/>
        <family val="1"/>
      </rPr>
      <t>，1檔股票價值下滑超過股票折減之天數為1天。</t>
    </r>
  </si>
  <si>
    <r>
      <rPr>
        <sz val="9"/>
        <rFont val="PMingLiU"/>
        <family val="1"/>
      </rPr>
      <t>回溯期間，假設資產的持有/清算期間價值下滑超過資產折減的天數</t>
    </r>
  </si>
  <si>
    <r>
      <rPr>
        <sz val="9"/>
        <rFont val="PMingLiU"/>
        <family val="1"/>
      </rPr>
      <t>5.3.4</t>
    </r>
  </si>
  <si>
    <r>
      <rPr>
        <sz val="9"/>
        <rFont val="PMingLiU"/>
        <family val="1"/>
      </rPr>
      <t>折減測試結果</t>
    </r>
  </si>
  <si>
    <r>
      <rPr>
        <sz val="9"/>
        <rFont val="PMingLiU"/>
        <family val="1"/>
      </rPr>
      <t>1年</t>
    </r>
  </si>
  <si>
    <r>
      <rPr>
        <sz val="9"/>
        <rFont val="PMingLiU"/>
        <family val="1"/>
      </rPr>
      <t>1 年</t>
    </r>
  </si>
  <si>
    <r>
      <rPr>
        <sz val="9"/>
        <rFont val="PMingLiU"/>
        <family val="1"/>
      </rPr>
      <t>用於折減測試的回溯期</t>
    </r>
  </si>
  <si>
    <r>
      <rPr>
        <sz val="9"/>
        <rFont val="PMingLiU"/>
        <family val="1"/>
      </rPr>
      <t>5.3.3</t>
    </r>
  </si>
  <si>
    <r>
      <rPr>
        <sz val="9"/>
        <rFont val="PMingLiU"/>
        <family val="1"/>
      </rPr>
      <t>5天</t>
    </r>
  </si>
  <si>
    <r>
      <rPr>
        <sz val="9"/>
        <rFont val="PMingLiU"/>
        <family val="1"/>
      </rPr>
      <t>1 天</t>
    </r>
  </si>
  <si>
    <r>
      <rPr>
        <sz val="9"/>
        <rFont val="PMingLiU"/>
        <family val="1"/>
      </rPr>
      <t>可接受資產之假設持有/清算期間</t>
    </r>
  </si>
  <si>
    <r>
      <rPr>
        <sz val="9"/>
        <rFont val="PMingLiU"/>
        <family val="1"/>
      </rPr>
      <t>5.3.2</t>
    </r>
  </si>
  <si>
    <r>
      <rPr>
        <sz val="9"/>
        <rFont val="PMingLiU"/>
        <family val="1"/>
      </rPr>
      <t>計算折減所用之目標信賴區間</t>
    </r>
  </si>
  <si>
    <r>
      <rPr>
        <sz val="9"/>
        <rFont val="PMingLiU"/>
        <family val="1"/>
      </rPr>
      <t>5.3.1</t>
    </r>
  </si>
  <si>
    <r>
      <rPr>
        <sz val="9"/>
        <rFont val="PMingLiU"/>
        <family val="1"/>
      </rPr>
      <t>現金符合交割結算基金結算會員繳至違約資源的資產，且無須折減</t>
    </r>
  </si>
  <si>
    <r>
      <rPr>
        <sz val="9"/>
        <rFont val="PMingLiU"/>
        <family val="1"/>
      </rPr>
      <t>符合交割結算基金結算會員繳至違約資源的資產，以及相應的折減(如果與5.1不同)</t>
    </r>
  </si>
  <si>
    <r>
      <rPr>
        <sz val="9"/>
        <rFont val="PMingLiU"/>
        <family val="1"/>
      </rPr>
      <t>5.2.1</t>
    </r>
  </si>
  <si>
    <r>
      <rPr>
        <sz val="9"/>
        <rFont val="PMingLiU"/>
        <family val="1"/>
      </rPr>
      <t>現金保證金不須折減</t>
    </r>
  </si>
  <si>
    <r>
      <rPr>
        <sz val="9"/>
        <rFont val="PMingLiU"/>
        <family val="1"/>
      </rPr>
      <t>中文：</t>
    </r>
    <r>
      <rPr>
        <u/>
        <sz val="12"/>
        <color rgb="FF0000FF"/>
        <rFont val="PMingLiU"/>
        <family val="1"/>
      </rPr>
      <t xml:space="preserve">https://www.taifex.com.tw/cht/5/ccp
</t>
    </r>
    <r>
      <rPr>
        <u/>
        <sz val="12"/>
        <color rgb="FF0000FF"/>
        <rFont val="PMingLiU"/>
        <family val="1"/>
      </rPr>
      <t xml:space="preserve">collateralInq
</t>
    </r>
    <r>
      <rPr>
        <sz val="9"/>
        <rFont val="PMingLiU"/>
        <family val="1"/>
      </rPr>
      <t>英文：</t>
    </r>
    <r>
      <rPr>
        <u/>
        <sz val="12"/>
        <color rgb="FF0000FF"/>
        <rFont val="PMingLiU"/>
        <family val="1"/>
      </rPr>
      <t xml:space="preserve">https://www.taifex.com.tw/enl/eng5/
</t>
    </r>
    <r>
      <rPr>
        <u/>
        <sz val="12"/>
        <color rgb="FF0000FF"/>
        <rFont val="PMingLiU"/>
        <family val="1"/>
      </rPr>
      <t>ccpcollateralInq</t>
    </r>
  </si>
  <si>
    <r>
      <rPr>
        <sz val="9"/>
        <rFont val="PMingLiU"/>
        <family val="1"/>
      </rPr>
      <t>中文：</t>
    </r>
    <r>
      <rPr>
        <u/>
        <sz val="12"/>
        <color rgb="FF0000FF"/>
        <rFont val="PMingLiU"/>
        <family val="1"/>
      </rPr>
      <t xml:space="preserve">http://www.taifex.com.tw/cht/5/acce
</t>
    </r>
    <r>
      <rPr>
        <u/>
        <sz val="12"/>
        <color rgb="FF0000FF"/>
        <rFont val="PMingLiU"/>
        <family val="1"/>
      </rPr>
      <t xml:space="preserve">ptableCollateral
</t>
    </r>
    <r>
      <rPr>
        <sz val="9"/>
        <rFont val="PMingLiU"/>
        <family val="1"/>
      </rPr>
      <t xml:space="preserve">英文：
</t>
    </r>
    <r>
      <rPr>
        <u/>
        <sz val="12"/>
        <color rgb="FF0000FF"/>
        <rFont val="PMingLiU"/>
        <family val="1"/>
      </rPr>
      <t>http://www.taifex.com.tw/enl/eng5/accept</t>
    </r>
    <r>
      <rPr>
        <sz val="12"/>
        <color rgb="FF0000FF"/>
        <rFont val="PMingLiU"/>
        <family val="1"/>
      </rPr>
      <t xml:space="preserve"> </t>
    </r>
    <r>
      <rPr>
        <u/>
        <sz val="12"/>
        <color rgb="FF0000FF"/>
        <rFont val="PMingLiU"/>
        <family val="1"/>
      </rPr>
      <t>ableCollateral</t>
    </r>
  </si>
  <si>
    <r>
      <rPr>
        <sz val="9"/>
        <rFont val="PMingLiU"/>
        <family val="1"/>
      </rPr>
      <t>符合保證金的資產，以及相應的折減</t>
    </r>
  </si>
  <si>
    <r>
      <rPr>
        <sz val="9"/>
        <rFont val="PMingLiU"/>
        <family val="1"/>
      </rPr>
      <t>5.1.1</t>
    </r>
  </si>
  <si>
    <r>
      <rPr>
        <sz val="9"/>
        <rFont val="PMingLiU"/>
        <family val="1"/>
      </rPr>
      <t>期交所取結算會員實際信用曝險前兩大之合計值，為實際最大信用曝險</t>
    </r>
  </si>
  <si>
    <r>
      <rPr>
        <sz val="9"/>
        <rFont val="PMingLiU"/>
        <family val="1"/>
      </rPr>
      <t xml:space="preserve">過去 12 個月的日最大值: TWD 0.00
</t>
    </r>
    <r>
      <rPr>
        <sz val="9"/>
        <rFont val="PMingLiU"/>
        <family val="1"/>
      </rPr>
      <t>過去 12 個月的日平均值: TWD 0.00</t>
    </r>
  </si>
  <si>
    <r>
      <rPr>
        <sz val="9"/>
        <rFont val="PMingLiU"/>
        <family val="1"/>
      </rPr>
      <t xml:space="preserve">對於每項結算服務，任兩個結算會員及其關係企業(包括為非結算會員結算的交易)的實際最大累計信用曝險(超過保證金)為何
</t>
    </r>
    <r>
      <rPr>
        <sz val="9"/>
        <rFont val="PMingLiU"/>
        <family val="1"/>
      </rPr>
      <t xml:space="preserve">？
</t>
    </r>
    <r>
      <rPr>
        <sz val="9"/>
        <rFont val="PMingLiU"/>
        <family val="1"/>
      </rPr>
      <t>說明：過去12個月的日最大值；過去12個月的平均值</t>
    </r>
  </si>
  <si>
    <r>
      <rPr>
        <sz val="9"/>
        <rFont val="PMingLiU"/>
        <family val="1"/>
      </rPr>
      <t>信用風險揭露</t>
    </r>
  </si>
  <si>
    <r>
      <rPr>
        <sz val="9"/>
        <rFont val="PMingLiU"/>
        <family val="1"/>
      </rPr>
      <t>超過金額 1: 0</t>
    </r>
  </si>
  <si>
    <r>
      <rPr>
        <sz val="9"/>
        <rFont val="PMingLiU"/>
        <family val="1"/>
      </rPr>
      <t>4.4.7中超過實際預先繳存違約資源(超過保證金)的金額</t>
    </r>
  </si>
  <si>
    <r>
      <rPr>
        <sz val="9"/>
        <rFont val="PMingLiU"/>
        <family val="1"/>
      </rPr>
      <t>4.4.9</t>
    </r>
  </si>
  <si>
    <r>
      <rPr>
        <sz val="9"/>
        <rFont val="PMingLiU"/>
        <family val="1"/>
      </rPr>
      <t>上述金額(4.4.7)超過實際預先繳存違約資源(超過保證金)的營業日數(若有)，以及超過金額</t>
    </r>
  </si>
  <si>
    <r>
      <rPr>
        <sz val="9"/>
        <rFont val="PMingLiU"/>
        <family val="1"/>
      </rPr>
      <t>4.4.8</t>
    </r>
  </si>
  <si>
    <r>
      <rPr>
        <sz val="9"/>
        <rFont val="PMingLiU"/>
        <family val="1"/>
      </rPr>
      <t xml:space="preserve">過去 12 個月的日最大值:TWD 24,504,562
</t>
    </r>
    <r>
      <rPr>
        <sz val="9"/>
        <rFont val="PMingLiU"/>
        <family val="1"/>
      </rPr>
      <t>過去 12 個月的日平均值:TWD 13,525,065</t>
    </r>
  </si>
  <si>
    <r>
      <rPr>
        <sz val="9"/>
        <rFont val="PMingLiU"/>
        <family val="1"/>
      </rPr>
      <t>對於每項結算服務，在各種極端但可能的市場情況下，任兩個結算會員及其關係企業(包括為非結算會員結算的交易)可能違約而產生的估計最大累計損失(超過保證金)；過去12個月的日最大值及過去12個月的日平均值</t>
    </r>
  </si>
  <si>
    <r>
      <rPr>
        <sz val="9"/>
        <rFont val="PMingLiU"/>
        <family val="1"/>
      </rPr>
      <t>4.4.7</t>
    </r>
  </si>
  <si>
    <r>
      <rPr>
        <sz val="9"/>
        <rFont val="PMingLiU"/>
        <family val="1"/>
      </rPr>
      <t>期交所取結算會員實際信用曝險之最大者，為實際最大信用曝險</t>
    </r>
  </si>
  <si>
    <r>
      <rPr>
        <sz val="9"/>
        <rFont val="PMingLiU"/>
        <family val="1"/>
      </rPr>
      <t xml:space="preserve">過去 12 個月的日最大值:TWD 214,480,162.00
</t>
    </r>
    <r>
      <rPr>
        <sz val="9"/>
        <rFont val="PMingLiU"/>
        <family val="1"/>
      </rPr>
      <t>過去 12 個月的日平均值:TWD 32,336,466.00</t>
    </r>
  </si>
  <si>
    <r>
      <rPr>
        <sz val="9"/>
        <rFont val="PMingLiU"/>
        <family val="1"/>
      </rPr>
      <t>對於每項結算服務，任何單一結算會員及其關係企業(包括為非結算會員結算的交易)的實際最大累計信用曝險(超過保證金)；過去12個月的日最大值及過去12個月的日平均值</t>
    </r>
  </si>
  <si>
    <r>
      <rPr>
        <sz val="9"/>
        <rFont val="PMingLiU"/>
        <family val="1"/>
      </rPr>
      <t>4.4.6</t>
    </r>
  </si>
  <si>
    <r>
      <rPr>
        <sz val="9"/>
        <rFont val="PMingLiU"/>
        <family val="1"/>
      </rPr>
      <t>4.4.3中超過實際預先繳存違約資源(超過保證金)的金額</t>
    </r>
  </si>
  <si>
    <r>
      <rPr>
        <sz val="9"/>
        <rFont val="PMingLiU"/>
        <family val="1"/>
      </rPr>
      <t>4.4.5</t>
    </r>
  </si>
  <si>
    <r>
      <rPr>
        <sz val="9"/>
        <rFont val="PMingLiU"/>
        <family val="1"/>
      </rPr>
      <t>報告上述金額(4.4.3)超過實際預先繳存違約資源(超過保證金)的營業日數(若有)</t>
    </r>
  </si>
  <si>
    <r>
      <rPr>
        <sz val="9"/>
        <rFont val="PMingLiU"/>
        <family val="1"/>
      </rPr>
      <t>4.4.4</t>
    </r>
  </si>
  <si>
    <r>
      <rPr>
        <sz val="9"/>
        <rFont val="PMingLiU"/>
        <family val="1"/>
      </rPr>
      <t>期交所採壓力測試方式估算結算會員可能虧損金額，並取結算會員可能虧損金額之最大值，為交割結算基金總額</t>
    </r>
  </si>
  <si>
    <r>
      <rPr>
        <sz val="9"/>
        <rFont val="PMingLiU"/>
        <family val="1"/>
      </rPr>
      <t xml:space="preserve">過去 12 個月的日最大值:TWD 3,076,356,220.57
</t>
    </r>
    <r>
      <rPr>
        <sz val="9"/>
        <rFont val="PMingLiU"/>
        <family val="1"/>
      </rPr>
      <t>過去 12 個月的日平均值:TWD 1,719,782,173.14</t>
    </r>
  </si>
  <si>
    <r>
      <rPr>
        <sz val="9"/>
        <rFont val="PMingLiU"/>
        <family val="1"/>
      </rPr>
      <t>對於每項結算服務，在各種極端但可能的市場情況下，任何單一結算會員及其關係企業(包括為非結算會員結算的交易)可能違約而產生的估計最大累計損失(超過保證金)；過去12個月的日最大值及過去12個月的日平均值</t>
    </r>
  </si>
  <si>
    <r>
      <rPr>
        <sz val="9"/>
        <rFont val="PMingLiU"/>
        <family val="1"/>
      </rPr>
      <t>4.4.3</t>
    </r>
  </si>
  <si>
    <r>
      <rPr>
        <sz val="9"/>
        <rFont val="PMingLiU"/>
        <family val="1"/>
      </rPr>
      <t>對於每項結算服務，說明CCP在計算可能需要由交割結算基金承擔信用曝險時，假設其結清違約的營業日數</t>
    </r>
  </si>
  <si>
    <r>
      <rPr>
        <sz val="9"/>
        <rFont val="PMingLiU"/>
        <family val="1"/>
      </rPr>
      <t>4.4.2</t>
    </r>
  </si>
  <si>
    <r>
      <rPr>
        <sz val="9"/>
        <rFont val="PMingLiU"/>
        <family val="1"/>
      </rPr>
      <t xml:space="preserve">期交所採壓力測試方式估算結算會員可能虧損金額，並取結算會員可能虧損金額前兩大之合計值
</t>
    </r>
    <r>
      <rPr>
        <sz val="9"/>
        <rFont val="PMingLiU"/>
        <family val="1"/>
      </rPr>
      <t>，為店頭交割結算基金總額</t>
    </r>
  </si>
  <si>
    <r>
      <rPr>
        <sz val="9"/>
        <rFont val="PMingLiU"/>
        <family val="1"/>
      </rPr>
      <t xml:space="preserve">說明CCP預先繳存違約資源是否至少符合「Cover1」或「Cover2
</t>
    </r>
    <r>
      <rPr>
        <sz val="9"/>
        <rFont val="PMingLiU"/>
        <family val="1"/>
      </rPr>
      <t>」要求</t>
    </r>
  </si>
  <si>
    <r>
      <rPr>
        <sz val="9"/>
        <rFont val="PMingLiU"/>
        <family val="1"/>
      </rPr>
      <t>4.4.1</t>
    </r>
  </si>
  <si>
    <r>
      <rPr>
        <sz val="9"/>
        <rFont val="PMingLiU"/>
        <family val="1"/>
      </rPr>
      <t xml:space="preserve">折減前:TWD 740,000,000.00
</t>
    </r>
    <r>
      <rPr>
        <sz val="9"/>
        <rFont val="PMingLiU"/>
        <family val="1"/>
      </rPr>
      <t>折減後:TWD 740,000,000.00</t>
    </r>
  </si>
  <si>
    <r>
      <rPr>
        <sz val="9"/>
        <rFont val="PMingLiU"/>
        <family val="1"/>
      </rPr>
      <t xml:space="preserve">折減前:TWD 3,871,012,016.00
</t>
    </r>
    <r>
      <rPr>
        <sz val="9"/>
        <rFont val="PMingLiU"/>
        <family val="1"/>
      </rPr>
      <t>折減後:TWD 3,871,012,016.00</t>
    </r>
  </si>
  <si>
    <r>
      <rPr>
        <sz val="9"/>
        <rFont val="PMingLiU"/>
        <family val="1"/>
      </rPr>
      <t>總額；截至季末報告；折減前及折減後值</t>
    </r>
  </si>
  <si>
    <r>
      <rPr>
        <sz val="9"/>
        <rFont val="PMingLiU"/>
        <family val="1"/>
      </rPr>
      <t xml:space="preserve">每項結算服務持有預先繳存違約資源的價值(不含保證金)，總額
</t>
    </r>
    <r>
      <rPr>
        <sz val="9"/>
        <rFont val="PMingLiU"/>
        <family val="1"/>
      </rPr>
      <t>：</t>
    </r>
  </si>
  <si>
    <r>
      <rPr>
        <sz val="9"/>
        <rFont val="PMingLiU"/>
        <family val="1"/>
      </rPr>
      <t xml:space="preserve">折減前:TWD 0.00
</t>
    </r>
    <r>
      <rPr>
        <sz val="9"/>
        <rFont val="PMingLiU"/>
        <family val="1"/>
      </rPr>
      <t>折減後:TWD 0.00</t>
    </r>
  </si>
  <si>
    <r>
      <rPr>
        <sz val="9"/>
        <rFont val="PMingLiU"/>
        <family val="1"/>
      </rPr>
      <t xml:space="preserve">非現金商品-
</t>
    </r>
    <r>
      <rPr>
        <sz val="9"/>
        <rFont val="PMingLiU"/>
        <family val="1"/>
      </rPr>
      <t>其他；截至季末報告；折減前及折減後</t>
    </r>
  </si>
  <si>
    <r>
      <rPr>
        <sz val="9"/>
        <rFont val="PMingLiU"/>
        <family val="1"/>
      </rPr>
      <t>每項結算服務持有預先繳存違約資源的價值(不含保證金)，總額及分列：</t>
    </r>
  </si>
  <si>
    <r>
      <rPr>
        <sz val="9"/>
        <rFont val="PMingLiU"/>
        <family val="1"/>
      </rPr>
      <t xml:space="preserve">非現金商品-
</t>
    </r>
    <r>
      <rPr>
        <sz val="9"/>
        <rFont val="PMingLiU"/>
        <family val="1"/>
      </rPr>
      <t>共同基金/歐盟可轉讓證券集合投資計劃；截至季末報告；折減前及折減後</t>
    </r>
  </si>
  <si>
    <r>
      <rPr>
        <sz val="9"/>
        <rFont val="PMingLiU"/>
        <family val="1"/>
      </rPr>
      <t xml:space="preserve">非現金商品-
</t>
    </r>
    <r>
      <rPr>
        <sz val="9"/>
        <rFont val="PMingLiU"/>
        <family val="1"/>
      </rPr>
      <t>黃金；截至季末報告；折減前及折減後</t>
    </r>
  </si>
  <si>
    <r>
      <rPr>
        <sz val="9"/>
        <rFont val="PMingLiU"/>
        <family val="1"/>
      </rPr>
      <t>非現金股票；截至季末報告；折減前及折減後</t>
    </r>
  </si>
  <si>
    <r>
      <rPr>
        <sz val="9"/>
        <rFont val="PMingLiU"/>
        <family val="1"/>
      </rPr>
      <t xml:space="preserve">非現金公司債券；截至季末報告
</t>
    </r>
    <r>
      <rPr>
        <sz val="9"/>
        <rFont val="PMingLiU"/>
        <family val="1"/>
      </rPr>
      <t>；折減前及折減後</t>
    </r>
  </si>
  <si>
    <r>
      <rPr>
        <sz val="9"/>
        <rFont val="PMingLiU"/>
        <family val="1"/>
      </rPr>
      <t>4.3.9</t>
    </r>
  </si>
  <si>
    <r>
      <rPr>
        <sz val="9"/>
        <rFont val="PMingLiU"/>
        <family val="1"/>
      </rPr>
      <t>非現金州/地方政府債券；截至季末報告；折減前及折減後</t>
    </r>
  </si>
  <si>
    <r>
      <rPr>
        <sz val="9"/>
        <rFont val="PMingLiU"/>
        <family val="1"/>
      </rPr>
      <t>4.3.8</t>
    </r>
  </si>
  <si>
    <r>
      <rPr>
        <sz val="9"/>
        <rFont val="PMingLiU"/>
        <family val="1"/>
      </rPr>
      <t xml:space="preserve">非現金機構債券；截至季末報告
</t>
    </r>
    <r>
      <rPr>
        <sz val="9"/>
        <rFont val="PMingLiU"/>
        <family val="1"/>
      </rPr>
      <t>；折減前及折減後</t>
    </r>
  </si>
  <si>
    <r>
      <rPr>
        <sz val="9"/>
        <rFont val="PMingLiU"/>
        <family val="1"/>
      </rPr>
      <t>4.3.7</t>
    </r>
  </si>
  <si>
    <r>
      <rPr>
        <sz val="9"/>
        <rFont val="PMingLiU"/>
        <family val="1"/>
      </rPr>
      <t xml:space="preserve">非現金主權國家政府債券-
</t>
    </r>
    <r>
      <rPr>
        <sz val="9"/>
        <rFont val="PMingLiU"/>
        <family val="1"/>
      </rPr>
      <t>其他；截至季末報告；折減前及折減後</t>
    </r>
  </si>
  <si>
    <r>
      <rPr>
        <sz val="9"/>
        <rFont val="PMingLiU"/>
        <family val="1"/>
      </rPr>
      <t>4.3.6</t>
    </r>
  </si>
  <si>
    <r>
      <rPr>
        <sz val="9"/>
        <rFont val="PMingLiU"/>
        <family val="1"/>
      </rPr>
      <t xml:space="preserve">非現金主權國家政府債券-
</t>
    </r>
    <r>
      <rPr>
        <sz val="9"/>
        <rFont val="PMingLiU"/>
        <family val="1"/>
      </rPr>
      <t>國內；截至季末報告；折減前及折減後</t>
    </r>
  </si>
  <si>
    <r>
      <rPr>
        <sz val="9"/>
        <rFont val="PMingLiU"/>
        <family val="1"/>
      </rPr>
      <t>4.3.5</t>
    </r>
  </si>
  <si>
    <r>
      <rPr>
        <sz val="9"/>
        <rFont val="PMingLiU"/>
        <family val="1"/>
      </rPr>
      <t>存入商業銀行的無擔保現金；截至季末報告；折減前及折減後</t>
    </r>
  </si>
  <si>
    <r>
      <rPr>
        <sz val="9"/>
        <rFont val="PMingLiU"/>
        <family val="1"/>
      </rPr>
      <t>4.3.4</t>
    </r>
  </si>
  <si>
    <r>
      <rPr>
        <sz val="9"/>
        <rFont val="PMingLiU"/>
        <family val="1"/>
      </rPr>
      <t>存入商業銀行的擔保現金(含附賣回協議)；截至季末報告；折減前及折減後</t>
    </r>
  </si>
  <si>
    <r>
      <rPr>
        <sz val="9"/>
        <rFont val="PMingLiU"/>
        <family val="1"/>
      </rPr>
      <t>4.3.3</t>
    </r>
  </si>
  <si>
    <r>
      <rPr>
        <sz val="9"/>
        <rFont val="PMingLiU"/>
        <family val="1"/>
      </rPr>
      <t>存入其他中央銀行的現金；截至季末報告；折減前及折減後</t>
    </r>
  </si>
  <si>
    <r>
      <rPr>
        <sz val="9"/>
        <rFont val="PMingLiU"/>
        <family val="1"/>
      </rPr>
      <t>4.3.2</t>
    </r>
  </si>
  <si>
    <r>
      <rPr>
        <sz val="9"/>
        <rFont val="PMingLiU"/>
        <family val="1"/>
      </rPr>
      <t xml:space="preserve">存入發行貨幣之中央銀行的現金
</t>
    </r>
    <r>
      <rPr>
        <sz val="9"/>
        <rFont val="PMingLiU"/>
        <family val="1"/>
      </rPr>
      <t>；截至季末報告；折減前及折減後</t>
    </r>
  </si>
  <si>
    <r>
      <rPr>
        <sz val="9"/>
        <rFont val="PMingLiU"/>
        <family val="1"/>
      </rPr>
      <t>4.3.1</t>
    </r>
  </si>
  <si>
    <r>
      <rPr>
        <sz val="9"/>
        <rFont val="PMingLiU"/>
        <family val="1"/>
      </rPr>
      <t>Kccp之計算依「銀行對集中結算交易對手暴險之資本計提原則 」(BCBS282)辦理</t>
    </r>
  </si>
  <si>
    <r>
      <rPr>
        <sz val="9"/>
        <rFont val="PMingLiU"/>
        <family val="1"/>
      </rPr>
      <t>TWD 11,516.00</t>
    </r>
  </si>
  <si>
    <r>
      <rPr>
        <sz val="9"/>
        <rFont val="PMingLiU"/>
        <family val="1"/>
      </rPr>
      <t>Kccp之計算依「銀行對集中結算交易對手暴險之資本計提原則」(BCBS282)辦理</t>
    </r>
  </si>
  <si>
    <r>
      <rPr>
        <sz val="9"/>
        <rFont val="PMingLiU"/>
        <family val="1"/>
      </rPr>
      <t>TWD 156,291,111.00</t>
    </r>
  </si>
  <si>
    <r>
      <rPr>
        <sz val="9"/>
        <rFont val="PMingLiU"/>
        <family val="1"/>
      </rPr>
      <t xml:space="preserve">Kccp-
</t>
    </r>
    <r>
      <rPr>
        <sz val="9"/>
        <rFont val="PMingLiU"/>
        <family val="1"/>
      </rPr>
      <t>只有根據相關法律，身為或希望成為「合格CCP」的CCP需要報告Kccp</t>
    </r>
  </si>
  <si>
    <r>
      <rPr>
        <sz val="9"/>
        <rFont val="PMingLiU"/>
        <family val="1"/>
      </rPr>
      <t>4.2.1</t>
    </r>
  </si>
  <si>
    <r>
      <rPr>
        <sz val="9"/>
        <rFont val="PMingLiU"/>
        <family val="1"/>
      </rPr>
      <t>Kccp</t>
    </r>
  </si>
  <si>
    <r>
      <rPr>
        <sz val="9"/>
        <rFont val="PMingLiU"/>
        <family val="1"/>
      </rPr>
      <t>承諾投入-其他；截至季末報告</t>
    </r>
  </si>
  <si>
    <r>
      <rPr>
        <sz val="9"/>
        <rFont val="PMingLiU"/>
        <family val="1"/>
      </rPr>
      <t>違約資源總值(不含保證金)，若交割結算基金經結算服務分離，則依結算服務分列</t>
    </r>
  </si>
  <si>
    <r>
      <rPr>
        <sz val="9"/>
        <rFont val="PMingLiU"/>
        <family val="1"/>
      </rPr>
      <t>依期交所店頭業務規則第60條規定辦理</t>
    </r>
  </si>
  <si>
    <r>
      <rPr>
        <sz val="9"/>
        <rFont val="PMingLiU"/>
        <family val="1"/>
      </rPr>
      <t>依期交所業務規則第110條規定辦理</t>
    </r>
  </si>
  <si>
    <r>
      <rPr>
        <sz val="9"/>
        <rFont val="PMingLiU"/>
        <family val="1"/>
      </rPr>
      <t xml:space="preserve">承諾投入-
</t>
    </r>
    <r>
      <rPr>
        <sz val="9"/>
        <rFont val="PMingLiU"/>
        <family val="1"/>
      </rPr>
      <t xml:space="preserve">在支應單一結算會員違約金額後
</t>
    </r>
    <r>
      <rPr>
        <sz val="9"/>
        <rFont val="PMingLiU"/>
        <family val="1"/>
      </rPr>
      <t>，結算會員承諾補充交割結算基金以處理後續結算會員違約之總金額；截至季末報告</t>
    </r>
  </si>
  <si>
    <r>
      <rPr>
        <sz val="9"/>
        <rFont val="PMingLiU"/>
        <family val="1"/>
      </rPr>
      <t>4.1.9</t>
    </r>
  </si>
  <si>
    <r>
      <rPr>
        <sz val="9"/>
        <rFont val="PMingLiU"/>
        <family val="1"/>
      </rPr>
      <t>依期交所店頭業務規則第58條規定辦理</t>
    </r>
  </si>
  <si>
    <r>
      <rPr>
        <sz val="9"/>
        <rFont val="PMingLiU"/>
        <family val="1"/>
      </rPr>
      <t>TWD 360,000,000.00</t>
    </r>
  </si>
  <si>
    <r>
      <rPr>
        <sz val="9"/>
        <rFont val="PMingLiU"/>
        <family val="1"/>
      </rPr>
      <t>依期交所業務規則第105條規定辦理</t>
    </r>
  </si>
  <si>
    <r>
      <rPr>
        <sz val="9"/>
        <rFont val="PMingLiU"/>
        <family val="1"/>
      </rPr>
      <t>TWD 3,556,518,024.00</t>
    </r>
  </si>
  <si>
    <r>
      <rPr>
        <sz val="9"/>
        <rFont val="PMingLiU"/>
        <family val="1"/>
      </rPr>
      <t xml:space="preserve">承諾投入-
</t>
    </r>
    <r>
      <rPr>
        <sz val="9"/>
        <rFont val="PMingLiU"/>
        <family val="1"/>
      </rPr>
      <t>用以支應單一結算會員違約的結算會員違約分擔總額；截至季末報告</t>
    </r>
  </si>
  <si>
    <r>
      <rPr>
        <sz val="9"/>
        <rFont val="PMingLiU"/>
        <family val="1"/>
      </rPr>
      <t>4.1.8</t>
    </r>
  </si>
  <si>
    <r>
      <rPr>
        <sz val="9"/>
        <rFont val="PMingLiU"/>
        <family val="1"/>
      </rPr>
      <t xml:space="preserve">承諾投入-
</t>
    </r>
    <r>
      <rPr>
        <sz val="9"/>
        <rFont val="PMingLiU"/>
        <family val="1"/>
      </rPr>
      <t>用以支應單一結算會員違約的自有/母公司基金；截至季末報告</t>
    </r>
  </si>
  <si>
    <r>
      <rPr>
        <sz val="9"/>
        <rFont val="PMingLiU"/>
        <family val="1"/>
      </rPr>
      <t>4.1.7</t>
    </r>
  </si>
  <si>
    <r>
      <rPr>
        <sz val="9"/>
        <rFont val="PMingLiU"/>
        <family val="1"/>
      </rPr>
      <t>預先繳存-其他；截至季末報告</t>
    </r>
  </si>
  <si>
    <r>
      <rPr>
        <sz val="9"/>
        <rFont val="PMingLiU"/>
        <family val="1"/>
      </rPr>
      <t>4.1.6</t>
    </r>
  </si>
  <si>
    <r>
      <rPr>
        <sz val="9"/>
        <rFont val="PMingLiU"/>
        <family val="1"/>
      </rPr>
      <t>預先繳存-交割結算基金總額-折減後繳交；截至季末報告</t>
    </r>
  </si>
  <si>
    <r>
      <rPr>
        <sz val="9"/>
        <rFont val="PMingLiU"/>
        <family val="1"/>
      </rPr>
      <t>4.1.5</t>
    </r>
  </si>
  <si>
    <r>
      <rPr>
        <sz val="9"/>
        <rFont val="PMingLiU"/>
        <family val="1"/>
      </rPr>
      <t>預先繳存-交割結算基金總額-必需；截至季末報告</t>
    </r>
  </si>
  <si>
    <r>
      <rPr>
        <sz val="9"/>
        <rFont val="PMingLiU"/>
        <family val="1"/>
      </rPr>
      <t>4.1.4</t>
    </r>
  </si>
  <si>
    <r>
      <rPr>
        <sz val="9"/>
        <rFont val="PMingLiU"/>
        <family val="1"/>
      </rPr>
      <t xml:space="preserve">預先繳存-
</t>
    </r>
    <r>
      <rPr>
        <sz val="9"/>
        <rFont val="PMingLiU"/>
        <family val="1"/>
      </rPr>
      <t>賠償準備金支應順位於交割結算基金之後；截至季末報告</t>
    </r>
  </si>
  <si>
    <r>
      <rPr>
        <sz val="9"/>
        <rFont val="PMingLiU"/>
        <family val="1"/>
      </rPr>
      <t>4.1.3</t>
    </r>
  </si>
  <si>
    <r>
      <rPr>
        <sz val="9"/>
        <rFont val="PMingLiU"/>
        <family val="1"/>
      </rPr>
      <t xml:space="preserve">預先繳存-
</t>
    </r>
    <r>
      <rPr>
        <sz val="9"/>
        <rFont val="PMingLiU"/>
        <family val="1"/>
      </rPr>
      <t>賠償準備金支應順位與交割結算基金相同；截至季末報告</t>
    </r>
  </si>
  <si>
    <r>
      <rPr>
        <sz val="9"/>
        <rFont val="PMingLiU"/>
        <family val="1"/>
      </rPr>
      <t>4.1.2</t>
    </r>
  </si>
  <si>
    <r>
      <rPr>
        <sz val="9"/>
        <rFont val="PMingLiU"/>
        <family val="1"/>
      </rPr>
      <t>TWD 500,000,000.00</t>
    </r>
  </si>
  <si>
    <r>
      <rPr>
        <sz val="9"/>
        <rFont val="PMingLiU"/>
        <family val="1"/>
      </rPr>
      <t>TWD 1,500,000,000.00</t>
    </r>
  </si>
  <si>
    <r>
      <rPr>
        <sz val="9"/>
        <rFont val="PMingLiU"/>
        <family val="1"/>
      </rPr>
      <t xml:space="preserve">預先繳存-
</t>
    </r>
    <r>
      <rPr>
        <sz val="9"/>
        <rFont val="PMingLiU"/>
        <family val="1"/>
      </rPr>
      <t>賠償準備金支應順位於交割結算基金之前；截至季末報告</t>
    </r>
  </si>
  <si>
    <r>
      <rPr>
        <sz val="9"/>
        <rFont val="PMingLiU"/>
        <family val="1"/>
      </rPr>
      <t>4.1.1</t>
    </r>
  </si>
  <si>
    <r>
      <rPr>
        <sz val="9.5"/>
        <rFont val="MingLiU_HKSCS-ExtB"/>
        <family val="1"/>
      </rPr>
      <t>* NASDAQ®, Nasdaq-100 Index®, Nasdaq-100® are trademarks of The Nasdaq, Inc., used under license.</t>
    </r>
  </si>
  <si>
    <r>
      <rPr>
        <sz val="9"/>
        <rFont val="PMingLiU"/>
        <family val="1"/>
      </rPr>
      <t>Interest Rate Swap</t>
    </r>
  </si>
  <si>
    <r>
      <rPr>
        <sz val="9"/>
        <rFont val="PMingLiU"/>
        <family val="1"/>
      </rPr>
      <t>FX Futures</t>
    </r>
  </si>
  <si>
    <r>
      <rPr>
        <sz val="9"/>
        <rFont val="PMingLiU"/>
        <family val="1"/>
      </rPr>
      <t>Equity Options</t>
    </r>
  </si>
  <si>
    <r>
      <rPr>
        <sz val="9"/>
        <rFont val="Tahoma"/>
        <family val="2"/>
      </rPr>
      <t>Current Quarter Report Date</t>
    </r>
  </si>
  <si>
    <r>
      <rPr>
        <sz val="9"/>
        <rFont val="Tahoma"/>
        <family val="2"/>
      </rPr>
      <t>Product Types 23.2.3</t>
    </r>
  </si>
  <si>
    <r>
      <rPr>
        <sz val="9"/>
        <rFont val="PMingLiU"/>
        <family val="1"/>
      </rPr>
      <t>Equity Index Options</t>
    </r>
  </si>
  <si>
    <r>
      <rPr>
        <sz val="9"/>
        <rFont val="PMingLiU"/>
        <family val="1"/>
      </rPr>
      <t>Equity Index Futures</t>
    </r>
  </si>
  <si>
    <r>
      <rPr>
        <sz val="9"/>
        <rFont val="PMingLiU"/>
        <family val="1"/>
      </rPr>
      <t>Equity Futures</t>
    </r>
  </si>
  <si>
    <r>
      <rPr>
        <sz val="9"/>
        <rFont val="PMingLiU"/>
        <family val="1"/>
      </rPr>
      <t>Commodity Futures and Options</t>
    </r>
  </si>
  <si>
    <r>
      <rPr>
        <b/>
        <sz val="9.5"/>
        <rFont val="UD Digi Kyokasho N-B"/>
        <family val="1"/>
      </rPr>
      <t>Supplementary Table Disclosure 23.1  &amp; 23.2</t>
    </r>
  </si>
  <si>
    <r>
      <rPr>
        <sz val="9"/>
        <rFont val="PMingLiU"/>
        <family val="1"/>
      </rPr>
      <t>TAIFEX does not clear other Execution facility or matching/confirmation venue.</t>
    </r>
  </si>
  <si>
    <r>
      <rPr>
        <sz val="9"/>
        <rFont val="PMingLiU"/>
        <family val="1"/>
      </rPr>
      <t>Notional contract values submitted by Execution facility or matching/confirmation venue</t>
    </r>
  </si>
  <si>
    <r>
      <rPr>
        <sz val="9"/>
        <rFont val="PMingLiU"/>
        <family val="1"/>
      </rPr>
      <t>Disclosure of rules, key procedures,and market data; Execution Facility</t>
    </r>
  </si>
  <si>
    <r>
      <rPr>
        <sz val="9"/>
        <rFont val="PMingLiU"/>
        <family val="1"/>
      </rPr>
      <t xml:space="preserve">TAIFEX does not clear other Execution facility
</t>
    </r>
    <r>
      <rPr>
        <sz val="9"/>
        <rFont val="PMingLiU"/>
        <family val="1"/>
      </rPr>
      <t>or matching/confirmation venue.</t>
    </r>
  </si>
  <si>
    <r>
      <rPr>
        <sz val="9"/>
        <rFont val="PMingLiU"/>
        <family val="1"/>
      </rPr>
      <t xml:space="preserve">Average daily volumes submitted by
</t>
    </r>
    <r>
      <rPr>
        <sz val="9"/>
        <rFont val="PMingLiU"/>
        <family val="1"/>
      </rPr>
      <t>Execution facility or matching/confirmation venue</t>
    </r>
  </si>
  <si>
    <r>
      <rPr>
        <sz val="9"/>
        <rFont val="PMingLiU"/>
        <family val="1"/>
      </rPr>
      <t xml:space="preserve">Disclosure of rules, key
</t>
    </r>
    <r>
      <rPr>
        <sz val="9"/>
        <rFont val="PMingLiU"/>
        <family val="1"/>
      </rPr>
      <t>procedures,and market data; Execution Facility</t>
    </r>
  </si>
  <si>
    <r>
      <rPr>
        <sz val="9"/>
        <rFont val="PMingLiU"/>
        <family val="1"/>
      </rPr>
      <t>Please refer to supplementary table below</t>
    </r>
  </si>
  <si>
    <r>
      <rPr>
        <sz val="9"/>
        <rFont val="PMingLiU"/>
        <family val="1"/>
      </rPr>
      <t xml:space="preserve">Defines the Product Code for volumes
</t>
    </r>
    <r>
      <rPr>
        <sz val="9"/>
        <rFont val="PMingLiU"/>
        <family val="1"/>
      </rPr>
      <t>reported in Disclosure References 23.1.1, 23.1.2 and 23.2.1</t>
    </r>
  </si>
  <si>
    <r>
      <rPr>
        <sz val="9"/>
        <rFont val="PMingLiU"/>
        <family val="1"/>
      </rPr>
      <t xml:space="preserve">Disclosure of rules, key
</t>
    </r>
    <r>
      <rPr>
        <sz val="9"/>
        <rFont val="PMingLiU"/>
        <family val="1"/>
      </rPr>
      <t>procedures,and market data; Average Daily Volumes</t>
    </r>
  </si>
  <si>
    <r>
      <rPr>
        <sz val="9"/>
        <rFont val="PMingLiU"/>
        <family val="1"/>
      </rPr>
      <t>Defines the Product Type for volumes reported in Disclosure References 23.1.1, 23.1.2 and 23.2.1</t>
    </r>
  </si>
  <si>
    <r>
      <rPr>
        <sz val="9"/>
        <rFont val="PMingLiU"/>
        <family val="1"/>
      </rPr>
      <t>Disclosure of rules, key procedures,and market data; Average Daily Volumes</t>
    </r>
  </si>
  <si>
    <r>
      <rPr>
        <sz val="9"/>
        <rFont val="PMingLiU"/>
        <family val="1"/>
      </rPr>
      <t>Defines the Asset Class for volumes reported in Disclosure References 23.1.1, 23.1.2 and 23.2.1</t>
    </r>
  </si>
  <si>
    <r>
      <rPr>
        <sz val="9"/>
        <rFont val="PMingLiU"/>
        <family val="1"/>
      </rPr>
      <t>TAIFEX does not clear cash market securities.</t>
    </r>
  </si>
  <si>
    <r>
      <rPr>
        <sz val="9"/>
        <rFont val="PMingLiU"/>
        <family val="1"/>
      </rPr>
      <t xml:space="preserve">Gross notional outstanding/total
</t>
    </r>
    <r>
      <rPr>
        <sz val="9"/>
        <rFont val="PMingLiU"/>
        <family val="1"/>
      </rPr>
      <t>settlement value of novated but not- yet settled securities transactions by Asset Class, Instrument,CCY and Over-the-Counter(OTC) or Exchange Traded (ETD)</t>
    </r>
  </si>
  <si>
    <r>
      <rPr>
        <sz val="9"/>
        <rFont val="PMingLiU"/>
        <family val="1"/>
      </rPr>
      <t xml:space="preserve">Disclosure of rules, key
</t>
    </r>
    <r>
      <rPr>
        <sz val="9"/>
        <rFont val="PMingLiU"/>
        <family val="1"/>
      </rPr>
      <t>procedures,and market data; Non-Yet- Settled</t>
    </r>
  </si>
  <si>
    <r>
      <rPr>
        <sz val="9"/>
        <rFont val="PMingLiU"/>
        <family val="1"/>
      </rPr>
      <t xml:space="preserve">Average Notional Value of trades cleared by Asset Class, CCYand Over
</t>
    </r>
    <r>
      <rPr>
        <sz val="9"/>
        <rFont val="PMingLiU"/>
        <family val="1"/>
      </rPr>
      <t>-the-Counter(OTC) or Exchange Traded (ETD)</t>
    </r>
  </si>
  <si>
    <r>
      <rPr>
        <sz val="9"/>
        <rFont val="PMingLiU"/>
        <family val="1"/>
      </rPr>
      <t>Average Daily Volumes by Asset Class, Instrument, CCY and Over-the- Counter(OTC) or Exchange Traded (ETD)</t>
    </r>
  </si>
  <si>
    <r>
      <rPr>
        <sz val="9"/>
        <rFont val="PMingLiU"/>
        <family val="1"/>
      </rPr>
      <t>FMI Links are not applicable to TAIFEX.</t>
    </r>
  </si>
  <si>
    <r>
      <rPr>
        <sz val="9"/>
        <rFont val="PMingLiU"/>
        <family val="1"/>
      </rPr>
      <t>Reduction in total initial margin held by the CCP as a result of cross margining, as a percentage of total initial margin that would otherwise have been held.</t>
    </r>
  </si>
  <si>
    <r>
      <rPr>
        <sz val="9"/>
        <rFont val="PMingLiU"/>
        <family val="1"/>
      </rPr>
      <t>FMI Links, Cross Margining</t>
    </r>
  </si>
  <si>
    <r>
      <rPr>
        <sz val="9"/>
        <rFont val="PMingLiU"/>
        <family val="1"/>
      </rPr>
      <t>Value of trades subject to cross margining, by clearing service, as a percentage of total trade values/total notional values cleared</t>
    </r>
  </si>
  <si>
    <r>
      <rPr>
        <sz val="9"/>
        <rFont val="PMingLiU"/>
        <family val="1"/>
      </rPr>
      <t>Whether part of, additional to, or separate from the standard default fund</t>
    </r>
  </si>
  <si>
    <r>
      <rPr>
        <sz val="9"/>
        <rFont val="PMingLiU"/>
        <family val="1"/>
      </rPr>
      <t>FMI Links, Additional pre-funded financial resources collected from</t>
    </r>
  </si>
  <si>
    <r>
      <rPr>
        <sz val="9"/>
        <rFont val="PMingLiU"/>
        <family val="1"/>
      </rPr>
      <t xml:space="preserve">Additional pre-funded financial
</t>
    </r>
    <r>
      <rPr>
        <sz val="9"/>
        <rFont val="PMingLiU"/>
        <family val="1"/>
      </rPr>
      <t>resources (if any) beyond initial margin and equivalent financial resources collected from each linked CCP, that are available to the linked CCP to cover exposures to the CCP</t>
    </r>
  </si>
  <si>
    <r>
      <rPr>
        <sz val="9"/>
        <rFont val="PMingLiU"/>
        <family val="1"/>
      </rPr>
      <t xml:space="preserve">FMI Links, Additional pre-funded
</t>
    </r>
    <r>
      <rPr>
        <sz val="9"/>
        <rFont val="PMingLiU"/>
        <family val="1"/>
      </rPr>
      <t>financial resources collected from</t>
    </r>
  </si>
  <si>
    <r>
      <rPr>
        <sz val="9"/>
        <rFont val="Tahoma"/>
        <family val="2"/>
      </rPr>
      <t>Over-The-Counter Market - Current Quarter Notes</t>
    </r>
  </si>
  <si>
    <r>
      <rPr>
        <sz val="9"/>
        <rFont val="Tahoma"/>
        <family val="2"/>
      </rPr>
      <t>Over-The-Counter Market - Current Quarter Data</t>
    </r>
  </si>
  <si>
    <r>
      <rPr>
        <sz val="9"/>
        <rFont val="Tahoma"/>
        <family val="2"/>
      </rPr>
      <t>Exchange Traded Derivative Market - Current Quarter Notes</t>
    </r>
  </si>
  <si>
    <r>
      <rPr>
        <sz val="9"/>
        <rFont val="Tahoma"/>
        <family val="2"/>
      </rPr>
      <t>Exchange Traded Derivative Market - Current Quarter Data</t>
    </r>
  </si>
  <si>
    <r>
      <rPr>
        <sz val="9"/>
        <rFont val="Tahoma"/>
        <family val="2"/>
      </rPr>
      <t>Disclosure Description</t>
    </r>
  </si>
  <si>
    <r>
      <rPr>
        <sz val="9"/>
        <rFont val="Tahoma"/>
        <family val="2"/>
      </rPr>
      <t>Disclosur e Referenc e</t>
    </r>
  </si>
  <si>
    <r>
      <rPr>
        <sz val="9"/>
        <rFont val="Tahoma"/>
        <family val="2"/>
      </rPr>
      <t>Disclosure Title</t>
    </r>
  </si>
  <si>
    <r>
      <rPr>
        <sz val="9"/>
        <rFont val="Tahoma"/>
        <family val="2"/>
      </rPr>
      <t xml:space="preserve">PFMI
</t>
    </r>
    <r>
      <rPr>
        <sz val="9"/>
        <rFont val="Tahoma"/>
        <family val="2"/>
      </rPr>
      <t>Disclosur e #</t>
    </r>
  </si>
  <si>
    <r>
      <rPr>
        <sz val="9"/>
        <rFont val="PMingLiU"/>
        <family val="1"/>
      </rPr>
      <t>FMI Links, Additional pre-funded financial resources provided to</t>
    </r>
  </si>
  <si>
    <r>
      <rPr>
        <sz val="9"/>
        <rFont val="PMingLiU"/>
        <family val="1"/>
      </rPr>
      <t xml:space="preserve">Additional pre-funded financial
</t>
    </r>
    <r>
      <rPr>
        <sz val="9"/>
        <rFont val="PMingLiU"/>
        <family val="1"/>
      </rPr>
      <t>resources (if any) beyond initial margin and equivalent financial resources provided to each linked CCP, that are available to the linked CCP to cover exposures to the CCP</t>
    </r>
  </si>
  <si>
    <r>
      <rPr>
        <sz val="9"/>
        <rFont val="PMingLiU"/>
        <family val="1"/>
      </rPr>
      <t xml:space="preserve">FMI Links, Additional pre-funded
</t>
    </r>
    <r>
      <rPr>
        <sz val="9"/>
        <rFont val="PMingLiU"/>
        <family val="1"/>
      </rPr>
      <t>financial resources provided to</t>
    </r>
  </si>
  <si>
    <r>
      <rPr>
        <sz val="9"/>
        <rFont val="PMingLiU"/>
        <family val="1"/>
      </rPr>
      <t>Achieved coverage level</t>
    </r>
  </si>
  <si>
    <r>
      <rPr>
        <sz val="9"/>
        <rFont val="PMingLiU"/>
        <family val="1"/>
      </rPr>
      <t>FMI Links, Results of Back-testing coverage</t>
    </r>
  </si>
  <si>
    <r>
      <rPr>
        <sz val="9"/>
        <rFont val="PMingLiU"/>
        <family val="1"/>
      </rPr>
      <t>Number of observations (i.e. number of accounts multiplied by number of days covered in the back test); Intraday or Continuous or Once-a-day</t>
    </r>
  </si>
  <si>
    <r>
      <rPr>
        <sz val="9"/>
        <rFont val="PMingLiU"/>
        <family val="1"/>
      </rPr>
      <t>If 20.4.1.2 is `once a day` then the time of day measure is taken,otherwise blank</t>
    </r>
  </si>
  <si>
    <r>
      <rPr>
        <sz val="9"/>
        <rFont val="PMingLiU"/>
        <family val="1"/>
      </rPr>
      <t xml:space="preserve">Back-testing results frequency - state
</t>
    </r>
    <r>
      <rPr>
        <sz val="9"/>
        <rFont val="PMingLiU"/>
        <family val="1"/>
      </rPr>
      <t>if measured intraday/continuously/once a day</t>
    </r>
  </si>
  <si>
    <r>
      <rPr>
        <sz val="9"/>
        <rFont val="PMingLiU"/>
        <family val="1"/>
      </rPr>
      <t xml:space="preserve">FMI Links, Results of Back-testing
</t>
    </r>
    <r>
      <rPr>
        <sz val="9"/>
        <rFont val="PMingLiU"/>
        <family val="1"/>
      </rPr>
      <t>coverage</t>
    </r>
  </si>
  <si>
    <r>
      <rPr>
        <sz val="9"/>
        <rFont val="PMingLiU"/>
        <family val="1"/>
      </rPr>
      <t>Number of times over the past twelve months that coverage provided by margin and equivalent financial resources held against each linked CCP fell below the actual marked-to- market exposure to that linked CCP – based on daily back testing results; Intraday or Continuous or Once-a-day</t>
    </r>
  </si>
  <si>
    <r>
      <rPr>
        <sz val="9"/>
        <rFont val="PMingLiU"/>
        <family val="1"/>
      </rPr>
      <t xml:space="preserve">Initial margin or equivalent financial
</t>
    </r>
    <r>
      <rPr>
        <sz val="9"/>
        <rFont val="PMingLiU"/>
        <family val="1"/>
      </rPr>
      <t>resources collected from each linked CCP to cover potential future exposure to the linked CCP on contracts cleared across link (at market value and post haircut)</t>
    </r>
  </si>
  <si>
    <r>
      <rPr>
        <sz val="9"/>
        <rFont val="PMingLiU"/>
        <family val="1"/>
      </rPr>
      <t xml:space="preserve">FMI Links, Initial Margin
</t>
    </r>
    <r>
      <rPr>
        <sz val="9"/>
        <rFont val="PMingLiU"/>
        <family val="1"/>
      </rPr>
      <t>orequivalent financial resources collected</t>
    </r>
  </si>
  <si>
    <r>
      <rPr>
        <sz val="9"/>
        <rFont val="PMingLiU"/>
        <family val="1"/>
      </rPr>
      <t xml:space="preserve">Initial margin or equivalent financial
</t>
    </r>
    <r>
      <rPr>
        <sz val="9"/>
        <rFont val="PMingLiU"/>
        <family val="1"/>
      </rPr>
      <t>resources provided to each linked CCP by the CCP to cover the potential future exposure of the linked CCP on contracts cleared across link</t>
    </r>
  </si>
  <si>
    <r>
      <rPr>
        <sz val="9"/>
        <rFont val="PMingLiU"/>
        <family val="1"/>
      </rPr>
      <t xml:space="preserve">FMI Links, Initial Margin
</t>
    </r>
    <r>
      <rPr>
        <sz val="9"/>
        <rFont val="PMingLiU"/>
        <family val="1"/>
      </rPr>
      <t>orequivalent financial resources provided</t>
    </r>
  </si>
  <si>
    <r>
      <rPr>
        <sz val="9"/>
        <rFont val="PMingLiU"/>
        <family val="1"/>
      </rPr>
      <t>Value of trades cleared through each link – as a share of total trade values/total notional values cleared</t>
    </r>
  </si>
  <si>
    <r>
      <rPr>
        <sz val="9"/>
        <rFont val="PMingLiU"/>
        <family val="1"/>
      </rPr>
      <t>FMI Links, Value of Trades</t>
    </r>
  </si>
  <si>
    <r>
      <rPr>
        <sz val="9"/>
        <rFont val="PMingLiU"/>
        <family val="1"/>
      </rPr>
      <t xml:space="preserve">TAIFEX OTC Derivatives Clearing now offers
</t>
    </r>
    <r>
      <rPr>
        <sz val="9"/>
        <rFont val="PMingLiU"/>
        <family val="1"/>
      </rPr>
      <t>member clearing only</t>
    </r>
  </si>
  <si>
    <r>
      <rPr>
        <sz val="9"/>
        <rFont val="PMingLiU"/>
        <family val="1"/>
      </rPr>
      <t xml:space="preserve">Percent of client transactions
</t>
    </r>
    <r>
      <rPr>
        <sz val="9"/>
        <rFont val="PMingLiU"/>
        <family val="1"/>
      </rPr>
      <t>attributable to the top ten clearing members (if CCP has 25+ clearing members) - Average</t>
    </r>
  </si>
  <si>
    <r>
      <rPr>
        <sz val="9"/>
        <rFont val="PMingLiU"/>
        <family val="1"/>
      </rPr>
      <t xml:space="preserve">Tiered participation
</t>
    </r>
    <r>
      <rPr>
        <sz val="9"/>
        <rFont val="PMingLiU"/>
        <family val="1"/>
      </rPr>
      <t>arrangements,measures of concentration of client clearing</t>
    </r>
  </si>
  <si>
    <r>
      <rPr>
        <sz val="9"/>
        <rFont val="PMingLiU"/>
        <family val="1"/>
      </rPr>
      <t xml:space="preserve">Percent of client transactions
</t>
    </r>
    <r>
      <rPr>
        <sz val="9"/>
        <rFont val="PMingLiU"/>
        <family val="1"/>
      </rPr>
      <t>attributable to the top ten clearing members (if CCP has 25+ clearing members) - Peak</t>
    </r>
  </si>
  <si>
    <r>
      <rPr>
        <sz val="9"/>
        <rFont val="PMingLiU"/>
        <family val="1"/>
      </rPr>
      <t>TAIFEX OTC Derivatives Clearing now offers member clearing only</t>
    </r>
  </si>
  <si>
    <r>
      <rPr>
        <sz val="9"/>
        <rFont val="PMingLiU"/>
        <family val="1"/>
      </rPr>
      <t>Percent of client transactions attributable to the top five clearing members (if CCP has 10+ clearing members) - Average</t>
    </r>
  </si>
  <si>
    <r>
      <rPr>
        <sz val="9"/>
        <rFont val="PMingLiU"/>
        <family val="1"/>
      </rPr>
      <t>Tiered participation arrangements,measures of concentration of client clearing</t>
    </r>
  </si>
  <si>
    <r>
      <rPr>
        <sz val="9"/>
        <rFont val="PMingLiU"/>
        <family val="1"/>
      </rPr>
      <t>Percent of client transactions attributable to the top five clearing members (if CCP has 10+ clearing members) - Peak</t>
    </r>
  </si>
  <si>
    <r>
      <rPr>
        <sz val="9"/>
        <rFont val="PMingLiU"/>
        <family val="1"/>
      </rPr>
      <t>Number of direct members that clear for clients</t>
    </r>
  </si>
  <si>
    <r>
      <rPr>
        <sz val="9"/>
        <rFont val="PMingLiU"/>
        <family val="1"/>
      </rPr>
      <t xml:space="preserve">TAIFEX deals with its Clearing Participants as
</t>
    </r>
    <r>
      <rPr>
        <sz val="9"/>
        <rFont val="PMingLiU"/>
        <family val="1"/>
      </rPr>
      <t>principal and not agent, it has no contractual relationship with the clients of its Clearing Participant. Hence TAIFEX does not have information on the number of retail clients of its Clearing Participants.</t>
    </r>
  </si>
  <si>
    <r>
      <rPr>
        <sz val="9"/>
        <rFont val="PMingLiU"/>
        <family val="1"/>
      </rPr>
      <t>Number of clients (if known)</t>
    </r>
  </si>
  <si>
    <r>
      <rPr>
        <sz val="9"/>
        <rFont val="PMingLiU"/>
        <family val="1"/>
      </rPr>
      <t xml:space="preserve">For each segregated default fund with
</t>
    </r>
    <r>
      <rPr>
        <sz val="9"/>
        <rFont val="PMingLiU"/>
        <family val="1"/>
      </rPr>
      <t>25 or more members;Percentage of participant contributions to the default fund contributed by largest ten clearing members in aggregat</t>
    </r>
  </si>
  <si>
    <r>
      <rPr>
        <sz val="9"/>
        <rFont val="PMingLiU"/>
        <family val="1"/>
      </rPr>
      <t xml:space="preserve">Segregated Default Fund
</t>
    </r>
    <r>
      <rPr>
        <sz val="9"/>
        <rFont val="PMingLiU"/>
        <family val="1"/>
      </rPr>
      <t>Concentration</t>
    </r>
  </si>
  <si>
    <r>
      <rPr>
        <sz val="9"/>
        <rFont val="PMingLiU"/>
        <family val="1"/>
      </rPr>
      <t>For each segregated default fund with 25 or more members;Percentage of participant contributions to the default fund contributed by largest five clearing members in aggregate</t>
    </r>
  </si>
  <si>
    <r>
      <rPr>
        <sz val="9"/>
        <rFont val="PMingLiU"/>
        <family val="1"/>
      </rPr>
      <t>Segregated Default Fund Concentration</t>
    </r>
  </si>
  <si>
    <r>
      <rPr>
        <sz val="9"/>
        <rFont val="PMingLiU"/>
        <family val="1"/>
      </rPr>
      <t>Not applicable to TAIFEX which has more than 25 members onboard.</t>
    </r>
  </si>
  <si>
    <r>
      <rPr>
        <sz val="9"/>
        <rFont val="PMingLiU"/>
        <family val="1"/>
      </rPr>
      <t>For each segregated default fund with ten or more members, but fewer than 25 members; Percentage of participant contributions to the default fund contributed by largest five clearing members in aggregate</t>
    </r>
  </si>
  <si>
    <r>
      <rPr>
        <sz val="9"/>
        <rFont val="PMingLiU"/>
        <family val="1"/>
      </rPr>
      <t xml:space="preserve">Not applicable to TAIFEX OTC Derivatives
</t>
    </r>
    <r>
      <rPr>
        <sz val="9"/>
        <rFont val="PMingLiU"/>
        <family val="1"/>
      </rPr>
      <t>Clearing which has fewer than 25 members onboard</t>
    </r>
  </si>
  <si>
    <r>
      <rPr>
        <sz val="9"/>
        <rFont val="PMingLiU"/>
        <family val="1"/>
      </rPr>
      <t xml:space="preserve">AverageInQuarter : 77.35%
</t>
    </r>
    <r>
      <rPr>
        <sz val="9"/>
        <rFont val="PMingLiU"/>
        <family val="1"/>
      </rPr>
      <t>PeakInQuarter: 80.21%</t>
    </r>
  </si>
  <si>
    <r>
      <rPr>
        <sz val="9"/>
        <rFont val="PMingLiU"/>
        <family val="1"/>
      </rPr>
      <t xml:space="preserve">For each clearing service with 25 or
</t>
    </r>
    <r>
      <rPr>
        <sz val="9"/>
        <rFont val="PMingLiU"/>
        <family val="1"/>
      </rPr>
      <t>more members; Percentage of initial margin posted by the largest ten clearing members,including both house and client, in aggregate; Average and Peak over the quarter</t>
    </r>
  </si>
  <si>
    <r>
      <rPr>
        <sz val="9"/>
        <rFont val="PMingLiU"/>
        <family val="1"/>
      </rPr>
      <t>Initial Margin Concentration</t>
    </r>
  </si>
  <si>
    <r>
      <rPr>
        <sz val="9"/>
        <rFont val="PMingLiU"/>
        <family val="1"/>
      </rPr>
      <t xml:space="preserve">AverageInQuarter : 54.65%
</t>
    </r>
    <r>
      <rPr>
        <sz val="9"/>
        <rFont val="PMingLiU"/>
        <family val="1"/>
      </rPr>
      <t>PeakInQuarter: 59.17%</t>
    </r>
  </si>
  <si>
    <r>
      <rPr>
        <sz val="9"/>
        <rFont val="PMingLiU"/>
        <family val="1"/>
      </rPr>
      <t xml:space="preserve">For each clearing service with 25 or
</t>
    </r>
    <r>
      <rPr>
        <sz val="9"/>
        <rFont val="PMingLiU"/>
        <family val="1"/>
      </rPr>
      <t>more members; Percentage of initial margin posted by the largest five clearing members,including both house and client, in aggregate; Average and Peak over the quarter</t>
    </r>
  </si>
  <si>
    <r>
      <rPr>
        <sz val="9"/>
        <rFont val="PMingLiU"/>
        <family val="1"/>
      </rPr>
      <t xml:space="preserve">AverageInQuarter : 95.51%
</t>
    </r>
    <r>
      <rPr>
        <sz val="9"/>
        <rFont val="PMingLiU"/>
        <family val="1"/>
      </rPr>
      <t>PeakInQuarter : 97.61%</t>
    </r>
  </si>
  <si>
    <r>
      <rPr>
        <sz val="9"/>
        <rFont val="PMingLiU"/>
        <family val="1"/>
      </rPr>
      <t xml:space="preserve">Not applicable to TAIFEX which has more than
</t>
    </r>
    <r>
      <rPr>
        <sz val="9"/>
        <rFont val="PMingLiU"/>
        <family val="1"/>
      </rPr>
      <t>25 members onboard.</t>
    </r>
  </si>
  <si>
    <r>
      <rPr>
        <sz val="9"/>
        <rFont val="PMingLiU"/>
        <family val="1"/>
      </rPr>
      <t xml:space="preserve">For each clearing service with ten or
</t>
    </r>
    <r>
      <rPr>
        <sz val="9"/>
        <rFont val="PMingLiU"/>
        <family val="1"/>
      </rPr>
      <t>more members, but fewer than 25 members; Percentage of initial margin posted by the largest five clearing members, including both house and client, in aggregate; Average and Peak over the quarter</t>
    </r>
  </si>
  <si>
    <r>
      <rPr>
        <sz val="9"/>
        <rFont val="PMingLiU"/>
        <family val="1"/>
      </rPr>
      <t>Not applicable to TAIFEX OTC Derivatives Clearing which has fewer than 25 members onboard</t>
    </r>
  </si>
  <si>
    <r>
      <rPr>
        <sz val="9"/>
        <rFont val="PMingLiU"/>
        <family val="1"/>
      </rPr>
      <t xml:space="preserve">AverageInQuarter : 74.81%
</t>
    </r>
    <r>
      <rPr>
        <sz val="9"/>
        <rFont val="PMingLiU"/>
        <family val="1"/>
      </rPr>
      <t>PeakInQuarter: 76.14%</t>
    </r>
  </si>
  <si>
    <r>
      <rPr>
        <sz val="9"/>
        <rFont val="PMingLiU"/>
        <family val="1"/>
      </rPr>
      <t>For each clearing service with 25 or more members; Percentage of open positions held by the largest ten clearing members,including both house and client, in aggregate; Average and Peak over the quarter</t>
    </r>
  </si>
  <si>
    <r>
      <rPr>
        <sz val="9"/>
        <rFont val="PMingLiU"/>
        <family val="1"/>
      </rPr>
      <t>Open Position Concentration</t>
    </r>
  </si>
  <si>
    <r>
      <rPr>
        <sz val="9"/>
        <rFont val="PMingLiU"/>
        <family val="1"/>
      </rPr>
      <t xml:space="preserve">AverageInQuarter : 54.96%
</t>
    </r>
    <r>
      <rPr>
        <sz val="9"/>
        <rFont val="PMingLiU"/>
        <family val="1"/>
      </rPr>
      <t>PeakInQuarter: 56.74%</t>
    </r>
  </si>
  <si>
    <r>
      <rPr>
        <sz val="9"/>
        <rFont val="PMingLiU"/>
        <family val="1"/>
      </rPr>
      <t>For each clearing service with 25 or more members; Percentage of open positions held by the largest five clearing members,including both house and client, in aggregate; Average and Peak over the quarter</t>
    </r>
  </si>
  <si>
    <r>
      <rPr>
        <sz val="9"/>
        <rFont val="PMingLiU"/>
        <family val="1"/>
      </rPr>
      <t xml:space="preserve">AverageInQuarter : 92.51%
</t>
    </r>
    <r>
      <rPr>
        <sz val="9"/>
        <rFont val="PMingLiU"/>
        <family val="1"/>
      </rPr>
      <t>PeakInQuarter : 92.82%</t>
    </r>
  </si>
  <si>
    <r>
      <rPr>
        <sz val="9"/>
        <rFont val="PMingLiU"/>
        <family val="1"/>
      </rPr>
      <t>For each clearing service with ten or more members, but fewer than 25 members; Percentage of open positions held by the largest five clearing members, including both house and client, in aggregate; Average and Peak over the quarter</t>
    </r>
  </si>
  <si>
    <r>
      <rPr>
        <sz val="9"/>
        <rFont val="PMingLiU"/>
        <family val="1"/>
      </rPr>
      <t xml:space="preserve">all TAIFEX Clearing Participants are required
</t>
    </r>
    <r>
      <rPr>
        <sz val="9"/>
        <rFont val="PMingLiU"/>
        <family val="1"/>
      </rPr>
      <t>to be domestically incorporated.</t>
    </r>
  </si>
  <si>
    <r>
      <rPr>
        <sz val="9"/>
        <rFont val="PMingLiU"/>
        <family val="1"/>
      </rPr>
      <t>Number of foreign participants</t>
    </r>
  </si>
  <si>
    <r>
      <rPr>
        <sz val="9"/>
        <rFont val="PMingLiU"/>
        <family val="1"/>
      </rPr>
      <t xml:space="preserve">Number of clearing members, by
</t>
    </r>
    <r>
      <rPr>
        <sz val="9"/>
        <rFont val="PMingLiU"/>
        <family val="1"/>
      </rPr>
      <t>clearing service</t>
    </r>
  </si>
  <si>
    <r>
      <rPr>
        <sz val="9"/>
        <rFont val="PMingLiU"/>
        <family val="1"/>
      </rPr>
      <t>Number of domestic participants</t>
    </r>
  </si>
  <si>
    <r>
      <rPr>
        <sz val="9"/>
        <rFont val="PMingLiU"/>
        <family val="1"/>
      </rPr>
      <t>Corporation participants</t>
    </r>
  </si>
  <si>
    <r>
      <rPr>
        <sz val="9"/>
        <rFont val="PMingLiU"/>
        <family val="1"/>
      </rPr>
      <t>all TAIFEX Clearing Participants are required to be corporations.</t>
    </r>
  </si>
  <si>
    <r>
      <rPr>
        <sz val="9"/>
        <rFont val="PMingLiU"/>
        <family val="1"/>
      </rPr>
      <t>Number of other participants (Describe in comments)</t>
    </r>
  </si>
  <si>
    <r>
      <rPr>
        <sz val="9"/>
        <rFont val="PMingLiU"/>
        <family val="1"/>
      </rPr>
      <t>Number of clearing members, by clearing service</t>
    </r>
  </si>
  <si>
    <r>
      <rPr>
        <sz val="9"/>
        <rFont val="PMingLiU"/>
        <family val="1"/>
      </rPr>
      <t>Number of bank participants</t>
    </r>
  </si>
  <si>
    <r>
      <rPr>
        <sz val="9"/>
        <rFont val="PMingLiU"/>
        <family val="1"/>
      </rPr>
      <t>Number of CCP participants</t>
    </r>
  </si>
  <si>
    <r>
      <rPr>
        <sz val="9"/>
        <rFont val="PMingLiU"/>
        <family val="1"/>
      </rPr>
      <t>Number of central bank participants</t>
    </r>
  </si>
  <si>
    <r>
      <rPr>
        <sz val="9"/>
        <rFont val="PMingLiU"/>
        <family val="1"/>
      </rPr>
      <t>Number of others category (Describe in comments)</t>
    </r>
  </si>
  <si>
    <r>
      <rPr>
        <sz val="9"/>
        <rFont val="PMingLiU"/>
        <family val="1"/>
      </rPr>
      <t>Number of direct clearing members</t>
    </r>
  </si>
  <si>
    <r>
      <rPr>
        <sz val="9"/>
        <rFont val="PMingLiU"/>
        <family val="1"/>
      </rPr>
      <t>Number of general clearing members</t>
    </r>
  </si>
  <si>
    <r>
      <rPr>
        <sz val="9"/>
        <rFont val="PMingLiU"/>
        <family val="1"/>
      </rPr>
      <t>within 3.7 hours</t>
    </r>
  </si>
  <si>
    <r>
      <rPr>
        <sz val="9"/>
        <rFont val="PMingLiU"/>
        <family val="1"/>
      </rPr>
      <t>within 4 hours</t>
    </r>
  </si>
  <si>
    <r>
      <rPr>
        <sz val="9"/>
        <rFont val="PMingLiU"/>
        <family val="1"/>
      </rPr>
      <t xml:space="preserve">Recovery time objective(s) (e.g.
</t>
    </r>
    <r>
      <rPr>
        <sz val="9"/>
        <rFont val="PMingLiU"/>
        <family val="1"/>
      </rPr>
      <t>within two hours)</t>
    </r>
  </si>
  <si>
    <r>
      <rPr>
        <sz val="9"/>
        <rFont val="PMingLiU"/>
        <family val="1"/>
      </rPr>
      <t>Recovery time objective(s)</t>
    </r>
  </si>
  <si>
    <r>
      <rPr>
        <sz val="9"/>
        <rFont val="PMingLiU"/>
        <family val="1"/>
      </rPr>
      <t>TAIFEX OTC Derivatives start providing clearing service on 25th July 2022, and data Disclosure from that day.</t>
    </r>
  </si>
  <si>
    <r>
      <rPr>
        <sz val="9"/>
        <rFont val="PMingLiU"/>
        <family val="1"/>
      </rPr>
      <t>Total number of failures and duration affecting the core system(s)involved in clearing over the previous twelve- month period</t>
    </r>
  </si>
  <si>
    <r>
      <rPr>
        <sz val="9"/>
        <rFont val="PMingLiU"/>
        <family val="1"/>
      </rPr>
      <t>Total number of failures</t>
    </r>
  </si>
  <si>
    <r>
      <rPr>
        <sz val="9"/>
        <rFont val="PMingLiU"/>
        <family val="1"/>
      </rPr>
      <t xml:space="preserve">TAIFEX OTC Derivatives start providing
</t>
    </r>
    <r>
      <rPr>
        <sz val="9"/>
        <rFont val="PMingLiU"/>
        <family val="1"/>
      </rPr>
      <t>clearing service on 25th July 2022, and data Disclosure from that day.</t>
    </r>
  </si>
  <si>
    <r>
      <rPr>
        <sz val="9"/>
        <rFont val="PMingLiU"/>
        <family val="1"/>
      </rPr>
      <t xml:space="preserve">Actual availability of the core system
</t>
    </r>
    <r>
      <rPr>
        <sz val="9"/>
        <rFont val="PMingLiU"/>
        <family val="1"/>
      </rPr>
      <t>(s) over the previous twelve-month period</t>
    </r>
  </si>
  <si>
    <r>
      <rPr>
        <sz val="9"/>
        <rFont val="PMingLiU"/>
        <family val="1"/>
      </rPr>
      <t>Operational availability target for the core system(s) involved in clearing (whether or not outsourced) over specified period for the system (e.g. 99.99% over a twelve-month period)</t>
    </r>
  </si>
  <si>
    <r>
      <rPr>
        <sz val="9"/>
        <rFont val="PMingLiU"/>
        <family val="1"/>
      </rPr>
      <t>Operational availability target for the core system(s) involved in clearing (whether or not outsourced) over specified period for the system (e.g.99.99% over a twelve-month period)</t>
    </r>
  </si>
  <si>
    <r>
      <rPr>
        <sz val="9"/>
        <rFont val="PMingLiU"/>
        <family val="1"/>
      </rPr>
      <t>Rehypothecation of participant assets (ie non-cash); default fund;over the following maturities:Overnight/one day; one day and up to one week; One week and up to one month; One month and up to one year; One year and up o two years; Over two years</t>
    </r>
  </si>
  <si>
    <r>
      <rPr>
        <sz val="9"/>
        <rFont val="PMingLiU"/>
        <family val="1"/>
      </rPr>
      <t>Rehypothecation of participant assets (ie non-cash)</t>
    </r>
  </si>
  <si>
    <r>
      <rPr>
        <sz val="9"/>
        <rFont val="PMingLiU"/>
        <family val="1"/>
      </rPr>
      <t>Rehypothecation of participant assets (ie non-cash) by the CCP where allowed; initial margin; over the following maturities:Overnight/one day; one day and up to one week; One week and up to one month; One month and up to one year; One year and up to two years; Over two years</t>
    </r>
  </si>
  <si>
    <r>
      <rPr>
        <sz val="9"/>
        <rFont val="PMingLiU"/>
        <family val="1"/>
      </rPr>
      <t>Total value of participant non-cash rehypothecated (Default fund)</t>
    </r>
  </si>
  <si>
    <r>
      <rPr>
        <sz val="9"/>
        <rFont val="PMingLiU"/>
        <family val="1"/>
      </rPr>
      <t xml:space="preserve">Total value of participant non-cash
</t>
    </r>
    <r>
      <rPr>
        <sz val="9"/>
        <rFont val="PMingLiU"/>
        <family val="1"/>
      </rPr>
      <t>rehypothecated (Initial margin)</t>
    </r>
  </si>
  <si>
    <r>
      <rPr>
        <sz val="9"/>
        <rFont val="PMingLiU"/>
        <family val="1"/>
      </rPr>
      <t xml:space="preserve">Rehypothecation of participant assets
</t>
    </r>
    <r>
      <rPr>
        <sz val="9"/>
        <rFont val="PMingLiU"/>
        <family val="1"/>
      </rPr>
      <t>(ie non-cash)</t>
    </r>
  </si>
  <si>
    <r>
      <rPr>
        <sz val="9"/>
        <rFont val="PMingLiU"/>
        <family val="1"/>
      </rPr>
      <t>Percentage of total participant cash held as securities.</t>
    </r>
  </si>
  <si>
    <r>
      <rPr>
        <sz val="9"/>
        <rFont val="PMingLiU"/>
        <family val="1"/>
      </rPr>
      <t>How total cash received from participants (16.1) is held/deposited/invested, including;</t>
    </r>
  </si>
  <si>
    <r>
      <rPr>
        <sz val="9"/>
        <rFont val="PMingLiU"/>
        <family val="1"/>
      </rPr>
      <t>State the number of times over the previous quarter in which this limit has been exceeded</t>
    </r>
  </si>
  <si>
    <r>
      <rPr>
        <sz val="9"/>
        <rFont val="PMingLiU"/>
        <family val="1"/>
      </rPr>
      <t>TAIFEX adheres to the permitted investment categories laid out in SFB Regulation Governing Futures Clearing Houses 14.</t>
    </r>
  </si>
  <si>
    <r>
      <rPr>
        <sz val="9"/>
        <rFont val="PMingLiU"/>
        <family val="1"/>
      </rPr>
      <t xml:space="preserve">State if the CCP investment policy
</t>
    </r>
    <r>
      <rPr>
        <sz val="9"/>
        <rFont val="PMingLiU"/>
        <family val="1"/>
      </rPr>
      <t>sets a limit on the proportion of the investment portfolio that may be allocated to a single counterparty, and the size of that limit.</t>
    </r>
  </si>
  <si>
    <r>
      <rPr>
        <sz val="9"/>
        <rFont val="PMingLiU"/>
        <family val="1"/>
      </rPr>
      <t xml:space="preserve">How total cash received from
</t>
    </r>
    <r>
      <rPr>
        <sz val="9"/>
        <rFont val="PMingLiU"/>
        <family val="1"/>
      </rPr>
      <t>participants (16.1) is held/deposited/invested, including;</t>
    </r>
  </si>
  <si>
    <r>
      <rPr>
        <sz val="9"/>
        <rFont val="PMingLiU"/>
        <family val="1"/>
      </rPr>
      <t xml:space="preserve">Provide an estimate of the risk on the
</t>
    </r>
    <r>
      <rPr>
        <sz val="9"/>
        <rFont val="PMingLiU"/>
        <family val="1"/>
      </rPr>
      <t>investment portfolio (excluding central bank and commercial bank deposits) (99% one-day VaR, or equivalent)</t>
    </r>
  </si>
  <si>
    <r>
      <rPr>
        <sz val="9"/>
        <rFont val="PMingLiU"/>
        <family val="1"/>
      </rPr>
      <t>Weighted average maturity of securities</t>
    </r>
  </si>
  <si>
    <r>
      <rPr>
        <sz val="9"/>
        <rFont val="PMingLiU"/>
        <family val="1"/>
      </rPr>
      <t>Local currency:TWD</t>
    </r>
  </si>
  <si>
    <r>
      <rPr>
        <sz val="9"/>
        <rFont val="PMingLiU"/>
        <family val="1"/>
      </rPr>
      <t xml:space="preserve">Percentage of total participant cash
</t>
    </r>
    <r>
      <rPr>
        <sz val="9"/>
        <rFont val="PMingLiU"/>
        <family val="1"/>
      </rPr>
      <t>invested in securities; percentage split by currency of these securities; Specify local currency in comments</t>
    </r>
  </si>
  <si>
    <r>
      <rPr>
        <sz val="9"/>
        <rFont val="PMingLiU"/>
        <family val="1"/>
      </rPr>
      <t>Percentage of total participant cash invested in securities; Other instruments</t>
    </r>
  </si>
  <si>
    <r>
      <rPr>
        <sz val="9"/>
        <rFont val="PMingLiU"/>
        <family val="1"/>
      </rPr>
      <t xml:space="preserve">Percentage of total participant cash
</t>
    </r>
    <r>
      <rPr>
        <sz val="9"/>
        <rFont val="PMingLiU"/>
        <family val="1"/>
      </rPr>
      <t>invested in securities; State/municipal bonds</t>
    </r>
  </si>
  <si>
    <r>
      <rPr>
        <sz val="9"/>
        <rFont val="PMingLiU"/>
        <family val="1"/>
      </rPr>
      <t xml:space="preserve">Percentage of total participant cash
</t>
    </r>
    <r>
      <rPr>
        <sz val="9"/>
        <rFont val="PMingLiU"/>
        <family val="1"/>
      </rPr>
      <t>invested in securities; Agency Bonds</t>
    </r>
  </si>
  <si>
    <r>
      <rPr>
        <sz val="9"/>
        <rFont val="PMingLiU"/>
        <family val="1"/>
      </rPr>
      <t>Percentage of total participant cash invested in securities; Other sovereign government bonds</t>
    </r>
  </si>
  <si>
    <r>
      <rPr>
        <sz val="9"/>
        <rFont val="PMingLiU"/>
        <family val="1"/>
      </rPr>
      <t>Percentage of total participant cash invested in securities; Domestic sovereign government bonds</t>
    </r>
  </si>
  <si>
    <r>
      <rPr>
        <sz val="9"/>
        <rFont val="PMingLiU"/>
        <family val="1"/>
      </rPr>
      <t xml:space="preserve">Percentage of total participant cash
</t>
    </r>
    <r>
      <rPr>
        <sz val="9"/>
        <rFont val="PMingLiU"/>
        <family val="1"/>
      </rPr>
      <t>held as cash deposits (including through reverse repo); weighted average maturity of these cash deposits (including reverse repo) and money market funds</t>
    </r>
  </si>
  <si>
    <r>
      <rPr>
        <sz val="9"/>
        <rFont val="PMingLiU"/>
        <family val="1"/>
      </rPr>
      <t>Percentage of total participant cash held as cash deposits (including through reverse repo); percentage split by currency of these cash deposits (including reverse repo) and money market funds by CCY; Specify local currency in comments</t>
    </r>
  </si>
  <si>
    <r>
      <rPr>
        <sz val="9"/>
        <rFont val="PMingLiU"/>
        <family val="1"/>
      </rPr>
      <t>Percentage of total participant cash held as cash deposits (including through reverse repo); in other forms</t>
    </r>
  </si>
  <si>
    <r>
      <rPr>
        <sz val="9"/>
        <rFont val="PMingLiU"/>
        <family val="1"/>
      </rPr>
      <t>Percentage of total participant cash held as cash deposits (including through reverse repo); in money market funds</t>
    </r>
  </si>
  <si>
    <r>
      <rPr>
        <sz val="9"/>
        <rFont val="PMingLiU"/>
        <family val="1"/>
      </rPr>
      <t>Percentage of total participant cash held as cash deposits (including through reverse repo); as cash deposits at commercial banks (Unsecured)</t>
    </r>
  </si>
  <si>
    <r>
      <rPr>
        <sz val="9"/>
        <rFont val="PMingLiU"/>
        <family val="1"/>
      </rPr>
      <t xml:space="preserve">Percentage of total participant cash
</t>
    </r>
    <r>
      <rPr>
        <sz val="9"/>
        <rFont val="PMingLiU"/>
        <family val="1"/>
      </rPr>
      <t>held as cash deposits (including through reverse repo); as cash deposits at commercial banks (Secured, including through reverse repo)</t>
    </r>
  </si>
  <si>
    <r>
      <rPr>
        <sz val="9"/>
        <rFont val="PMingLiU"/>
        <family val="1"/>
      </rPr>
      <t xml:space="preserve">Percentage of total participant cash
</t>
    </r>
    <r>
      <rPr>
        <sz val="9"/>
        <rFont val="PMingLiU"/>
        <family val="1"/>
      </rPr>
      <t>held as cash deposits (including through reverse repo); as cash deposits at other central banks</t>
    </r>
  </si>
  <si>
    <r>
      <rPr>
        <sz val="9"/>
        <rFont val="PMingLiU"/>
        <family val="1"/>
      </rPr>
      <t xml:space="preserve">TAIFEX does not meet The Central Bank of
</t>
    </r>
    <r>
      <rPr>
        <sz val="9"/>
        <rFont val="PMingLiU"/>
        <family val="1"/>
      </rPr>
      <t>Taiwan performs clearing services.</t>
    </r>
  </si>
  <si>
    <r>
      <rPr>
        <sz val="9"/>
        <rFont val="PMingLiU"/>
        <family val="1"/>
      </rPr>
      <t xml:space="preserve">Percentage of total participant cash
</t>
    </r>
    <r>
      <rPr>
        <sz val="9"/>
        <rFont val="PMingLiU"/>
        <family val="1"/>
      </rPr>
      <t>held as cash deposits (including through reverse repo); as cash deposits at central banks of issue of the currency deposited</t>
    </r>
  </si>
  <si>
    <r>
      <rPr>
        <sz val="9"/>
        <rFont val="PMingLiU"/>
        <family val="1"/>
      </rPr>
      <t>Percentage of total participant cash held as cash deposits (including through reverse repo)</t>
    </r>
  </si>
  <si>
    <r>
      <rPr>
        <sz val="9"/>
        <rFont val="PMingLiU"/>
        <family val="1"/>
      </rPr>
      <t>Total cash (but not securities) received from participants, regardless of the form in which it is held, deposited or invested, received as default fund contribution</t>
    </r>
  </si>
  <si>
    <r>
      <rPr>
        <sz val="9"/>
        <rFont val="PMingLiU"/>
        <family val="1"/>
      </rPr>
      <t>Total cash (but not securities) received from participants, regardless of the form in which it is held, deposited or invested, split by whether it was received as initial margin or default fund contribution</t>
    </r>
  </si>
  <si>
    <r>
      <rPr>
        <sz val="9"/>
        <rFont val="PMingLiU"/>
        <family val="1"/>
      </rPr>
      <t xml:space="preserve">Total cash (but not securities)
</t>
    </r>
    <r>
      <rPr>
        <sz val="9"/>
        <rFont val="PMingLiU"/>
        <family val="1"/>
      </rPr>
      <t>received from participants, regardless of the form in which it is held, deposited or invested, received as initial margin</t>
    </r>
  </si>
  <si>
    <r>
      <rPr>
        <sz val="9"/>
        <rFont val="PMingLiU"/>
        <family val="1"/>
      </rPr>
      <t xml:space="preserve">Total cash (but not securities)
</t>
    </r>
    <r>
      <rPr>
        <sz val="9"/>
        <rFont val="PMingLiU"/>
        <family val="1"/>
      </rPr>
      <t>received from participants, regardless of the form in which it is held, deposited or invested, split by whether it was received as initial margin or default fund contribution</t>
    </r>
  </si>
  <si>
    <r>
      <rPr>
        <sz val="9"/>
        <rFont val="PMingLiU"/>
        <family val="1"/>
      </rPr>
      <t>For joint disclosure with the Exchange Traded Derivative Market, please refer to the Exchange Traded Derivative Market - Current Quarter Data.</t>
    </r>
  </si>
  <si>
    <r>
      <rPr>
        <sz val="9"/>
        <rFont val="PMingLiU"/>
        <family val="1"/>
      </rPr>
      <t>Percentage of total income that comes from the reinvestment (or rehypothecation) of assets provided by clearing participants</t>
    </r>
  </si>
  <si>
    <r>
      <rPr>
        <sz val="9"/>
        <rFont val="PMingLiU"/>
        <family val="1"/>
      </rPr>
      <t>General business risk; Income breakdown</t>
    </r>
  </si>
  <si>
    <r>
      <rPr>
        <sz val="9"/>
        <rFont val="PMingLiU"/>
        <family val="1"/>
      </rPr>
      <t>Percentage of total income that comes from fees related to provision of clearing services</t>
    </r>
  </si>
  <si>
    <r>
      <rPr>
        <sz val="9"/>
        <rFont val="PMingLiU"/>
        <family val="1"/>
      </rPr>
      <t>Additional items as necessary</t>
    </r>
  </si>
  <si>
    <r>
      <rPr>
        <sz val="9"/>
        <rFont val="PMingLiU"/>
        <family val="1"/>
      </rPr>
      <t xml:space="preserve">General business risk; Financial
</t>
    </r>
    <r>
      <rPr>
        <sz val="9"/>
        <rFont val="PMingLiU"/>
        <family val="1"/>
      </rPr>
      <t>Disclosures</t>
    </r>
  </si>
  <si>
    <r>
      <rPr>
        <sz val="9"/>
        <rFont val="PMingLiU"/>
        <family val="1"/>
      </rPr>
      <t>The amount of clearing members's deposit of securities as margin collateral was $189,772,281</t>
    </r>
  </si>
  <si>
    <r>
      <rPr>
        <sz val="9"/>
        <rFont val="PMingLiU"/>
        <family val="1"/>
      </rPr>
      <t xml:space="preserve">Explain if collateral posted by
</t>
    </r>
    <r>
      <rPr>
        <sz val="9"/>
        <rFont val="PMingLiU"/>
        <family val="1"/>
      </rPr>
      <t>clearing participants is held on or off the CCPs balance sheet</t>
    </r>
  </si>
  <si>
    <r>
      <rPr>
        <u/>
        <sz val="12"/>
        <color rgb="FF0000FF"/>
        <rFont val="Times New Roman"/>
        <family val="1"/>
      </rPr>
      <t>http://www.taifex.com.tw/file/taifex/Dai</t>
    </r>
    <r>
      <rPr>
        <sz val="12"/>
        <color rgb="FF0000FF"/>
        <rFont val="Times New Roman"/>
        <family val="1"/>
      </rPr>
      <t xml:space="preserve"> </t>
    </r>
    <r>
      <rPr>
        <u/>
        <sz val="12"/>
        <color rgb="FF0000FF"/>
        <rFont val="Times New Roman"/>
        <family val="1"/>
      </rPr>
      <t>lydownload/QD_Files/report2021.pdf</t>
    </r>
  </si>
  <si>
    <r>
      <rPr>
        <sz val="9"/>
        <rFont val="PMingLiU"/>
        <family val="1"/>
      </rPr>
      <t>Total Liabilities</t>
    </r>
  </si>
  <si>
    <r>
      <rPr>
        <sz val="9"/>
        <rFont val="PMingLiU"/>
        <family val="1"/>
      </rPr>
      <t>General business risk; Financial</t>
    </r>
  </si>
  <si>
    <r>
      <rPr>
        <sz val="9"/>
        <rFont val="PMingLiU"/>
        <family val="1"/>
      </rPr>
      <t>Total Assets</t>
    </r>
  </si>
  <si>
    <r>
      <rPr>
        <sz val="9"/>
        <rFont val="PMingLiU"/>
        <family val="1"/>
      </rPr>
      <t>Profits</t>
    </r>
  </si>
  <si>
    <r>
      <rPr>
        <sz val="9"/>
        <rFont val="PMingLiU"/>
        <family val="1"/>
      </rPr>
      <t>Total Expenditure</t>
    </r>
  </si>
  <si>
    <r>
      <rPr>
        <sz val="9"/>
        <rFont val="PMingLiU"/>
        <family val="1"/>
      </rPr>
      <t>Total Revenue</t>
    </r>
  </si>
  <si>
    <r>
      <rPr>
        <sz val="9"/>
        <rFont val="PMingLiU"/>
        <family val="1"/>
      </rPr>
      <t>Six months of current operating expenses</t>
    </r>
  </si>
  <si>
    <r>
      <rPr>
        <sz val="9"/>
        <rFont val="PMingLiU"/>
        <family val="1"/>
      </rPr>
      <t>General business risk</t>
    </r>
  </si>
  <si>
    <r>
      <rPr>
        <sz val="9"/>
        <rFont val="PMingLiU"/>
        <family val="1"/>
      </rPr>
      <t>Value of liquid net assets funded by equity</t>
    </r>
  </si>
  <si>
    <r>
      <rPr>
        <sz val="9"/>
        <rFont val="PMingLiU"/>
        <family val="1"/>
      </rPr>
      <t xml:space="preserve">The account structure of TAIFEX does not offer
</t>
    </r>
    <r>
      <rPr>
        <sz val="9"/>
        <rFont val="PMingLiU"/>
        <family val="1"/>
      </rPr>
      <t>legally segregated but operationally comingled (LSOC) accounts nor comingled house and client accounts</t>
    </r>
  </si>
  <si>
    <r>
      <rPr>
        <sz val="9"/>
        <rFont val="PMingLiU"/>
        <family val="1"/>
      </rPr>
      <t xml:space="preserve">Total Client Positions held in
</t>
    </r>
    <r>
      <rPr>
        <sz val="9"/>
        <rFont val="PMingLiU"/>
        <family val="1"/>
      </rPr>
      <t>comingled house and client accounts</t>
    </r>
  </si>
  <si>
    <r>
      <rPr>
        <sz val="9"/>
        <rFont val="PMingLiU"/>
        <family val="1"/>
      </rPr>
      <t xml:space="preserve">Total Client Positions held as a share
</t>
    </r>
    <r>
      <rPr>
        <sz val="9"/>
        <rFont val="PMingLiU"/>
        <family val="1"/>
      </rPr>
      <t>of notional values cleared or of the settlement value of securities transactions</t>
    </r>
  </si>
  <si>
    <r>
      <rPr>
        <sz val="9"/>
        <rFont val="PMingLiU"/>
        <family val="1"/>
      </rPr>
      <t xml:space="preserve">Total Client Positions held in legally
</t>
    </r>
    <r>
      <rPr>
        <sz val="9"/>
        <rFont val="PMingLiU"/>
        <family val="1"/>
      </rPr>
      <t>segregated but operationally comingled (LSOC) accounts</t>
    </r>
  </si>
  <si>
    <r>
      <rPr>
        <sz val="9"/>
        <rFont val="PMingLiU"/>
        <family val="1"/>
      </rPr>
      <t>Total Client Positions held in omnibus client-only accounts, other than LSOC accounts</t>
    </r>
  </si>
  <si>
    <r>
      <rPr>
        <sz val="9"/>
        <rFont val="PMingLiU"/>
        <family val="1"/>
      </rPr>
      <t>Total Client Positions held as a share of notional values cleared or of the settlement value of securities transactions</t>
    </r>
  </si>
  <si>
    <r>
      <rPr>
        <sz val="9"/>
        <rFont val="PMingLiU"/>
        <family val="1"/>
      </rPr>
      <t>Total Client Positions held in individually segregated accounts</t>
    </r>
  </si>
  <si>
    <r>
      <rPr>
        <sz val="9"/>
        <rFont val="PMingLiU"/>
        <family val="1"/>
      </rPr>
      <t>No Clearing Participant default occurred</t>
    </r>
  </si>
  <si>
    <r>
      <rPr>
        <sz val="9"/>
        <rFont val="PMingLiU"/>
        <family val="1"/>
      </rPr>
      <t xml:space="preserve">Quantitative information related to
</t>
    </r>
    <r>
      <rPr>
        <sz val="9"/>
        <rFont val="PMingLiU"/>
        <family val="1"/>
      </rPr>
      <t>defaults; Appropriate references to other published material related to the defaults</t>
    </r>
  </si>
  <si>
    <r>
      <rPr>
        <sz val="9"/>
        <rFont val="PMingLiU"/>
        <family val="1"/>
      </rPr>
      <t xml:space="preserve">quantitative information related to
</t>
    </r>
    <r>
      <rPr>
        <sz val="9"/>
        <rFont val="PMingLiU"/>
        <family val="1"/>
      </rPr>
      <t>defaults</t>
    </r>
  </si>
  <si>
    <r>
      <rPr>
        <sz val="9"/>
        <rFont val="PMingLiU"/>
        <family val="1"/>
      </rPr>
      <t>Quantitative information related to defaults; Proportion of client positions ported</t>
    </r>
  </si>
  <si>
    <r>
      <rPr>
        <sz val="9"/>
        <rFont val="PMingLiU"/>
        <family val="1"/>
      </rPr>
      <t>quantitative information related to defaults</t>
    </r>
  </si>
  <si>
    <r>
      <rPr>
        <sz val="9"/>
        <rFont val="PMingLiU"/>
        <family val="1"/>
      </rPr>
      <t>Quantitative information related to defaults; Proportion of client positions closed-out</t>
    </r>
  </si>
  <si>
    <r>
      <rPr>
        <sz val="9"/>
        <rFont val="PMingLiU"/>
        <family val="1"/>
      </rPr>
      <t xml:space="preserve">Quantitative information related to
</t>
    </r>
    <r>
      <rPr>
        <sz val="9"/>
        <rFont val="PMingLiU"/>
        <family val="1"/>
      </rPr>
      <t>defaults; Amount of other financial resources used to cover losses</t>
    </r>
  </si>
  <si>
    <r>
      <rPr>
        <sz val="9"/>
        <rFont val="PMingLiU"/>
        <family val="1"/>
      </rPr>
      <t xml:space="preserve">Quantitative information related to
</t>
    </r>
    <r>
      <rPr>
        <sz val="9"/>
        <rFont val="PMingLiU"/>
        <family val="1"/>
      </rPr>
      <t>defaults; Amount of loss versus amount of initial margin</t>
    </r>
  </si>
  <si>
    <r>
      <rPr>
        <sz val="9"/>
        <rFont val="PMingLiU"/>
        <family val="1"/>
      </rPr>
      <t>Settlement using PvP settlement mechanism is not applicable to TAIFEX OTC Derivatives Clearing.</t>
    </r>
  </si>
  <si>
    <r>
      <rPr>
        <sz val="9"/>
        <rFont val="PMingLiU"/>
        <family val="1"/>
      </rPr>
      <t>Settlement using DvD or PvP settlement mechanism is not applicable to TAIFEX.</t>
    </r>
  </si>
  <si>
    <r>
      <rPr>
        <sz val="9"/>
        <rFont val="PMingLiU"/>
        <family val="1"/>
      </rPr>
      <t>Percentage of settlements by volume effected using a PvP settlement mechanism</t>
    </r>
  </si>
  <si>
    <r>
      <rPr>
        <sz val="9"/>
        <rFont val="PMingLiU"/>
        <family val="1"/>
      </rPr>
      <t>Percentage of settlements byvolume effected using a DvP, DvD or PvP settlement mechanism</t>
    </r>
  </si>
  <si>
    <r>
      <rPr>
        <sz val="9"/>
        <rFont val="PMingLiU"/>
        <family val="1"/>
      </rPr>
      <t>Settlement using DvD settlement mechanism is not applicable to TAIFEX OTC Derivatives Clearing.</t>
    </r>
  </si>
  <si>
    <r>
      <rPr>
        <sz val="9"/>
        <rFont val="PMingLiU"/>
        <family val="1"/>
      </rPr>
      <t>Percentage of settlements by volume effected using a DvD settlement mechanism</t>
    </r>
  </si>
  <si>
    <r>
      <rPr>
        <sz val="9"/>
        <rFont val="PMingLiU"/>
        <family val="1"/>
      </rPr>
      <t>Percentage of settlements byvolume effected using a DvP, DvDor PvP settlement mechanism</t>
    </r>
  </si>
  <si>
    <r>
      <rPr>
        <sz val="9"/>
        <rFont val="PMingLiU"/>
        <family val="1"/>
      </rPr>
      <t xml:space="preserve">Settlement using DvP settlement mechanism is
</t>
    </r>
    <r>
      <rPr>
        <sz val="9"/>
        <rFont val="PMingLiU"/>
        <family val="1"/>
      </rPr>
      <t>not applicable to TAIFEX OTC Derivatives Clearing.</t>
    </r>
  </si>
  <si>
    <r>
      <rPr>
        <sz val="9"/>
        <rFont val="PMingLiU"/>
        <family val="1"/>
      </rPr>
      <t xml:space="preserve">Percentage of settlements by volume
</t>
    </r>
    <r>
      <rPr>
        <sz val="9"/>
        <rFont val="PMingLiU"/>
        <family val="1"/>
      </rPr>
      <t>effected using a DvP settlement mechanism</t>
    </r>
  </si>
  <si>
    <r>
      <rPr>
        <sz val="9"/>
        <rFont val="PMingLiU"/>
        <family val="1"/>
      </rPr>
      <t xml:space="preserve">Percentage of settlements byvolume
</t>
    </r>
    <r>
      <rPr>
        <sz val="9"/>
        <rFont val="PMingLiU"/>
        <family val="1"/>
      </rPr>
      <t>effected using a DvP, DvD or PvP settlement mechanism</t>
    </r>
  </si>
  <si>
    <r>
      <rPr>
        <sz val="9"/>
        <rFont val="PMingLiU"/>
        <family val="1"/>
      </rPr>
      <t xml:space="preserve">Settlement using PvP settlement mechanism is
</t>
    </r>
    <r>
      <rPr>
        <sz val="9"/>
        <rFont val="PMingLiU"/>
        <family val="1"/>
      </rPr>
      <t>not applicable to TAIFEX OTC Derivatives Clearing.</t>
    </r>
  </si>
  <si>
    <r>
      <rPr>
        <sz val="9"/>
        <rFont val="PMingLiU"/>
        <family val="1"/>
      </rPr>
      <t xml:space="preserve">Settlement using DvD or PvP settlement
</t>
    </r>
    <r>
      <rPr>
        <sz val="9"/>
        <rFont val="PMingLiU"/>
        <family val="1"/>
      </rPr>
      <t>mechanism is not applicable to TAIFEX.</t>
    </r>
  </si>
  <si>
    <r>
      <rPr>
        <sz val="9"/>
        <rFont val="PMingLiU"/>
        <family val="1"/>
      </rPr>
      <t xml:space="preserve">Percentage of settlements by value
</t>
    </r>
    <r>
      <rPr>
        <sz val="9"/>
        <rFont val="PMingLiU"/>
        <family val="1"/>
      </rPr>
      <t>effected using a PvP settlement mechanism</t>
    </r>
  </si>
  <si>
    <r>
      <rPr>
        <sz val="9"/>
        <rFont val="PMingLiU"/>
        <family val="1"/>
      </rPr>
      <t xml:space="preserve">Percentage of settlements by
</t>
    </r>
    <r>
      <rPr>
        <sz val="9"/>
        <rFont val="PMingLiU"/>
        <family val="1"/>
      </rPr>
      <t>valueeffected using a DvP, DvD or PvPsettlement mechanism</t>
    </r>
  </si>
  <si>
    <r>
      <rPr>
        <sz val="9"/>
        <rFont val="PMingLiU"/>
        <family val="1"/>
      </rPr>
      <t xml:space="preserve">Settlement using DvD settlement mechanism is
</t>
    </r>
    <r>
      <rPr>
        <sz val="9"/>
        <rFont val="PMingLiU"/>
        <family val="1"/>
      </rPr>
      <t>not applicable to TAIFEX OTC Derivatives Clearing.</t>
    </r>
  </si>
  <si>
    <r>
      <rPr>
        <sz val="9"/>
        <rFont val="PMingLiU"/>
        <family val="1"/>
      </rPr>
      <t xml:space="preserve">Percentage of settlements by value
</t>
    </r>
    <r>
      <rPr>
        <sz val="9"/>
        <rFont val="PMingLiU"/>
        <family val="1"/>
      </rPr>
      <t>effected using a DvD settlement mechanism</t>
    </r>
  </si>
  <si>
    <r>
      <rPr>
        <sz val="9"/>
        <rFont val="PMingLiU"/>
        <family val="1"/>
      </rPr>
      <t>Settlement using DvP settlement mechanism is not applicable to TAIFEX OTC Derivatives Clearing.</t>
    </r>
  </si>
  <si>
    <r>
      <rPr>
        <sz val="9"/>
        <rFont val="PMingLiU"/>
        <family val="1"/>
      </rPr>
      <t>Percentage of settlements by value effected using a DvP settlement mechanism</t>
    </r>
  </si>
  <si>
    <r>
      <rPr>
        <sz val="9"/>
        <rFont val="PMingLiU"/>
        <family val="1"/>
      </rPr>
      <t>Percentage of settlements by valueeffected using a DvP, DvD or PvPsettlement mechanism</t>
    </r>
  </si>
  <si>
    <r>
      <rPr>
        <sz val="9"/>
        <rFont val="PMingLiU"/>
        <family val="1"/>
      </rPr>
      <t>Since the major financial resource can be drawn down in TWD on the same day to cover liquidity requirement of respective currency, calculation of days with exceedances by currency is not available.</t>
    </r>
  </si>
  <si>
    <r>
      <rPr>
        <sz val="9"/>
        <rFont val="PMingLiU"/>
        <family val="1"/>
      </rPr>
      <t>Report the number of business days, if any, on which the above amounts exceeded its qualifying liquid resources in each relevant currency (as identified in 7.1 and available at the point the breach occurred), and by how much; Amount of excess on each day</t>
    </r>
  </si>
  <si>
    <r>
      <rPr>
        <sz val="9"/>
        <rFont val="PMingLiU"/>
        <family val="1"/>
      </rPr>
      <t>Liquidity Risk</t>
    </r>
  </si>
  <si>
    <r>
      <rPr>
        <sz val="9"/>
        <rFont val="PMingLiU"/>
        <family val="1"/>
      </rPr>
      <t xml:space="preserve">Since the major financial resource can be drawn
</t>
    </r>
    <r>
      <rPr>
        <sz val="9"/>
        <rFont val="PMingLiU"/>
        <family val="1"/>
      </rPr>
      <t>down in TWD on the same day to cover liquidity requirement of respective currency, calculation of days with exceedances by currency is not available.</t>
    </r>
  </si>
  <si>
    <r>
      <rPr>
        <sz val="9"/>
        <rFont val="PMingLiU"/>
        <family val="1"/>
      </rPr>
      <t xml:space="preserve">Number of business days, if any, on
</t>
    </r>
    <r>
      <rPr>
        <sz val="9"/>
        <rFont val="PMingLiU"/>
        <family val="1"/>
      </rPr>
      <t>which the above amounts exceeded its qualifying liquid resources in each relevant currency(as identified in 7.1 and available at the point the breach occurred),and by how much</t>
    </r>
  </si>
  <si>
    <r>
      <rPr>
        <sz val="9"/>
        <rFont val="PMingLiU"/>
        <family val="1"/>
      </rPr>
      <t xml:space="preserve">Estimated largest same-day and,
</t>
    </r>
    <r>
      <rPr>
        <sz val="9"/>
        <rFont val="PMingLiU"/>
        <family val="1"/>
      </rPr>
      <t>where relevant, intraday and multiday payment obligation in each relevant currency that would be caused by the default of any single participant and its affiliates(including transactions cleared for indirect participants) in extreme but plausible market conditions; Forward looking measure reported quarterly</t>
    </r>
  </si>
  <si>
    <r>
      <rPr>
        <sz val="9"/>
        <rFont val="PMingLiU"/>
        <family val="1"/>
      </rPr>
      <t xml:space="preserve">Actual largest intraday and multiday
</t>
    </r>
    <r>
      <rPr>
        <sz val="9"/>
        <rFont val="PMingLiU"/>
        <family val="1"/>
      </rPr>
      <t>payment obligation of a single participant and its affiliates (including transactions cleared for indirect participants) over the past twelve months; Peak day amount in previous twelve  months</t>
    </r>
  </si>
  <si>
    <r>
      <rPr>
        <sz val="9"/>
        <rFont val="PMingLiU"/>
        <family val="1"/>
      </rPr>
      <t xml:space="preserve">Number of business days, if any, on
</t>
    </r>
    <r>
      <rPr>
        <sz val="9"/>
        <rFont val="PMingLiU"/>
        <family val="1"/>
      </rPr>
      <t>which the above amount exceeded its qualifying liquid resources (identified as in 7.1, andavailable at the point the breach occurred), and by how much;Amount of excess on each day</t>
    </r>
  </si>
  <si>
    <r>
      <rPr>
        <sz val="9"/>
        <rFont val="PMingLiU"/>
        <family val="1"/>
      </rPr>
      <t xml:space="preserve">Report the number of business days, if
</t>
    </r>
    <r>
      <rPr>
        <sz val="9"/>
        <rFont val="PMingLiU"/>
        <family val="1"/>
      </rPr>
      <t>any, on which the above amount exceeded its qualifying liquid resources (identified as in7.1, and available at the point the breach occurred), and by how much.;No. of days in quarter</t>
    </r>
  </si>
  <si>
    <r>
      <rPr>
        <sz val="9"/>
        <rFont val="PMingLiU"/>
        <family val="1"/>
      </rPr>
      <t xml:space="preserve">Estimated largest same-day and,
</t>
    </r>
    <r>
      <rPr>
        <sz val="9"/>
        <rFont val="PMingLiU"/>
        <family val="1"/>
      </rPr>
      <t>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r>
  </si>
  <si>
    <r>
      <rPr>
        <sz val="9"/>
        <rFont val="PMingLiU"/>
        <family val="1"/>
      </rPr>
      <t xml:space="preserve">Size and composition of any
</t>
    </r>
    <r>
      <rPr>
        <sz val="9"/>
        <rFont val="PMingLiU"/>
        <family val="1"/>
      </rPr>
      <t>supplementary liquidity risk resources for each clearing service above those qualifying liquid resources in7.1</t>
    </r>
  </si>
  <si>
    <r>
      <rPr>
        <sz val="9"/>
        <rFont val="PMingLiU"/>
        <family val="1"/>
      </rPr>
      <t xml:space="preserve">Size and composition of any
</t>
    </r>
    <r>
      <rPr>
        <sz val="9"/>
        <rFont val="PMingLiU"/>
        <family val="1"/>
      </rPr>
      <t>supplementary liquidity risk resources for each clearing service above those qualifying liquid resources above.</t>
    </r>
  </si>
  <si>
    <r>
      <rPr>
        <sz val="9"/>
        <rFont val="PMingLiU"/>
        <family val="1"/>
      </rPr>
      <t>In the event that the timing of the payment obligations occur concurrently, TAIFEX would apply the liquid resources by regulations to meet the payment obligations.</t>
    </r>
  </si>
  <si>
    <r>
      <rPr>
        <sz val="9"/>
        <rFont val="PMingLiU"/>
        <family val="1"/>
      </rPr>
      <t xml:space="preserve">Details regarding the schedule of
</t>
    </r>
    <r>
      <rPr>
        <sz val="9"/>
        <rFont val="PMingLiU"/>
        <family val="1"/>
      </rPr>
      <t>payments or priority for allocating payments, if such exists, and any applicable rule, policy,procedure, and governance arrangement around such decision making.</t>
    </r>
  </si>
  <si>
    <r>
      <rPr>
        <sz val="9"/>
        <rFont val="PMingLiU"/>
        <family val="1"/>
      </rPr>
      <t>no</t>
    </r>
  </si>
  <si>
    <r>
      <rPr>
        <sz val="9"/>
        <rFont val="PMingLiU"/>
        <family val="1"/>
      </rPr>
      <t xml:space="preserve">State whether the CCP has routine
</t>
    </r>
    <r>
      <rPr>
        <sz val="9"/>
        <rFont val="PMingLiU"/>
        <family val="1"/>
      </rPr>
      <t>access to central bank liquidity or facilities.</t>
    </r>
  </si>
  <si>
    <r>
      <rPr>
        <sz val="9"/>
        <rFont val="PMingLiU"/>
        <family val="1"/>
      </rPr>
      <t xml:space="preserve">Size And Composition Of Qualifying Liquid Resources
</t>
    </r>
    <r>
      <rPr>
        <sz val="9"/>
        <rFont val="PMingLiU"/>
        <family val="1"/>
      </rPr>
      <t>:0.00</t>
    </r>
  </si>
  <si>
    <r>
      <rPr>
        <sz val="9"/>
        <rFont val="PMingLiU"/>
        <family val="1"/>
      </rPr>
      <t>Size and composition of qualifying liquid resources for each clearing service; (h) other</t>
    </r>
  </si>
  <si>
    <r>
      <rPr>
        <sz val="9"/>
        <rFont val="PMingLiU"/>
        <family val="1"/>
      </rPr>
      <t xml:space="preserve">Size And Composition Of Qualifying Liquid Resources
</t>
    </r>
    <r>
      <rPr>
        <sz val="9"/>
        <rFont val="PMingLiU"/>
        <family val="1"/>
      </rPr>
      <t>:91,889,048.00</t>
    </r>
  </si>
  <si>
    <r>
      <rPr>
        <sz val="9"/>
        <rFont val="PMingLiU"/>
        <family val="1"/>
      </rPr>
      <t xml:space="preserve">Size and composition of qualifying
</t>
    </r>
    <r>
      <rPr>
        <sz val="9"/>
        <rFont val="PMingLiU"/>
        <family val="1"/>
      </rPr>
      <t>liquid resources for each clearing service; (g) highly marketable collateral held in custody and investments that are readily available and convertible into cash with prearranged and highly reliable funding arrangements even in extreme but plausible market conditions</t>
    </r>
  </si>
  <si>
    <r>
      <rPr>
        <sz val="9"/>
        <rFont val="PMingLiU"/>
        <family val="1"/>
      </rPr>
      <t>To prevent the clearing margins becoming insufficient to pay if an exigency occurs in the futures market, the Corporation follows the Order No. 87(7)28330 issued by the SFB and has agreements with clearing banks to provide the Corporation with a $8,200,000 thousand credit facility.  As of December 31, 2022, there had been no drawdown on this facility nor was any borrowing outstanding.</t>
    </r>
  </si>
  <si>
    <r>
      <rPr>
        <sz val="9"/>
        <rFont val="PMingLiU"/>
        <family val="1"/>
      </rPr>
      <t xml:space="preserve">Size And Composition Of Qualifying Liquid Resources
</t>
    </r>
    <r>
      <rPr>
        <sz val="9"/>
        <rFont val="PMingLiU"/>
        <family val="1"/>
      </rPr>
      <t>:8,200,000,000.00</t>
    </r>
  </si>
  <si>
    <r>
      <rPr>
        <sz val="9"/>
        <rFont val="PMingLiU"/>
        <family val="1"/>
      </rPr>
      <t>Size and composition of qualifying liquid resources for each clearing service; (f) unsecured committed lines of credit (ie which the CCP may draw without providing collateral/security)</t>
    </r>
  </si>
  <si>
    <r>
      <rPr>
        <sz val="9"/>
        <rFont val="PMingLiU"/>
        <family val="1"/>
      </rPr>
      <t xml:space="preserve">Size and composition of qualifying
</t>
    </r>
    <r>
      <rPr>
        <sz val="9"/>
        <rFont val="PMingLiU"/>
        <family val="1"/>
      </rPr>
      <t>liquid resources for each clearing service; (e) secured committed lines of credit (ie those for which collateral/security will be provided by the CCP if drawn)including committed foreign exchange swaps and committed repos</t>
    </r>
  </si>
  <si>
    <r>
      <rPr>
        <sz val="9"/>
        <rFont val="PMingLiU"/>
        <family val="1"/>
      </rPr>
      <t xml:space="preserve">Size And Composition Of Qualifying Liquid Resources
</t>
    </r>
    <r>
      <rPr>
        <sz val="9"/>
        <rFont val="PMingLiU"/>
        <family val="1"/>
      </rPr>
      <t>:12,735,353,886.00</t>
    </r>
  </si>
  <si>
    <r>
      <rPr>
        <sz val="9"/>
        <rFont val="PMingLiU"/>
        <family val="1"/>
      </rPr>
      <t>Size and composition of qualifying liquid resources for each clearing service; (d) Unsecured cash deposited at commercial banks</t>
    </r>
  </si>
  <si>
    <r>
      <rPr>
        <sz val="9"/>
        <rFont val="PMingLiU"/>
        <family val="1"/>
      </rPr>
      <t>Size and composition of qualifying liquid resources for each clearing service; (c) Secured cash deposited at commercial banks(including reverse repo)</t>
    </r>
  </si>
  <si>
    <r>
      <rPr>
        <sz val="9"/>
        <rFont val="PMingLiU"/>
        <family val="1"/>
      </rPr>
      <t>Size and composition of qualifying liquid resources for each clearing service; (b) Cash deposited at other central banks</t>
    </r>
  </si>
  <si>
    <r>
      <rPr>
        <sz val="9"/>
        <rFont val="PMingLiU"/>
        <family val="1"/>
      </rPr>
      <t>7.1.2~7.1.9 TAIFEX is disclosing the size and composition of all resources it deems to be “qualifying liquid resources” in line with the guidance issued by Operating Rules of the Taiwan Futures Exchange Corporation 105.</t>
    </r>
  </si>
  <si>
    <r>
      <rPr>
        <sz val="9"/>
        <rFont val="PMingLiU"/>
        <family val="1"/>
      </rPr>
      <t>Size and composition of qualifying liquid resources for each clearing service; (a) Cash deposited at a central bank of issue of the currency concerned</t>
    </r>
  </si>
  <si>
    <r>
      <rPr>
        <sz val="9"/>
        <rFont val="PMingLiU"/>
        <family val="1"/>
      </rPr>
      <t>TAIFEX maintains sufficient liquid resources for the sum of the fisrt and second largest possible losses of clearing members estimated by using stress testing.</t>
    </r>
  </si>
  <si>
    <r>
      <rPr>
        <sz val="9"/>
        <rFont val="PMingLiU"/>
        <family val="1"/>
      </rPr>
      <t>TAIFEX maintains sufficient liquid resources for the fisrt largest possible losses of clearing members estimated by using stress testing.</t>
    </r>
  </si>
  <si>
    <r>
      <rPr>
        <sz val="9"/>
        <rFont val="PMingLiU"/>
        <family val="1"/>
      </rPr>
      <t>State whether the clearing service maintains sufficient liquid resources to [Cover 1] or [Cover 2].</t>
    </r>
  </si>
  <si>
    <r>
      <rPr>
        <sz val="9"/>
        <rFont val="PMingLiU"/>
        <family val="1"/>
      </rPr>
      <t>All futures trading in Taiwan is subject to advanced margin collection (pre-margin). Futures brokers are required to collect margins or premiums from traders in the amounts specified by TAIFEX before accepting trade orders.</t>
    </r>
  </si>
  <si>
    <r>
      <rPr>
        <sz val="9"/>
        <rFont val="PMingLiU"/>
        <family val="1"/>
      </rPr>
      <t>Maximum aggregate initial margin call on any given business day over the period</t>
    </r>
  </si>
  <si>
    <r>
      <rPr>
        <sz val="9"/>
        <rFont val="PMingLiU"/>
        <family val="1"/>
      </rPr>
      <t xml:space="preserve">Maximum total variation margin paid
</t>
    </r>
    <r>
      <rPr>
        <sz val="9"/>
        <rFont val="PMingLiU"/>
        <family val="1"/>
      </rPr>
      <t>to the CCP on any given business day over the period</t>
    </r>
  </si>
  <si>
    <r>
      <rPr>
        <sz val="9"/>
        <rFont val="PMingLiU"/>
        <family val="1"/>
      </rPr>
      <t xml:space="preserve">Maximum total variation margin
</t>
    </r>
    <r>
      <rPr>
        <sz val="9"/>
        <rFont val="PMingLiU"/>
        <family val="1"/>
      </rPr>
      <t>paidto the CCP on any given business day over the period</t>
    </r>
  </si>
  <si>
    <r>
      <rPr>
        <sz val="9"/>
        <rFont val="PMingLiU"/>
        <family val="1"/>
      </rPr>
      <t xml:space="preserve">Average Total Variation Margin Paid
</t>
    </r>
    <r>
      <rPr>
        <sz val="9"/>
        <rFont val="PMingLiU"/>
        <family val="1"/>
      </rPr>
      <t>to the CCP by participants each business day</t>
    </r>
  </si>
  <si>
    <r>
      <rPr>
        <sz val="9"/>
        <rFont val="PMingLiU"/>
        <family val="1"/>
      </rPr>
      <t>Where breaches of initial margin coverage (as defined in 6.5(a)) have occurred, report on size of uncovered exposure; Average Size</t>
    </r>
  </si>
  <si>
    <r>
      <rPr>
        <sz val="9"/>
        <rFont val="PMingLiU"/>
        <family val="1"/>
      </rPr>
      <t>Results of back-testing of initial margin. At a minimum, this should include, for each clearing service and each initial margin model applied to that clearing service</t>
    </r>
  </si>
  <si>
    <r>
      <rPr>
        <sz val="9"/>
        <rFont val="PMingLiU"/>
        <family val="1"/>
      </rPr>
      <t>Where breaches of initial margin coverage (as defined in 6.5(a))have occurred, report on size of uncovered exposure; Peak size</t>
    </r>
  </si>
  <si>
    <r>
      <rPr>
        <sz val="9"/>
        <rFont val="PMingLiU"/>
        <family val="1"/>
      </rPr>
      <t xml:space="preserve">Results of back-testing of initial
</t>
    </r>
    <r>
      <rPr>
        <sz val="9"/>
        <rFont val="PMingLiU"/>
        <family val="1"/>
      </rPr>
      <t>margin. At a minimum, this should include, for each clearing service and each initial margin model applied to that clearing service</t>
    </r>
  </si>
  <si>
    <r>
      <rPr>
        <sz val="9"/>
        <rFont val="PMingLiU"/>
        <family val="1"/>
      </rPr>
      <t xml:space="preserve">The number of observation samples is calculated
</t>
    </r>
    <r>
      <rPr>
        <sz val="9"/>
        <rFont val="PMingLiU"/>
        <family val="1"/>
      </rPr>
      <t>by multiplying the number of business days from 2022/7/25 to 2022/9/30 by the number of accounts with positions during this period.</t>
    </r>
  </si>
  <si>
    <r>
      <rPr>
        <sz val="9"/>
        <rFont val="PMingLiU"/>
        <family val="1"/>
      </rPr>
      <t>Number of observations</t>
    </r>
  </si>
  <si>
    <r>
      <rPr>
        <sz val="9"/>
        <rFont val="PMingLiU"/>
        <family val="1"/>
      </rPr>
      <t>EOD Basis</t>
    </r>
  </si>
  <si>
    <r>
      <rPr>
        <sz val="9"/>
        <rFont val="PMingLiU"/>
        <family val="1"/>
      </rPr>
      <t>End of Business</t>
    </r>
  </si>
  <si>
    <r>
      <rPr>
        <sz val="9"/>
        <rFont val="PMingLiU"/>
        <family val="1"/>
      </rPr>
      <t>Time of daily back-testing result if measured once a day.</t>
    </r>
  </si>
  <si>
    <r>
      <rPr>
        <sz val="9"/>
        <rFont val="PMingLiU"/>
        <family val="1"/>
      </rPr>
      <t>Specify if measured intraday/continuously or only once a day. If once a day, specify at what time of day.</t>
    </r>
  </si>
  <si>
    <r>
      <rPr>
        <sz val="9"/>
        <rFont val="PMingLiU"/>
        <family val="1"/>
      </rPr>
      <t>Once-a-day</t>
    </r>
  </si>
  <si>
    <r>
      <rPr>
        <sz val="9"/>
        <rFont val="PMingLiU"/>
        <family val="1"/>
      </rPr>
      <t>Day end</t>
    </r>
  </si>
  <si>
    <r>
      <rPr>
        <sz val="9"/>
        <rFont val="PMingLiU"/>
        <family val="1"/>
      </rPr>
      <t>Frequency of daily back-testing result measurements.</t>
    </r>
  </si>
  <si>
    <r>
      <rPr>
        <sz val="9"/>
        <rFont val="PMingLiU"/>
        <family val="1"/>
      </rPr>
      <t>Number of times over the past twelve months that margin coverage held against any account fell below the actual marked-to-market exposure of that member account</t>
    </r>
  </si>
  <si>
    <r>
      <rPr>
        <sz val="9"/>
        <rFont val="PMingLiU"/>
        <family val="1"/>
      </rPr>
      <t xml:space="preserve">Frequency of Parameter Review
</t>
    </r>
    <r>
      <rPr>
        <sz val="9"/>
        <rFont val="PMingLiU"/>
        <family val="1"/>
      </rPr>
      <t>Change Effective Date</t>
    </r>
  </si>
  <si>
    <r>
      <rPr>
        <sz val="9"/>
        <rFont val="PMingLiU"/>
        <family val="1"/>
      </rPr>
      <t xml:space="preserve">Type of initial margin model used
</t>
    </r>
    <r>
      <rPr>
        <sz val="9"/>
        <rFont val="PMingLiU"/>
        <family val="1"/>
      </rPr>
      <t>(e.g. portfolio simulation or risk aggregation) for each clearing service and the key model design parameters for each initial margin model applied to that clearing service</t>
    </r>
  </si>
  <si>
    <r>
      <rPr>
        <sz val="9"/>
        <rFont val="PMingLiU"/>
        <family val="1"/>
      </rPr>
      <t>Daily</t>
    </r>
  </si>
  <si>
    <r>
      <rPr>
        <sz val="9"/>
        <rFont val="PMingLiU"/>
        <family val="1"/>
      </rPr>
      <t>Frequency of Parameter Review</t>
    </r>
  </si>
  <si>
    <r>
      <rPr>
        <sz val="9"/>
        <rFont val="PMingLiU"/>
        <family val="1"/>
      </rPr>
      <t xml:space="preserve">Index Futures and Options Margin Table
</t>
    </r>
    <r>
      <rPr>
        <u/>
        <sz val="12"/>
        <color rgb="FF0000FF"/>
        <rFont val="Times New Roman"/>
        <family val="1"/>
      </rPr>
      <t>https://www.taifex.com.tw/enl/eng5/ind</t>
    </r>
    <r>
      <rPr>
        <sz val="12"/>
        <color rgb="FF0000FF"/>
        <rFont val="Times New Roman"/>
        <family val="1"/>
      </rPr>
      <t xml:space="preserve"> </t>
    </r>
    <r>
      <rPr>
        <u/>
        <sz val="12"/>
        <color rgb="FF0000FF"/>
        <rFont val="Times New Roman"/>
        <family val="1"/>
      </rPr>
      <t xml:space="preserve">exMargining
</t>
    </r>
    <r>
      <rPr>
        <sz val="9"/>
        <rFont val="PMingLiU"/>
        <family val="1"/>
      </rPr>
      <t xml:space="preserve">Single Stock Futures and Equity Options Margin Table
</t>
    </r>
    <r>
      <rPr>
        <u/>
        <sz val="12"/>
        <color rgb="FF0000FF"/>
        <rFont val="Times New Roman"/>
        <family val="1"/>
      </rPr>
      <t>https://www.taifex.com.tw/enl/eng5/sto</t>
    </r>
    <r>
      <rPr>
        <sz val="12"/>
        <color rgb="FF0000FF"/>
        <rFont val="Times New Roman"/>
        <family val="1"/>
      </rPr>
      <t xml:space="preserve"> </t>
    </r>
    <r>
      <rPr>
        <u/>
        <sz val="12"/>
        <color rgb="FF0000FF"/>
        <rFont val="Times New Roman"/>
        <family val="1"/>
      </rPr>
      <t xml:space="preserve">ckMargining
</t>
    </r>
    <r>
      <rPr>
        <sz val="9"/>
        <rFont val="PMingLiU"/>
        <family val="1"/>
      </rPr>
      <t xml:space="preserve">Commodity Futures and Options Margin Table
</t>
    </r>
    <r>
      <rPr>
        <u/>
        <sz val="12"/>
        <color rgb="FF0000FF"/>
        <rFont val="Times New Roman"/>
        <family val="1"/>
      </rPr>
      <t>https://www.taifex.com.tw/enl/eng5/gol</t>
    </r>
    <r>
      <rPr>
        <sz val="12"/>
        <color rgb="FF0000FF"/>
        <rFont val="Times New Roman"/>
        <family val="1"/>
      </rPr>
      <t xml:space="preserve"> </t>
    </r>
    <r>
      <rPr>
        <u/>
        <sz val="12"/>
        <color rgb="FF0000FF"/>
        <rFont val="Times New Roman"/>
        <family val="1"/>
      </rPr>
      <t xml:space="preserve">dMargining
</t>
    </r>
    <r>
      <rPr>
        <sz val="9"/>
        <rFont val="PMingLiU"/>
        <family val="1"/>
      </rPr>
      <t xml:space="preserve">FX Futures and Options Margin Table
</t>
    </r>
    <r>
      <rPr>
        <u/>
        <sz val="12"/>
        <color rgb="FF0000FF"/>
        <rFont val="Times New Roman"/>
        <family val="1"/>
      </rPr>
      <t>https://www.taifex.com.tw/enl/eng5/fX</t>
    </r>
    <r>
      <rPr>
        <sz val="12"/>
        <color rgb="FF0000FF"/>
        <rFont val="Times New Roman"/>
        <family val="1"/>
      </rPr>
      <t xml:space="preserve"> </t>
    </r>
    <r>
      <rPr>
        <u/>
        <sz val="12"/>
        <color rgb="FF0000FF"/>
        <rFont val="Times New Roman"/>
        <family val="1"/>
      </rPr>
      <t xml:space="preserve">Margining
</t>
    </r>
    <r>
      <rPr>
        <sz val="9"/>
        <rFont val="PMingLiU"/>
        <family val="1"/>
      </rPr>
      <t xml:space="preserve">SPAN Parameter Table
</t>
    </r>
    <r>
      <rPr>
        <u/>
        <sz val="12"/>
        <color rgb="FF0000FF"/>
        <rFont val="Times New Roman"/>
        <family val="1"/>
      </rPr>
      <t>https://www.taifex.com.tw/enl/eng5/spa</t>
    </r>
    <r>
      <rPr>
        <sz val="12"/>
        <color rgb="FF0000FF"/>
        <rFont val="Times New Roman"/>
        <family val="1"/>
      </rPr>
      <t xml:space="preserve"> </t>
    </r>
    <r>
      <rPr>
        <u/>
        <sz val="12"/>
        <color rgb="FF0000FF"/>
        <rFont val="Times New Roman"/>
        <family val="1"/>
      </rPr>
      <t>nRiskParameter</t>
    </r>
  </si>
  <si>
    <r>
      <rPr>
        <sz val="9"/>
        <rFont val="PMingLiU"/>
        <family val="1"/>
      </rPr>
      <t>IM Rates Link</t>
    </r>
  </si>
  <si>
    <r>
      <rPr>
        <sz val="9"/>
        <rFont val="PMingLiU"/>
        <family val="1"/>
      </rPr>
      <t>Close Out Period (days)</t>
    </r>
  </si>
  <si>
    <r>
      <rPr>
        <sz val="9"/>
        <rFont val="PMingLiU"/>
        <family val="1"/>
      </rPr>
      <t>Type of initial margin model used (e.g. portfolio simulation or risk aggregation) for each clearing service and the key model design parameters for each initial margin model applied to that clearing service</t>
    </r>
  </si>
  <si>
    <r>
      <rPr>
        <sz val="9"/>
        <rFont val="PMingLiU"/>
        <family val="1"/>
      </rPr>
      <t>Adjustments Change Effective Date</t>
    </r>
  </si>
  <si>
    <r>
      <rPr>
        <sz val="9"/>
        <rFont val="PMingLiU"/>
        <family val="1"/>
      </rPr>
      <t>Decay factor for Exponentially Weighted Moving Average</t>
    </r>
  </si>
  <si>
    <r>
      <rPr>
        <sz val="9"/>
        <rFont val="PMingLiU"/>
        <family val="1"/>
      </rPr>
      <t>Adjustments</t>
    </r>
  </si>
  <si>
    <r>
      <rPr>
        <sz val="9"/>
        <rFont val="PMingLiU"/>
        <family val="1"/>
      </rPr>
      <t xml:space="preserve">Look Back Period Change Effective
</t>
    </r>
    <r>
      <rPr>
        <sz val="9"/>
        <rFont val="PMingLiU"/>
        <family val="1"/>
      </rPr>
      <t>Date</t>
    </r>
  </si>
  <si>
    <r>
      <rPr>
        <sz val="9"/>
        <rFont val="PMingLiU"/>
        <family val="1"/>
      </rPr>
      <t>last five years and the chosen stress period.</t>
    </r>
  </si>
  <si>
    <r>
      <rPr>
        <sz val="9"/>
        <rFont val="PMingLiU"/>
        <family val="1"/>
      </rPr>
      <t>30 days, 60 days, 90 days, 180 Days, 2500 Days</t>
    </r>
  </si>
  <si>
    <r>
      <rPr>
        <sz val="9"/>
        <rFont val="PMingLiU"/>
        <family val="1"/>
      </rPr>
      <t>Look Back Period</t>
    </r>
  </si>
  <si>
    <r>
      <rPr>
        <sz val="9"/>
        <rFont val="PMingLiU"/>
        <family val="1"/>
      </rPr>
      <t>Single Tailed Confidence Level Change Effective Date</t>
    </r>
  </si>
  <si>
    <r>
      <rPr>
        <sz val="9"/>
        <rFont val="PMingLiU"/>
        <family val="1"/>
      </rPr>
      <t>Single Tailed Confidence Level</t>
    </r>
  </si>
  <si>
    <r>
      <rPr>
        <sz val="9"/>
        <rFont val="PMingLiU"/>
        <family val="1"/>
      </rPr>
      <t xml:space="preserve">IM Model Name Change Effective
</t>
    </r>
    <r>
      <rPr>
        <sz val="9"/>
        <rFont val="PMingLiU"/>
        <family val="1"/>
      </rPr>
      <t>Date</t>
    </r>
  </si>
  <si>
    <r>
      <rPr>
        <sz val="9"/>
        <rFont val="PMingLiU"/>
        <family val="1"/>
      </rPr>
      <t>Expected Shortfall based on historical simulation</t>
    </r>
  </si>
  <si>
    <r>
      <rPr>
        <sz val="9"/>
        <rFont val="PMingLiU"/>
        <family val="1"/>
      </rPr>
      <t>IM Model Name</t>
    </r>
  </si>
  <si>
    <r>
      <rPr>
        <sz val="9"/>
        <rFont val="PMingLiU"/>
        <family val="1"/>
      </rPr>
      <t>Type of IM Model Change Effective Date</t>
    </r>
  </si>
  <si>
    <r>
      <rPr>
        <sz val="9"/>
        <rFont val="PMingLiU"/>
        <family val="1"/>
      </rPr>
      <t>Portfolio simulation</t>
    </r>
  </si>
  <si>
    <r>
      <rPr>
        <sz val="9"/>
        <rFont val="PMingLiU"/>
        <family val="1"/>
      </rPr>
      <t>VaR based on historical volatility</t>
    </r>
  </si>
  <si>
    <r>
      <rPr>
        <sz val="9"/>
        <rFont val="PMingLiU"/>
        <family val="1"/>
      </rPr>
      <t>Type of IM Model</t>
    </r>
  </si>
  <si>
    <r>
      <rPr>
        <sz val="9"/>
        <rFont val="PMingLiU"/>
        <family val="1"/>
      </rPr>
      <t xml:space="preserve">Index Futures and Options Margin Table
</t>
    </r>
    <r>
      <rPr>
        <u/>
        <sz val="12"/>
        <color rgb="FF0000FF"/>
        <rFont val="Times New Roman"/>
        <family val="1"/>
      </rPr>
      <t>https://www.taifex.com.tw/enl/eng5/ind</t>
    </r>
    <r>
      <rPr>
        <sz val="12"/>
        <color rgb="FF0000FF"/>
        <rFont val="Times New Roman"/>
        <family val="1"/>
      </rPr>
      <t xml:space="preserve"> </t>
    </r>
    <r>
      <rPr>
        <u/>
        <sz val="12"/>
        <color rgb="FF0000FF"/>
        <rFont val="Times New Roman"/>
        <family val="1"/>
      </rPr>
      <t xml:space="preserve">exMargining
</t>
    </r>
    <r>
      <rPr>
        <sz val="9"/>
        <rFont val="PMingLiU"/>
        <family val="1"/>
      </rPr>
      <t xml:space="preserve">Single Stock Futures and Equity Options Margin Table
</t>
    </r>
    <r>
      <rPr>
        <u/>
        <sz val="12"/>
        <color rgb="FF0000FF"/>
        <rFont val="Times New Roman"/>
        <family val="1"/>
      </rPr>
      <t>https://www.taifex.com.tw/enl/eng5/sto</t>
    </r>
    <r>
      <rPr>
        <sz val="12"/>
        <color rgb="FF0000FF"/>
        <rFont val="Times New Roman"/>
        <family val="1"/>
      </rPr>
      <t xml:space="preserve"> </t>
    </r>
    <r>
      <rPr>
        <u/>
        <sz val="12"/>
        <color rgb="FF0000FF"/>
        <rFont val="Times New Roman"/>
        <family val="1"/>
      </rPr>
      <t xml:space="preserve">ckMargining
</t>
    </r>
    <r>
      <rPr>
        <sz val="9"/>
        <rFont val="PMingLiU"/>
        <family val="1"/>
      </rPr>
      <t xml:space="preserve">Commodity Futures and Options Margin Table
</t>
    </r>
    <r>
      <rPr>
        <u/>
        <sz val="12"/>
        <color rgb="FF0000FF"/>
        <rFont val="Times New Roman"/>
        <family val="1"/>
      </rPr>
      <t>https://www.taifex.com.tw/enl/eng5/gol</t>
    </r>
    <r>
      <rPr>
        <sz val="12"/>
        <color rgb="FF0000FF"/>
        <rFont val="Times New Roman"/>
        <family val="1"/>
      </rPr>
      <t xml:space="preserve"> </t>
    </r>
    <r>
      <rPr>
        <u/>
        <sz val="12"/>
        <color rgb="FF0000FF"/>
        <rFont val="Times New Roman"/>
        <family val="1"/>
      </rPr>
      <t xml:space="preserve">dMargining
</t>
    </r>
    <r>
      <rPr>
        <sz val="9"/>
        <rFont val="PMingLiU"/>
        <family val="1"/>
      </rPr>
      <t xml:space="preserve">FX Futures and Options Margin Table
</t>
    </r>
    <r>
      <rPr>
        <u/>
        <sz val="12"/>
        <color rgb="FF0000FF"/>
        <rFont val="Times New Roman"/>
        <family val="1"/>
      </rPr>
      <t>https://www.taifex.com.tw/enl/eng5/fX</t>
    </r>
    <r>
      <rPr>
        <sz val="12"/>
        <color rgb="FF0000FF"/>
        <rFont val="Times New Roman"/>
        <family val="1"/>
      </rPr>
      <t xml:space="preserve"> </t>
    </r>
    <r>
      <rPr>
        <u/>
        <sz val="12"/>
        <color rgb="FF0000FF"/>
        <rFont val="Times New Roman"/>
        <family val="1"/>
      </rPr>
      <t>Margining</t>
    </r>
  </si>
  <si>
    <r>
      <rPr>
        <sz val="9"/>
        <rFont val="PMingLiU"/>
        <family val="1"/>
      </rPr>
      <t>Initial Margin rates on individual contracts where the CCP sets such rates</t>
    </r>
  </si>
  <si>
    <r>
      <rPr>
        <sz val="9"/>
        <rFont val="PMingLiU"/>
        <family val="1"/>
      </rPr>
      <t>Initial Margin rates on individual contracts, where the CCP sets such rates</t>
    </r>
  </si>
  <si>
    <r>
      <rPr>
        <sz val="9"/>
        <rFont val="PMingLiU"/>
        <family val="1"/>
      </rPr>
      <t xml:space="preserve">HouseIM_PreHaircut:TWD 184,416,239.00
</t>
    </r>
    <r>
      <rPr>
        <sz val="9"/>
        <rFont val="PMingLiU"/>
        <family val="1"/>
      </rPr>
      <t xml:space="preserve">HouseIM_PostHaircut:TWD 184,416,239.00
</t>
    </r>
    <r>
      <rPr>
        <sz val="9"/>
        <rFont val="PMingLiU"/>
        <family val="1"/>
      </rPr>
      <t xml:space="preserve">ClientIM_PreHaircut:TWD 0.00
</t>
    </r>
    <r>
      <rPr>
        <sz val="9"/>
        <rFont val="PMingLiU"/>
        <family val="1"/>
      </rPr>
      <t>ClientIM_PostHaircut:TWD 0.00</t>
    </r>
  </si>
  <si>
    <r>
      <rPr>
        <sz val="9"/>
        <rFont val="PMingLiU"/>
        <family val="1"/>
      </rPr>
      <t xml:space="preserve">HouseIM_PreHaircut:TWD 8,406,661,968.00
</t>
    </r>
    <r>
      <rPr>
        <sz val="9"/>
        <rFont val="PMingLiU"/>
        <family val="1"/>
      </rPr>
      <t xml:space="preserve">HouseIM_PostHaircut:TWD 8,406,661,968.00
</t>
    </r>
    <r>
      <rPr>
        <sz val="9"/>
        <rFont val="PMingLiU"/>
        <family val="1"/>
      </rPr>
      <t xml:space="preserve">ClientIM_PreHaircut:TWD 79,276,894,332.00
</t>
    </r>
    <r>
      <rPr>
        <sz val="9"/>
        <rFont val="PMingLiU"/>
        <family val="1"/>
      </rPr>
      <t>ClientIM_PostHaircut:TWD 79,276,894,332.00</t>
    </r>
  </si>
  <si>
    <r>
      <rPr>
        <sz val="9"/>
        <rFont val="PMingLiU"/>
        <family val="1"/>
      </rPr>
      <t xml:space="preserve">For each clearing service, total initial
</t>
    </r>
    <r>
      <rPr>
        <sz val="9"/>
        <rFont val="PMingLiU"/>
        <family val="1"/>
      </rPr>
      <t>margin held, split by house and client (if segregated).</t>
    </r>
  </si>
  <si>
    <r>
      <rPr>
        <sz val="9"/>
        <rFont val="PMingLiU"/>
        <family val="1"/>
      </rPr>
      <t xml:space="preserve">For each clearing service, total initial
</t>
    </r>
    <r>
      <rPr>
        <sz val="9"/>
        <rFont val="PMingLiU"/>
        <family val="1"/>
      </rPr>
      <t>margin held, split by house and client</t>
    </r>
  </si>
  <si>
    <r>
      <rPr>
        <sz val="9"/>
        <rFont val="PMingLiU"/>
        <family val="1"/>
      </rPr>
      <t xml:space="preserve">1.The Non-Cash - Other listed here comprises
</t>
    </r>
    <r>
      <rPr>
        <sz val="9"/>
        <rFont val="PMingLiU"/>
        <family val="1"/>
      </rPr>
      <t>Equities、government Bonds- Domestic and internaitional Bond. 2.The amount is deposit of securities as margin collateral.</t>
    </r>
  </si>
  <si>
    <r>
      <rPr>
        <sz val="9"/>
        <rFont val="PMingLiU"/>
        <family val="1"/>
      </rPr>
      <t xml:space="preserve">HouseIM_PreHaircut:TWD 0.00
</t>
    </r>
    <r>
      <rPr>
        <sz val="9"/>
        <rFont val="PMingLiU"/>
        <family val="1"/>
      </rPr>
      <t xml:space="preserve">HouseIM_PostHaircut:TWD 0.00
</t>
    </r>
    <r>
      <rPr>
        <sz val="9"/>
        <rFont val="PMingLiU"/>
        <family val="1"/>
      </rPr>
      <t xml:space="preserve">ClientIM_PreHaircut:TWD 0.00
</t>
    </r>
    <r>
      <rPr>
        <sz val="9"/>
        <rFont val="PMingLiU"/>
        <family val="1"/>
      </rPr>
      <t xml:space="preserve">ClientIM_PostHaircut:TWD 0.00
</t>
    </r>
    <r>
      <rPr>
        <sz val="9"/>
        <rFont val="PMingLiU"/>
        <family val="1"/>
      </rPr>
      <t xml:space="preserve">TotalIM_PreHaircut:TWD 0.00
</t>
    </r>
    <r>
      <rPr>
        <sz val="9"/>
        <rFont val="PMingLiU"/>
        <family val="1"/>
      </rPr>
      <t>TotalIM_PostHaircut:TWD 0.00</t>
    </r>
  </si>
  <si>
    <r>
      <rPr>
        <sz val="9"/>
        <rFont val="PMingLiU"/>
        <family val="1"/>
      </rPr>
      <t xml:space="preserve">1.The Non-Cash - Other listed here comprises
</t>
    </r>
    <r>
      <rPr>
        <sz val="9"/>
        <rFont val="PMingLiU"/>
        <family val="1"/>
      </rPr>
      <t xml:space="preserve">Equities、government Bonds-Domestic and internaitional Bond.
</t>
    </r>
    <r>
      <rPr>
        <sz val="9"/>
        <rFont val="PMingLiU"/>
        <family val="1"/>
      </rPr>
      <t>2.The amount is deposit of securities as margin collateral.</t>
    </r>
  </si>
  <si>
    <r>
      <rPr>
        <sz val="9"/>
        <rFont val="PMingLiU"/>
        <family val="1"/>
      </rPr>
      <t xml:space="preserve">HouseIM_PreHaircut:TWD 672,911,155.00
</t>
    </r>
    <r>
      <rPr>
        <sz val="9"/>
        <rFont val="PMingLiU"/>
        <family val="1"/>
      </rPr>
      <t xml:space="preserve">HouseIM_PostHaircut:TWD 672,911,155.00
</t>
    </r>
    <r>
      <rPr>
        <sz val="9"/>
        <rFont val="PMingLiU"/>
        <family val="1"/>
      </rPr>
      <t xml:space="preserve">ClientIM_PreHaircut:TWD 165,220,391.00
</t>
    </r>
    <r>
      <rPr>
        <sz val="9"/>
        <rFont val="PMingLiU"/>
        <family val="1"/>
      </rPr>
      <t xml:space="preserve">ClientIM_PostHaircut:TWD 165,220,391.00
</t>
    </r>
    <r>
      <rPr>
        <sz val="9"/>
        <rFont val="PMingLiU"/>
        <family val="1"/>
      </rPr>
      <t xml:space="preserve">TotalIM_PreHaircut:TWD 838,131,546.00
</t>
    </r>
    <r>
      <rPr>
        <sz val="9"/>
        <rFont val="PMingLiU"/>
        <family val="1"/>
      </rPr>
      <t>TotalIM_PostHaircut:TWD 838,131,546.00</t>
    </r>
  </si>
  <si>
    <r>
      <rPr>
        <sz val="9"/>
        <rFont val="PMingLiU"/>
        <family val="1"/>
      </rPr>
      <t xml:space="preserve">Non-Cash - Other; Total split by
</t>
    </r>
    <r>
      <rPr>
        <sz val="9"/>
        <rFont val="PMingLiU"/>
        <family val="1"/>
      </rPr>
      <t>House and Client; Pre-Haircut and Post Hair-cut</t>
    </r>
  </si>
  <si>
    <r>
      <rPr>
        <sz val="9"/>
        <rFont val="PMingLiU"/>
        <family val="1"/>
      </rPr>
      <t xml:space="preserve">Non-Cash - Mutual Funds / UCITs;
</t>
    </r>
    <r>
      <rPr>
        <sz val="9"/>
        <rFont val="PMingLiU"/>
        <family val="1"/>
      </rPr>
      <t>Total split by House and Client; Pre- Haircut and Post Hair-cut</t>
    </r>
  </si>
  <si>
    <r>
      <rPr>
        <sz val="9"/>
        <rFont val="PMingLiU"/>
        <family val="1"/>
      </rPr>
      <t xml:space="preserve">Non-Cash Commodities - Other; Total
</t>
    </r>
    <r>
      <rPr>
        <sz val="9"/>
        <rFont val="PMingLiU"/>
        <family val="1"/>
      </rPr>
      <t>split by House and Client;Pre-Haircut and Post Hair-cut</t>
    </r>
  </si>
  <si>
    <r>
      <rPr>
        <sz val="9"/>
        <rFont val="PMingLiU"/>
        <family val="1"/>
      </rPr>
      <t xml:space="preserve">Non-Cash Commodities -
</t>
    </r>
    <r>
      <rPr>
        <sz val="9"/>
        <rFont val="PMingLiU"/>
        <family val="1"/>
      </rPr>
      <t>Gold;Description: HouseIM_PreHaircut, HouseIM_PostHaircut,ClientIM_PreH aircut, ClientIM_PostHaircut, TotalIM_PreHaircut,TotalIM_PostHai rcut</t>
    </r>
  </si>
  <si>
    <r>
      <rPr>
        <sz val="9"/>
        <rFont val="PMingLiU"/>
        <family val="1"/>
      </rPr>
      <t xml:space="preserve">Non-cash Equities;Description:
</t>
    </r>
    <r>
      <rPr>
        <sz val="9"/>
        <rFont val="PMingLiU"/>
        <family val="1"/>
      </rPr>
      <t>HouseIM_PreHaircut, HouseIM_PostHaircut,ClientIM_PreH aircut, ClientIM_PostHaircut, TotalIM_PreHaircut,TotalIM_PostHai rcut</t>
    </r>
  </si>
  <si>
    <r>
      <rPr>
        <sz val="9"/>
        <rFont val="PMingLiU"/>
        <family val="1"/>
      </rPr>
      <t xml:space="preserve">Non-cash Corporate bonds;Total split
</t>
    </r>
    <r>
      <rPr>
        <sz val="9"/>
        <rFont val="PMingLiU"/>
        <family val="1"/>
      </rPr>
      <t>by House and Client;Pre-Haircut and Post Hair-cut</t>
    </r>
  </si>
  <si>
    <r>
      <rPr>
        <sz val="9"/>
        <rFont val="PMingLiU"/>
        <family val="1"/>
      </rPr>
      <t xml:space="preserve">Non-cash State/municipal bonds;Total
</t>
    </r>
    <r>
      <rPr>
        <sz val="9"/>
        <rFont val="PMingLiU"/>
        <family val="1"/>
      </rPr>
      <t>split by House and Client;Pre-Haircut and Post Hair-cut</t>
    </r>
  </si>
  <si>
    <r>
      <rPr>
        <sz val="9"/>
        <rFont val="PMingLiU"/>
        <family val="1"/>
      </rPr>
      <t xml:space="preserve">Non-cash Agency Bonds;Total split
</t>
    </r>
    <r>
      <rPr>
        <sz val="9"/>
        <rFont val="PMingLiU"/>
        <family val="1"/>
      </rPr>
      <t>by House and Client;Pre-Haircut and Post Hair-cut</t>
    </r>
  </si>
  <si>
    <r>
      <rPr>
        <sz val="9"/>
        <rFont val="PMingLiU"/>
        <family val="1"/>
      </rPr>
      <t xml:space="preserve">Non-cash sovereign government
</t>
    </r>
    <r>
      <rPr>
        <sz val="9"/>
        <rFont val="PMingLiU"/>
        <family val="1"/>
      </rPr>
      <t>Bonds-Other;Total split by House and Client;Pre-Haircut and Post Hair-cut</t>
    </r>
  </si>
  <si>
    <r>
      <rPr>
        <sz val="9"/>
        <rFont val="PMingLiU"/>
        <family val="1"/>
      </rPr>
      <t xml:space="preserve">Non-cash sovereign government
</t>
    </r>
    <r>
      <rPr>
        <sz val="9"/>
        <rFont val="PMingLiU"/>
        <family val="1"/>
      </rPr>
      <t>Bonds-Domestic;Total split by House and Client;Pre-Haircut and Post Hair- cut</t>
    </r>
  </si>
  <si>
    <r>
      <rPr>
        <sz val="9"/>
        <rFont val="PMingLiU"/>
        <family val="1"/>
      </rPr>
      <t xml:space="preserve">HouseIM_PreHaircut:TWD 184,416,239.00
</t>
    </r>
    <r>
      <rPr>
        <sz val="9"/>
        <rFont val="PMingLiU"/>
        <family val="1"/>
      </rPr>
      <t xml:space="preserve">HouseIM_PostHaircut:TWD 184,416,239.00
</t>
    </r>
    <r>
      <rPr>
        <sz val="9"/>
        <rFont val="PMingLiU"/>
        <family val="1"/>
      </rPr>
      <t xml:space="preserve">ClientIM_PreHaircut:TWD 0.00
</t>
    </r>
    <r>
      <rPr>
        <sz val="9"/>
        <rFont val="PMingLiU"/>
        <family val="1"/>
      </rPr>
      <t xml:space="preserve">ClientIM_PostHaircut:TWD 0.00
</t>
    </r>
    <r>
      <rPr>
        <sz val="9"/>
        <rFont val="PMingLiU"/>
        <family val="1"/>
      </rPr>
      <t xml:space="preserve">TotalIM_PreHaircut:TWD 184,416,239.00
</t>
    </r>
    <r>
      <rPr>
        <sz val="9"/>
        <rFont val="PMingLiU"/>
        <family val="1"/>
      </rPr>
      <t>TotalIM_PostHaircut:TWD 184,416,239.00</t>
    </r>
  </si>
  <si>
    <r>
      <rPr>
        <sz val="9"/>
        <rFont val="PMingLiU"/>
        <family val="1"/>
      </rPr>
      <t xml:space="preserve">HouseIM_PreHaircut:TWD 7,733,750,813.00
</t>
    </r>
    <r>
      <rPr>
        <sz val="9"/>
        <rFont val="PMingLiU"/>
        <family val="1"/>
      </rPr>
      <t xml:space="preserve">HouseIM_PostHaircut:TWD 7,733,750,813.00
</t>
    </r>
    <r>
      <rPr>
        <sz val="9"/>
        <rFont val="PMingLiU"/>
        <family val="1"/>
      </rPr>
      <t xml:space="preserve">ClientIM_PreHaircut:TWD 79,111,673,941.00
</t>
    </r>
    <r>
      <rPr>
        <sz val="9"/>
        <rFont val="PMingLiU"/>
        <family val="1"/>
      </rPr>
      <t xml:space="preserve">ClientIM_PostHaircut:TWD 79,111,673,941.00
</t>
    </r>
    <r>
      <rPr>
        <sz val="9"/>
        <rFont val="PMingLiU"/>
        <family val="1"/>
      </rPr>
      <t xml:space="preserve">TotalIM_PreHaircut:TWD 86,845,424,754.00
</t>
    </r>
    <r>
      <rPr>
        <sz val="9"/>
        <rFont val="PMingLiU"/>
        <family val="1"/>
      </rPr>
      <t>TotalIM_PostHaircut:TWD 86,845,424,754.00</t>
    </r>
  </si>
  <si>
    <r>
      <rPr>
        <sz val="9"/>
        <rFont val="PMingLiU"/>
        <family val="1"/>
      </rPr>
      <t xml:space="preserve">Unsecured cash deposited at
</t>
    </r>
    <r>
      <rPr>
        <sz val="9"/>
        <rFont val="PMingLiU"/>
        <family val="1"/>
      </rPr>
      <t>commercial banks;Total split by House and Client;Pre-Haircut and Post Hair-cut</t>
    </r>
  </si>
  <si>
    <r>
      <rPr>
        <sz val="9"/>
        <rFont val="PMingLiU"/>
        <family val="1"/>
      </rPr>
      <t xml:space="preserve">Secured cash deposited at commercial
</t>
    </r>
    <r>
      <rPr>
        <sz val="9"/>
        <rFont val="PMingLiU"/>
        <family val="1"/>
      </rPr>
      <t>banks (including reverse repo);Total split by House and Client;Pre-Haircut and Post Hair-cut</t>
    </r>
  </si>
  <si>
    <r>
      <rPr>
        <sz val="9"/>
        <rFont val="PMingLiU"/>
        <family val="1"/>
      </rPr>
      <t xml:space="preserve">Cash deposited at other central
</t>
    </r>
    <r>
      <rPr>
        <sz val="9"/>
        <rFont val="PMingLiU"/>
        <family val="1"/>
      </rPr>
      <t>banks;Total split by House and Client;Pre-Haircut and Post Hair-cut</t>
    </r>
  </si>
  <si>
    <r>
      <rPr>
        <sz val="9"/>
        <rFont val="PMingLiU"/>
        <family val="1"/>
      </rPr>
      <t xml:space="preserve">Cash deposited at a central bank of
</t>
    </r>
    <r>
      <rPr>
        <sz val="9"/>
        <rFont val="PMingLiU"/>
        <family val="1"/>
      </rPr>
      <t>issue of the currency concerned;Total split by House and Client;Pre-Haircut and Post Hair-cut</t>
    </r>
  </si>
  <si>
    <r>
      <rPr>
        <sz val="9"/>
        <rFont val="PMingLiU"/>
        <family val="1"/>
      </rPr>
      <t xml:space="preserve">House_Gross:TWD 30,338,204.00
</t>
    </r>
    <r>
      <rPr>
        <sz val="9"/>
        <rFont val="PMingLiU"/>
        <family val="1"/>
      </rPr>
      <t xml:space="preserve">Client_Gross:TWD 0.00
</t>
    </r>
    <r>
      <rPr>
        <sz val="9"/>
        <rFont val="PMingLiU"/>
        <family val="1"/>
      </rPr>
      <t>Total:TWD 30,338,204.00</t>
    </r>
  </si>
  <si>
    <r>
      <rPr>
        <sz val="9"/>
        <rFont val="PMingLiU"/>
        <family val="1"/>
      </rPr>
      <t xml:space="preserve">House_Gross:TWD 3,086,869,158.00
</t>
    </r>
    <r>
      <rPr>
        <sz val="9"/>
        <rFont val="PMingLiU"/>
        <family val="1"/>
      </rPr>
      <t xml:space="preserve">Client_Gross:TWD 45,129,422,684.00
</t>
    </r>
    <r>
      <rPr>
        <sz val="9"/>
        <rFont val="PMingLiU"/>
        <family val="1"/>
      </rPr>
      <t>Total:TWD 48,216,291,842.00</t>
    </r>
  </si>
  <si>
    <r>
      <rPr>
        <sz val="9"/>
        <rFont val="PMingLiU"/>
        <family val="1"/>
      </rPr>
      <t>Total initial margin required split by house, client gross, client net and total (if not segregated);</t>
    </r>
  </si>
  <si>
    <r>
      <rPr>
        <sz val="9"/>
        <rFont val="PMingLiU"/>
        <family val="1"/>
      </rPr>
      <t>For each clearing service, total initial margin required, split by house and client(or combined total if not segregated)</t>
    </r>
  </si>
  <si>
    <r>
      <rPr>
        <sz val="9"/>
        <rFont val="PMingLiU"/>
        <family val="1"/>
      </rPr>
      <t xml:space="preserve">1.A total of 30 government bonds respectively
</t>
    </r>
    <r>
      <rPr>
        <sz val="9"/>
        <rFont val="PMingLiU"/>
        <family val="1"/>
      </rPr>
      <t xml:space="preserve">experience one day during the look-back period on which the fall in value exceeded the haircut on an asset.
</t>
    </r>
    <r>
      <rPr>
        <sz val="9"/>
        <rFont val="PMingLiU"/>
        <family val="1"/>
      </rPr>
      <t xml:space="preserve">2.A total of 8 government bonds respectively experience two days during the look-back period on which the fall in value exceeded the haircut on an asset.
</t>
    </r>
    <r>
      <rPr>
        <sz val="9"/>
        <rFont val="PMingLiU"/>
        <family val="1"/>
      </rPr>
      <t>3.A total of 1 stock respectively experience one day during the look-back period on which the fall in value exceeded the haircut on an asset.</t>
    </r>
  </si>
  <si>
    <r>
      <rPr>
        <sz val="9"/>
        <rFont val="PMingLiU"/>
        <family val="1"/>
      </rPr>
      <t xml:space="preserve">Number of days during the look-back
</t>
    </r>
    <r>
      <rPr>
        <sz val="9"/>
        <rFont val="PMingLiU"/>
        <family val="1"/>
      </rPr>
      <t>period on which the fall in value during the assumed holding/liquidation period exceeded the haircut on an asset.</t>
    </r>
  </si>
  <si>
    <r>
      <rPr>
        <sz val="9"/>
        <rFont val="PMingLiU"/>
        <family val="1"/>
      </rPr>
      <t>Results of testing of haircuts</t>
    </r>
  </si>
  <si>
    <r>
      <rPr>
        <sz val="9"/>
        <rFont val="PMingLiU"/>
        <family val="1"/>
      </rPr>
      <t>1year</t>
    </r>
  </si>
  <si>
    <r>
      <rPr>
        <sz val="9"/>
        <rFont val="PMingLiU"/>
        <family val="1"/>
      </rPr>
      <t>1 year</t>
    </r>
  </si>
  <si>
    <r>
      <rPr>
        <sz val="9"/>
        <rFont val="PMingLiU"/>
        <family val="1"/>
      </rPr>
      <t>Look-back period used for testing the haircuts</t>
    </r>
  </si>
  <si>
    <r>
      <rPr>
        <sz val="9"/>
        <rFont val="PMingLiU"/>
        <family val="1"/>
      </rPr>
      <t>5days</t>
    </r>
  </si>
  <si>
    <r>
      <rPr>
        <sz val="9"/>
        <rFont val="PMingLiU"/>
        <family val="1"/>
      </rPr>
      <t>1 day</t>
    </r>
  </si>
  <si>
    <r>
      <rPr>
        <sz val="9"/>
        <rFont val="PMingLiU"/>
        <family val="1"/>
      </rPr>
      <t>Assumed holding/liquidation period for the assets accepted</t>
    </r>
  </si>
  <si>
    <r>
      <rPr>
        <sz val="9"/>
        <rFont val="PMingLiU"/>
        <family val="1"/>
      </rPr>
      <t xml:space="preserve">Confidence interval targeted through
</t>
    </r>
    <r>
      <rPr>
        <sz val="9"/>
        <rFont val="PMingLiU"/>
        <family val="1"/>
      </rPr>
      <t>the calculation of haircuts</t>
    </r>
  </si>
  <si>
    <r>
      <rPr>
        <sz val="9"/>
        <rFont val="PMingLiU"/>
        <family val="1"/>
      </rPr>
      <t>Cash is eligible for pre-funded participant contributions to the default resources , and no respective haircuts applied</t>
    </r>
  </si>
  <si>
    <r>
      <rPr>
        <sz val="9"/>
        <rFont val="PMingLiU"/>
        <family val="1"/>
      </rPr>
      <t xml:space="preserve">Assets Eligible for pre-funded
</t>
    </r>
    <r>
      <rPr>
        <sz val="9"/>
        <rFont val="PMingLiU"/>
        <family val="1"/>
      </rPr>
      <t>participant contributions to the default resources, and the respective haircuts applied (if different from 5.1)</t>
    </r>
  </si>
  <si>
    <r>
      <rPr>
        <sz val="9"/>
        <rFont val="PMingLiU"/>
        <family val="1"/>
      </rPr>
      <t>No haircut of cash initial margin</t>
    </r>
  </si>
  <si>
    <r>
      <rPr>
        <sz val="9"/>
        <rFont val="PMingLiU"/>
        <family val="1"/>
      </rPr>
      <t>Chinese：</t>
    </r>
    <r>
      <rPr>
        <u/>
        <sz val="12"/>
        <color rgb="FF0000FF"/>
        <rFont val="Times New Roman"/>
        <family val="1"/>
      </rPr>
      <t xml:space="preserve">https://www.taifex.com.tw/cht/5
</t>
    </r>
    <r>
      <rPr>
        <u/>
        <sz val="12"/>
        <color rgb="FF0000FF"/>
        <rFont val="Times New Roman"/>
        <family val="1"/>
      </rPr>
      <t xml:space="preserve">/ccpcollateralInq
</t>
    </r>
    <r>
      <rPr>
        <sz val="9"/>
        <rFont val="PMingLiU"/>
        <family val="1"/>
      </rPr>
      <t>English：</t>
    </r>
    <r>
      <rPr>
        <u/>
        <sz val="12"/>
        <color rgb="FF0000FF"/>
        <rFont val="Times New Roman"/>
        <family val="1"/>
      </rPr>
      <t xml:space="preserve">https://www.taifex.com.tw/enl/e
</t>
    </r>
    <r>
      <rPr>
        <u/>
        <sz val="12"/>
        <color rgb="FF0000FF"/>
        <rFont val="Times New Roman"/>
        <family val="1"/>
      </rPr>
      <t>ng5/ccpcollateralInq</t>
    </r>
  </si>
  <si>
    <r>
      <rPr>
        <sz val="9"/>
        <rFont val="PMingLiU"/>
        <family val="1"/>
      </rPr>
      <t>no haircut of cash initial margin</t>
    </r>
  </si>
  <si>
    <r>
      <rPr>
        <sz val="9"/>
        <rFont val="PMingLiU"/>
        <family val="1"/>
      </rPr>
      <t>Chinese：</t>
    </r>
    <r>
      <rPr>
        <u/>
        <sz val="12"/>
        <color rgb="FF0000FF"/>
        <rFont val="Times New Roman"/>
        <family val="1"/>
      </rPr>
      <t xml:space="preserve">http://www.taifex.com.tw/cht/5/
</t>
    </r>
    <r>
      <rPr>
        <u/>
        <sz val="12"/>
        <color rgb="FF0000FF"/>
        <rFont val="Times New Roman"/>
        <family val="1"/>
      </rPr>
      <t xml:space="preserve">acceptableCollateral
</t>
    </r>
    <r>
      <rPr>
        <sz val="9"/>
        <rFont val="PMingLiU"/>
        <family val="1"/>
      </rPr>
      <t xml:space="preserve">English：
</t>
    </r>
    <r>
      <rPr>
        <u/>
        <sz val="12"/>
        <color rgb="FF0000FF"/>
        <rFont val="Times New Roman"/>
        <family val="1"/>
      </rPr>
      <t>http://www.taifex.com.tw/enl/eng5/acce</t>
    </r>
    <r>
      <rPr>
        <sz val="12"/>
        <color rgb="FF0000FF"/>
        <rFont val="Times New Roman"/>
        <family val="1"/>
      </rPr>
      <t xml:space="preserve"> </t>
    </r>
    <r>
      <rPr>
        <u/>
        <sz val="12"/>
        <color rgb="FF0000FF"/>
        <rFont val="Times New Roman"/>
        <family val="1"/>
      </rPr>
      <t>ptableCollateral</t>
    </r>
  </si>
  <si>
    <r>
      <rPr>
        <sz val="9"/>
        <rFont val="PMingLiU"/>
        <family val="1"/>
      </rPr>
      <t>Assets eligible as initial margin and the respective haircuts applied</t>
    </r>
  </si>
  <si>
    <r>
      <rPr>
        <sz val="9"/>
        <rFont val="PMingLiU"/>
        <family val="1"/>
      </rPr>
      <t>Assets eligible as initial margin, and the respective haircuts applied</t>
    </r>
  </si>
  <si>
    <r>
      <rPr>
        <sz val="9"/>
        <rFont val="PMingLiU"/>
        <family val="1"/>
      </rPr>
      <t xml:space="preserve">The actual largest aggregate credit exposure (in
</t>
    </r>
    <r>
      <rPr>
        <sz val="9"/>
        <rFont val="PMingLiU"/>
        <family val="1"/>
      </rPr>
      <t>excess of initial margin) is calculated as the sum of the first and second largest actual credit exposure of clearing members.</t>
    </r>
  </si>
  <si>
    <r>
      <rPr>
        <sz val="9"/>
        <rFont val="PMingLiU"/>
        <family val="1"/>
      </rPr>
      <t>Peak Day Amount In Previous 12 Months:TWD 0.00 Mean Average Over Previous 12 Months:TWD 0.00</t>
    </r>
  </si>
  <si>
    <r>
      <rPr>
        <sz val="9"/>
        <rFont val="PMingLiU"/>
        <family val="1"/>
      </rPr>
      <t xml:space="preserve">For each clearing service, what was
</t>
    </r>
    <r>
      <rPr>
        <sz val="9"/>
        <rFont val="PMingLiU"/>
        <family val="1"/>
      </rPr>
      <t xml:space="preserve">the actual largest aggregate credit exposure (in excess of initial margin) to any two participants and their affiliates (including transactions cleared for indirect participants)?
</t>
    </r>
    <r>
      <rPr>
        <sz val="9"/>
        <rFont val="PMingLiU"/>
        <family val="1"/>
      </rPr>
      <t>Description: Peak Day Amount In Previous 12 Months;Mean Average Over Previous 12 Months</t>
    </r>
  </si>
  <si>
    <r>
      <rPr>
        <sz val="9"/>
        <rFont val="PMingLiU"/>
        <family val="1"/>
      </rPr>
      <t>Credit Risk Disclosures</t>
    </r>
  </si>
  <si>
    <r>
      <rPr>
        <sz val="9"/>
        <rFont val="PMingLiU"/>
        <family val="1"/>
      </rPr>
      <t>Amount Exceeded 1: 0</t>
    </r>
  </si>
  <si>
    <r>
      <rPr>
        <sz val="9"/>
        <rFont val="PMingLiU"/>
        <family val="1"/>
      </rPr>
      <t>The amount in 4.4.7 which exceeded actual pre-funded default resources (in excess of initial margin)</t>
    </r>
  </si>
  <si>
    <r>
      <rPr>
        <sz val="9"/>
        <rFont val="PMingLiU"/>
        <family val="1"/>
      </rPr>
      <t>Number of business days, if any, on which the above amount(4.4.7) exceeded actual pre-funded default resources (in excess of initial margin) and by how much.</t>
    </r>
  </si>
  <si>
    <r>
      <rPr>
        <sz val="9"/>
        <rFont val="PMingLiU"/>
        <family val="1"/>
      </rPr>
      <t xml:space="preserve">Peak Day Amount In Previous 12 Months: TWD 24,504,562
</t>
    </r>
    <r>
      <rPr>
        <sz val="9"/>
        <rFont val="PMingLiU"/>
        <family val="1"/>
      </rPr>
      <t>Mean Average Over Previous 12 Months: TWD 13,525,065</t>
    </r>
  </si>
  <si>
    <r>
      <rPr>
        <sz val="9"/>
        <rFont val="PMingLiU"/>
        <family val="1"/>
      </rPr>
      <t xml:space="preserve">For each clearing service, the
</t>
    </r>
    <r>
      <rPr>
        <sz val="9"/>
        <rFont val="PMingLiU"/>
        <family val="1"/>
      </rPr>
      <t>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r>
  </si>
  <si>
    <r>
      <rPr>
        <sz val="9"/>
        <rFont val="PMingLiU"/>
        <family val="1"/>
      </rPr>
      <t>The actual largest aggregate credit exposure (in excess of initial margin) is calculated as the largest actual credit exposure of clearing members.</t>
    </r>
  </si>
  <si>
    <r>
      <rPr>
        <sz val="9"/>
        <rFont val="PMingLiU"/>
        <family val="1"/>
      </rPr>
      <t xml:space="preserve">Peak Day Amount In Previous 12 Months:TWD 214,480,162.00
</t>
    </r>
    <r>
      <rPr>
        <sz val="9"/>
        <rFont val="PMingLiU"/>
        <family val="1"/>
      </rPr>
      <t>Mean Average Over Previous 12 Months:TWD 32,336,466.00</t>
    </r>
  </si>
  <si>
    <r>
      <rPr>
        <sz val="9"/>
        <rFont val="PMingLiU"/>
        <family val="1"/>
      </rPr>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r>
  </si>
  <si>
    <r>
      <rPr>
        <sz val="9"/>
        <rFont val="PMingLiU"/>
        <family val="1"/>
      </rPr>
      <t>The amount in 4.4.3 which exceeded actual pre-funded default resources (in excess of initial margin)</t>
    </r>
  </si>
  <si>
    <r>
      <rPr>
        <sz val="9"/>
        <rFont val="PMingLiU"/>
        <family val="1"/>
      </rPr>
      <t xml:space="preserve">Report the number of business days, if
</t>
    </r>
    <r>
      <rPr>
        <sz val="9"/>
        <rFont val="PMingLiU"/>
        <family val="1"/>
      </rPr>
      <t>any, on which the above amount (4.4.3) exceeded actual pre-funded default resources (in excess of initial margin).</t>
    </r>
  </si>
  <si>
    <r>
      <rPr>
        <sz val="9"/>
        <rFont val="PMingLiU"/>
        <family val="1"/>
      </rPr>
      <t xml:space="preserve">The estimated stress loss is calculated as the
</t>
    </r>
    <r>
      <rPr>
        <sz val="9"/>
        <rFont val="PMingLiU"/>
        <family val="1"/>
      </rPr>
      <t>largest possible losses of clearing members estimated by using stress testing.</t>
    </r>
  </si>
  <si>
    <r>
      <rPr>
        <sz val="9"/>
        <rFont val="PMingLiU"/>
        <family val="1"/>
      </rPr>
      <t xml:space="preserve">Peak Day Amount In Previous 12 Months:TWD 3,076,356,220.57
</t>
    </r>
    <r>
      <rPr>
        <sz val="9"/>
        <rFont val="PMingLiU"/>
        <family val="1"/>
      </rPr>
      <t>Mean Average Over Previous 12 Months:TWD 1,719,782,173.14</t>
    </r>
  </si>
  <si>
    <r>
      <rPr>
        <sz val="9"/>
        <rFont val="PMingLiU"/>
        <family val="1"/>
      </rPr>
      <t xml:space="preserve">For each clearing service, the
</t>
    </r>
    <r>
      <rPr>
        <sz val="9"/>
        <rFont val="PMingLiU"/>
        <family val="1"/>
      </rPr>
      <t>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r>
  </si>
  <si>
    <r>
      <rPr>
        <sz val="9"/>
        <rFont val="PMingLiU"/>
        <family val="1"/>
      </rPr>
      <t xml:space="preserve">For each clearing service, state the
</t>
    </r>
    <r>
      <rPr>
        <sz val="9"/>
        <rFont val="PMingLiU"/>
        <family val="1"/>
      </rPr>
      <t>number of business days within which the CCP assumes it will close out the default when calculating credit exposures that would potentially need to be  covered by the default fund.</t>
    </r>
  </si>
  <si>
    <r>
      <rPr>
        <sz val="9"/>
        <rFont val="PMingLiU"/>
        <family val="1"/>
      </rPr>
      <t>The sum of the first and second largest possible losses of clearing members estimated by using stress testing.</t>
    </r>
  </si>
  <si>
    <r>
      <rPr>
        <sz val="9"/>
        <rFont val="PMingLiU"/>
        <family val="1"/>
      </rPr>
      <t>The largest possible losses of clearing members estimated by using stress testing.</t>
    </r>
  </si>
  <si>
    <r>
      <rPr>
        <sz val="9"/>
        <rFont val="PMingLiU"/>
        <family val="1"/>
      </rPr>
      <t>State whether the CCP is subject to a minimum "Cover 1" or "Cover 2" requirement in relation to total pre- funded default  resources.</t>
    </r>
  </si>
  <si>
    <r>
      <rPr>
        <sz val="9"/>
        <rFont val="PMingLiU"/>
        <family val="1"/>
      </rPr>
      <t xml:space="preserve">Pre-Haircut : TWD 740,000,000.00
</t>
    </r>
    <r>
      <rPr>
        <sz val="9"/>
        <rFont val="PMingLiU"/>
        <family val="1"/>
      </rPr>
      <t>PostHaircut : TWD 740,000,000.00</t>
    </r>
  </si>
  <si>
    <r>
      <rPr>
        <sz val="9"/>
        <rFont val="PMingLiU"/>
        <family val="1"/>
      </rPr>
      <t xml:space="preserve">Pre-Haircut:TWD 3,871,012,016.00
</t>
    </r>
    <r>
      <rPr>
        <sz val="9"/>
        <rFont val="PMingLiU"/>
        <family val="1"/>
      </rPr>
      <t>Post-Haircut:TWD 3,871,012,016.00</t>
    </r>
  </si>
  <si>
    <r>
      <rPr>
        <sz val="9"/>
        <rFont val="PMingLiU"/>
        <family val="1"/>
      </rPr>
      <t xml:space="preserve">in total;Reported as at quarter end;Pre
</t>
    </r>
    <r>
      <rPr>
        <sz val="9"/>
        <rFont val="PMingLiU"/>
        <family val="1"/>
      </rPr>
      <t>-Haircut and Post-Haircut value.</t>
    </r>
  </si>
  <si>
    <r>
      <rPr>
        <sz val="9"/>
        <rFont val="PMingLiU"/>
        <family val="1"/>
      </rPr>
      <t>Value of pre-funded default resources (excluding initial and retained variation margin) held for each clearing service, in total:</t>
    </r>
  </si>
  <si>
    <r>
      <rPr>
        <sz val="9"/>
        <rFont val="PMingLiU"/>
        <family val="1"/>
      </rPr>
      <t xml:space="preserve">PreHaircut:TWD 0.00
</t>
    </r>
    <r>
      <rPr>
        <sz val="9"/>
        <rFont val="PMingLiU"/>
        <family val="1"/>
      </rPr>
      <t>PostHaircut:TWD 0.00</t>
    </r>
  </si>
  <si>
    <r>
      <rPr>
        <sz val="9"/>
        <rFont val="PMingLiU"/>
        <family val="1"/>
      </rPr>
      <t xml:space="preserve">Pre-Haircut:TWD 0.00
</t>
    </r>
    <r>
      <rPr>
        <sz val="9"/>
        <rFont val="PMingLiU"/>
        <family val="1"/>
      </rPr>
      <t>Post-Haircut:TWD 0.00</t>
    </r>
  </si>
  <si>
    <r>
      <rPr>
        <sz val="9"/>
        <rFont val="PMingLiU"/>
        <family val="1"/>
      </rPr>
      <t xml:space="preserve">Non-cash  Commodities-
</t>
    </r>
    <r>
      <rPr>
        <sz val="9"/>
        <rFont val="PMingLiU"/>
        <family val="1"/>
      </rPr>
      <t>Other;Reported as at quarter end;Pre- Haircut and Post-Haircut</t>
    </r>
  </si>
  <si>
    <r>
      <rPr>
        <sz val="9"/>
        <rFont val="PMingLiU"/>
        <family val="1"/>
      </rPr>
      <t xml:space="preserve">Value of pre-funded default resources
</t>
    </r>
    <r>
      <rPr>
        <sz val="9"/>
        <rFont val="PMingLiU"/>
        <family val="1"/>
      </rPr>
      <t>(excluding initial and retained variation margin) held for each clearing service, in total and split by:</t>
    </r>
  </si>
  <si>
    <r>
      <rPr>
        <sz val="9"/>
        <rFont val="PMingLiU"/>
        <family val="1"/>
      </rPr>
      <t xml:space="preserve">Non-cash Commodities-Mutual Funds
</t>
    </r>
    <r>
      <rPr>
        <sz val="9"/>
        <rFont val="PMingLiU"/>
        <family val="1"/>
      </rPr>
      <t>/ UCITs;Reported as at quarter end;Pre-Haircut and Post-Haircut</t>
    </r>
  </si>
  <si>
    <r>
      <rPr>
        <sz val="9"/>
        <rFont val="PMingLiU"/>
        <family val="1"/>
      </rPr>
      <t>Non-cash Commodities- Other;Reported as at quarter end;Pre- Haircut and Post-Haircut</t>
    </r>
  </si>
  <si>
    <r>
      <rPr>
        <sz val="9"/>
        <rFont val="PMingLiU"/>
        <family val="1"/>
      </rPr>
      <t>Value of pre-funded default resources (excluding initial and retained variation margin) held for each clearing service, in total and split by:</t>
    </r>
  </si>
  <si>
    <r>
      <rPr>
        <sz val="9"/>
        <rFont val="PMingLiU"/>
        <family val="1"/>
      </rPr>
      <t xml:space="preserve">Non-cash Commodities-
</t>
    </r>
    <r>
      <rPr>
        <sz val="9"/>
        <rFont val="PMingLiU"/>
        <family val="1"/>
      </rPr>
      <t>Gold;Reported as at quarter end;Pre- Haircut and Post-Haircut</t>
    </r>
  </si>
  <si>
    <r>
      <rPr>
        <sz val="9"/>
        <rFont val="PMingLiU"/>
        <family val="1"/>
      </rPr>
      <t xml:space="preserve">Non-cash Equities;Reported as at
</t>
    </r>
    <r>
      <rPr>
        <sz val="9"/>
        <rFont val="PMingLiU"/>
        <family val="1"/>
      </rPr>
      <t>quarter end;Pre-Haircut and Post- Haircut</t>
    </r>
  </si>
  <si>
    <r>
      <rPr>
        <sz val="9"/>
        <rFont val="PMingLiU"/>
        <family val="1"/>
      </rPr>
      <t xml:space="preserve">Non-cash Corporate bonds;Reported as at quarter end;Pre-Haircut and Post
</t>
    </r>
    <r>
      <rPr>
        <sz val="9"/>
        <rFont val="PMingLiU"/>
        <family val="1"/>
      </rPr>
      <t>-Haircut</t>
    </r>
  </si>
  <si>
    <r>
      <rPr>
        <sz val="9"/>
        <rFont val="PMingLiU"/>
        <family val="1"/>
      </rPr>
      <t>Non-cash State/municipal bonds;Reported as at quarter end;Pre- Haircut and Post-Haircut</t>
    </r>
  </si>
  <si>
    <r>
      <rPr>
        <sz val="9"/>
        <rFont val="PMingLiU"/>
        <family val="1"/>
      </rPr>
      <t xml:space="preserve">Non-cash Agency Bonds;Reported as
</t>
    </r>
    <r>
      <rPr>
        <sz val="9"/>
        <rFont val="PMingLiU"/>
        <family val="1"/>
      </rPr>
      <t>at quarter end;Pre-Haircut and Post- Haircut</t>
    </r>
  </si>
  <si>
    <r>
      <rPr>
        <sz val="9"/>
        <rFont val="PMingLiU"/>
        <family val="1"/>
      </rPr>
      <t xml:space="preserve">Non-cash  Sovereign Government
</t>
    </r>
    <r>
      <rPr>
        <sz val="9"/>
        <rFont val="PMingLiU"/>
        <family val="1"/>
      </rPr>
      <t>Bonds-Other;Reported as at quarter end;Pre-Haircut and Post-Haircut</t>
    </r>
  </si>
  <si>
    <r>
      <rPr>
        <sz val="9"/>
        <rFont val="PMingLiU"/>
        <family val="1"/>
      </rPr>
      <t>Non-cash  Sovereign Government Bonds- Domestic Reported as at quarter end;Pre-Haircut and Post- Haircut</t>
    </r>
  </si>
  <si>
    <r>
      <rPr>
        <sz val="9"/>
        <rFont val="PMingLiU"/>
        <family val="1"/>
      </rPr>
      <t>Unsecured cash deposited at commercial banks;Reported as at quarter end;Pre-Haircut and Post- Haircut</t>
    </r>
  </si>
  <si>
    <r>
      <rPr>
        <sz val="9"/>
        <rFont val="PMingLiU"/>
        <family val="1"/>
      </rPr>
      <t xml:space="preserve">Secured cash deposited at commercial
</t>
    </r>
    <r>
      <rPr>
        <sz val="9"/>
        <rFont val="PMingLiU"/>
        <family val="1"/>
      </rPr>
      <t>banks (including reverse repo);Reported as at quarter end;Pre- Haircut and Post-Haircut</t>
    </r>
  </si>
  <si>
    <r>
      <rPr>
        <sz val="9"/>
        <rFont val="PMingLiU"/>
        <family val="1"/>
      </rPr>
      <t xml:space="preserve">Cash deposited at other central
</t>
    </r>
    <r>
      <rPr>
        <sz val="9"/>
        <rFont val="PMingLiU"/>
        <family val="1"/>
      </rPr>
      <t>banks;Reported as at quarter end;Pre- Haircut and Post-Haircut</t>
    </r>
  </si>
  <si>
    <r>
      <rPr>
        <sz val="9"/>
        <rFont val="PMingLiU"/>
        <family val="1"/>
      </rPr>
      <t>Cash deposited at a central bank of issue of the currency concerned；Reported as at quarter end;Pre-Haircut and Post-Haircut</t>
    </r>
  </si>
  <si>
    <r>
      <rPr>
        <sz val="9"/>
        <rFont val="PMingLiU"/>
        <family val="1"/>
      </rPr>
      <t xml:space="preserve">Kccp is reported based on the definition of
</t>
    </r>
    <r>
      <rPr>
        <sz val="9"/>
        <rFont val="PMingLiU"/>
        <family val="1"/>
      </rPr>
      <t>capital requirements for bank exposures to central counterparties(BCBS282).</t>
    </r>
  </si>
  <si>
    <r>
      <rPr>
        <sz val="9"/>
        <rFont val="PMingLiU"/>
        <family val="1"/>
      </rPr>
      <t xml:space="preserve">Kccp - Kccp need only be reported by
</t>
    </r>
    <r>
      <rPr>
        <sz val="9"/>
        <rFont val="PMingLiU"/>
        <family val="1"/>
      </rPr>
      <t>those CCPs which are, or seek to be a "qualifying CCP" under relevant law</t>
    </r>
  </si>
  <si>
    <r>
      <rPr>
        <sz val="9"/>
        <rFont val="PMingLiU"/>
        <family val="1"/>
      </rPr>
      <t>Committed - Other;Reported as at quarter end</t>
    </r>
  </si>
  <si>
    <r>
      <rPr>
        <sz val="9"/>
        <rFont val="PMingLiU"/>
        <family val="1"/>
      </rPr>
      <t>Total value of default resources (excluding initial and retained variation margin), split by clearing service if default funds are segregated by clearing service</t>
    </r>
  </si>
  <si>
    <r>
      <rPr>
        <sz val="9"/>
        <rFont val="PMingLiU"/>
        <family val="1"/>
      </rPr>
      <t xml:space="preserve">For additional information, please see Taiwan
</t>
    </r>
    <r>
      <rPr>
        <sz val="9"/>
        <rFont val="PMingLiU"/>
        <family val="1"/>
      </rPr>
      <t>Futures Exchange OTC Derivative Clearing Operating Rules Article 60.</t>
    </r>
  </si>
  <si>
    <r>
      <rPr>
        <sz val="9"/>
        <rFont val="PMingLiU"/>
        <family val="1"/>
      </rPr>
      <t xml:space="preserve">For additional information regarding the
</t>
    </r>
    <r>
      <rPr>
        <sz val="9"/>
        <rFont val="PMingLiU"/>
        <family val="1"/>
      </rPr>
      <t>aggregate participant commitments to replenish the default fund, please see  Operating Rules of the Taiwan Futures Exchange Corporation Article 110.</t>
    </r>
  </si>
  <si>
    <r>
      <rPr>
        <sz val="9"/>
        <rFont val="PMingLiU"/>
        <family val="1"/>
      </rPr>
      <t xml:space="preserve">Committed - Aggregate participant
</t>
    </r>
    <r>
      <rPr>
        <sz val="9"/>
        <rFont val="PMingLiU"/>
        <family val="1"/>
      </rPr>
      <t>commitments to replenish the default fund to deal with a subsequent participant default (or round of participant defaults) after the initial participant default (or round of participant defaults) has been addressed;Reported as at quarter end</t>
    </r>
  </si>
  <si>
    <r>
      <rPr>
        <sz val="9"/>
        <rFont val="PMingLiU"/>
        <family val="1"/>
      </rPr>
      <t xml:space="preserve">Total value of default resources
</t>
    </r>
    <r>
      <rPr>
        <sz val="9"/>
        <rFont val="PMingLiU"/>
        <family val="1"/>
      </rPr>
      <t>(excluding initial and retained variation margin), split by clearing service if default funds are segregated by clearing service</t>
    </r>
  </si>
  <si>
    <r>
      <rPr>
        <sz val="9"/>
        <rFont val="PMingLiU"/>
        <family val="1"/>
      </rPr>
      <t xml:space="preserve">For additional information, please see Taiwan
</t>
    </r>
    <r>
      <rPr>
        <sz val="9"/>
        <rFont val="PMingLiU"/>
        <family val="1"/>
      </rPr>
      <t>Futures Exchange OTC Derivative Clearing Operating Rules Article 58.</t>
    </r>
  </si>
  <si>
    <r>
      <rPr>
        <sz val="9"/>
        <rFont val="PMingLiU"/>
        <family val="1"/>
      </rPr>
      <t xml:space="preserve">For additional information, please see
</t>
    </r>
    <r>
      <rPr>
        <sz val="9"/>
        <rFont val="PMingLiU"/>
        <family val="1"/>
      </rPr>
      <t>Operating Rules of the Taiwan Futures Exchange Corporation Article 105.</t>
    </r>
  </si>
  <si>
    <r>
      <rPr>
        <sz val="9"/>
        <rFont val="PMingLiU"/>
        <family val="1"/>
      </rPr>
      <t xml:space="preserve">Committed - Aggregate participant
</t>
    </r>
    <r>
      <rPr>
        <sz val="9"/>
        <rFont val="PMingLiU"/>
        <family val="1"/>
      </rPr>
      <t>commitments to address an initial participant default (or initial round of participant defaults);Reported as at quarter end</t>
    </r>
  </si>
  <si>
    <r>
      <rPr>
        <sz val="9"/>
        <rFont val="PMingLiU"/>
        <family val="1"/>
      </rPr>
      <t>For additional information, please see Taiwan Futures Exchange OTC Derivative Clearing Operating Rules Article 58.</t>
    </r>
  </si>
  <si>
    <r>
      <rPr>
        <sz val="9"/>
        <rFont val="PMingLiU"/>
        <family val="1"/>
      </rPr>
      <t>For additional information, please see Operating Rules of the Taiwan Futures Exchange Corporation Article 105.</t>
    </r>
  </si>
  <si>
    <r>
      <rPr>
        <sz val="9"/>
        <rFont val="PMingLiU"/>
        <family val="1"/>
      </rPr>
      <t>Committed - Own/parent funds that are committed to address a participant default (or round of participant defaults);Reported as at quarter end</t>
    </r>
  </si>
  <si>
    <r>
      <rPr>
        <sz val="9"/>
        <rFont val="PMingLiU"/>
        <family val="1"/>
      </rPr>
      <t>Prefunded - Other;Reported as at quarter end</t>
    </r>
  </si>
  <si>
    <r>
      <rPr>
        <sz val="9"/>
        <rFont val="PMingLiU"/>
        <family val="1"/>
      </rPr>
      <t xml:space="preserve">Prefunded - Aggregate Participant
</t>
    </r>
    <r>
      <rPr>
        <sz val="9"/>
        <rFont val="PMingLiU"/>
        <family val="1"/>
      </rPr>
      <t>Contributions - Post-Haircut Posted;Reported as at quarter end</t>
    </r>
  </si>
  <si>
    <r>
      <rPr>
        <sz val="9"/>
        <rFont val="PMingLiU"/>
        <family val="1"/>
      </rPr>
      <t xml:space="preserve">Prefunded - Aggregate Participant
</t>
    </r>
    <r>
      <rPr>
        <sz val="9"/>
        <rFont val="PMingLiU"/>
        <family val="1"/>
      </rPr>
      <t>Contributions - Required; Reported as at quarter end</t>
    </r>
  </si>
  <si>
    <r>
      <rPr>
        <sz val="9"/>
        <rFont val="PMingLiU"/>
        <family val="1"/>
      </rPr>
      <t>Prefunded - Own Capital After;Reported as at quarter end</t>
    </r>
  </si>
  <si>
    <r>
      <rPr>
        <sz val="9"/>
        <rFont val="PMingLiU"/>
        <family val="1"/>
      </rPr>
      <t>Prefunded - Own Capital Alongside;Reported as at quarter end</t>
    </r>
  </si>
  <si>
    <r>
      <rPr>
        <sz val="9"/>
        <rFont val="PMingLiU"/>
        <family val="1"/>
      </rPr>
      <t xml:space="preserve">Prefunded - Own Capital
</t>
    </r>
    <r>
      <rPr>
        <sz val="9"/>
        <rFont val="PMingLiU"/>
        <family val="1"/>
      </rPr>
      <t>Before;Reported as at quarter end</t>
    </r>
  </si>
  <si>
    <t>4_1_4</t>
  </si>
  <si>
    <t>2</t>
  </si>
  <si>
    <t>0</t>
  </si>
  <si>
    <t>6_1_1</t>
  </si>
  <si>
    <t>6_5_4</t>
  </si>
  <si>
    <t>Cover 1</t>
  </si>
  <si>
    <t>7_3_1</t>
  </si>
  <si>
    <t>7_3_4</t>
  </si>
  <si>
    <t>18.2.1</t>
    <phoneticPr fontId="14" type="noConversion"/>
  </si>
  <si>
    <t>18.2.2</t>
    <phoneticPr fontId="14" type="noConversion"/>
  </si>
  <si>
    <t>18.2.3</t>
    <phoneticPr fontId="14" type="noConversion"/>
  </si>
  <si>
    <t>18.3.1</t>
    <phoneticPr fontId="14" type="noConversion"/>
  </si>
  <si>
    <t>18.3.2</t>
    <phoneticPr fontId="14" type="noConversion"/>
  </si>
  <si>
    <t>18.3.3</t>
    <phoneticPr fontId="14" type="noConversion"/>
  </si>
  <si>
    <t>18.4.1</t>
    <phoneticPr fontId="14" type="noConversion"/>
  </si>
  <si>
    <t>18.4.2</t>
    <phoneticPr fontId="14" type="noConversion"/>
  </si>
  <si>
    <t>18.4.3</t>
    <phoneticPr fontId="14" type="noConversion"/>
  </si>
  <si>
    <t>19.1.1</t>
    <phoneticPr fontId="14" type="noConversion"/>
  </si>
  <si>
    <t>19.1.2</t>
    <phoneticPr fontId="14" type="noConversion"/>
  </si>
  <si>
    <t>20.1.1</t>
    <phoneticPr fontId="14" type="noConversion"/>
  </si>
  <si>
    <t>20.2.1</t>
    <phoneticPr fontId="14" type="noConversion"/>
  </si>
  <si>
    <t>20.3.1</t>
    <phoneticPr fontId="14" type="noConversion"/>
  </si>
  <si>
    <t>20.4.2</t>
    <phoneticPr fontId="14" type="noConversion"/>
  </si>
  <si>
    <t>20.4.3</t>
    <phoneticPr fontId="14" type="noConversion"/>
  </si>
  <si>
    <t>20.7.1</t>
    <phoneticPr fontId="14" type="noConversion"/>
  </si>
  <si>
    <t>20.7.2</t>
    <phoneticPr fontId="14" type="noConversion"/>
  </si>
  <si>
    <t>23.1.1</t>
    <phoneticPr fontId="14" type="noConversion"/>
  </si>
  <si>
    <t>23.1.2</t>
    <phoneticPr fontId="14" type="noConversion"/>
  </si>
  <si>
    <t>23.2.1</t>
    <phoneticPr fontId="14" type="noConversion"/>
  </si>
  <si>
    <t>23.2.2</t>
    <phoneticPr fontId="14" type="noConversion"/>
  </si>
  <si>
    <t>23.2.3</t>
    <phoneticPr fontId="14" type="noConversion"/>
  </si>
  <si>
    <t>23.2.4</t>
    <phoneticPr fontId="14" type="noConversion"/>
  </si>
  <si>
    <t>23.3.1</t>
    <phoneticPr fontId="14" type="noConversion"/>
  </si>
  <si>
    <t>23.3.2</t>
    <phoneticPr fontId="14" type="noConversion"/>
  </si>
  <si>
    <t>4.3.10</t>
    <phoneticPr fontId="14" type="noConversion"/>
  </si>
  <si>
    <t>4.3.11</t>
    <phoneticPr fontId="14" type="noConversion"/>
  </si>
  <si>
    <t>4.3.13</t>
    <phoneticPr fontId="14" type="noConversion"/>
  </si>
  <si>
    <t>4.3.12</t>
    <phoneticPr fontId="14" type="noConversion"/>
  </si>
  <si>
    <t>4.3.14</t>
    <phoneticPr fontId="14" type="noConversion"/>
  </si>
  <si>
    <t>4.3.15</t>
    <phoneticPr fontId="14" type="noConversion"/>
  </si>
  <si>
    <t>6.2.14</t>
    <phoneticPr fontId="14" type="noConversion"/>
  </si>
  <si>
    <t>6.2.15</t>
    <phoneticPr fontId="14" type="noConversion"/>
  </si>
  <si>
    <t>6.4.10</t>
    <phoneticPr fontId="14" type="noConversion"/>
  </si>
  <si>
    <t>6.4.11</t>
    <phoneticPr fontId="14" type="noConversion"/>
  </si>
  <si>
    <t>6.4.12</t>
    <phoneticPr fontId="14" type="noConversion"/>
  </si>
  <si>
    <t>6.4.13</t>
    <phoneticPr fontId="14" type="noConversion"/>
  </si>
  <si>
    <t>6.4.14</t>
    <phoneticPr fontId="14" type="noConversion"/>
  </si>
  <si>
    <t>6.4.15</t>
    <phoneticPr fontId="14" type="noConversion"/>
  </si>
  <si>
    <t>7.1.10</t>
    <phoneticPr fontId="14" type="noConversion"/>
  </si>
  <si>
    <t>7.1.11</t>
    <phoneticPr fontId="14" type="noConversion"/>
  </si>
  <si>
    <t>12.1.1</t>
    <phoneticPr fontId="14" type="noConversion"/>
  </si>
  <si>
    <t>12.1.2</t>
    <phoneticPr fontId="14" type="noConversion"/>
  </si>
  <si>
    <t>12.1.3</t>
    <phoneticPr fontId="14" type="noConversion"/>
  </si>
  <si>
    <t>12.2.1</t>
    <phoneticPr fontId="14" type="noConversion"/>
  </si>
  <si>
    <t>12.2.2</t>
    <phoneticPr fontId="14" type="noConversion"/>
  </si>
  <si>
    <t>12.2.3</t>
    <phoneticPr fontId="14" type="noConversion"/>
  </si>
  <si>
    <t>13.1.1</t>
    <phoneticPr fontId="14" type="noConversion"/>
  </si>
  <si>
    <t>13.1.2</t>
    <phoneticPr fontId="14" type="noConversion"/>
  </si>
  <si>
    <t>13.1.4</t>
    <phoneticPr fontId="14" type="noConversion"/>
  </si>
  <si>
    <t>14.1.1</t>
    <phoneticPr fontId="14" type="noConversion"/>
  </si>
  <si>
    <t>14.1.2</t>
    <phoneticPr fontId="14" type="noConversion"/>
  </si>
  <si>
    <t>14.1.3</t>
    <phoneticPr fontId="14" type="noConversion"/>
  </si>
  <si>
    <t>14.1.4</t>
    <phoneticPr fontId="14" type="noConversion"/>
  </si>
  <si>
    <t>15.1.1</t>
    <phoneticPr fontId="14" type="noConversion"/>
  </si>
  <si>
    <t>15.1.2</t>
    <phoneticPr fontId="14" type="noConversion"/>
  </si>
  <si>
    <t>15.2.1</t>
    <phoneticPr fontId="14" type="noConversion"/>
  </si>
  <si>
    <t>15.2.2</t>
    <phoneticPr fontId="14" type="noConversion"/>
  </si>
  <si>
    <t>15.2.3</t>
    <phoneticPr fontId="14" type="noConversion"/>
  </si>
  <si>
    <t>15.2.4</t>
    <phoneticPr fontId="14" type="noConversion"/>
  </si>
  <si>
    <t>15.2.5</t>
    <phoneticPr fontId="14" type="noConversion"/>
  </si>
  <si>
    <t>15.2.6</t>
    <phoneticPr fontId="14" type="noConversion"/>
  </si>
  <si>
    <t>15.2.7</t>
    <phoneticPr fontId="14" type="noConversion"/>
  </si>
  <si>
    <t>15.3.1</t>
    <phoneticPr fontId="14" type="noConversion"/>
  </si>
  <si>
    <t>15.3.2</t>
    <phoneticPr fontId="14" type="noConversion"/>
  </si>
  <si>
    <t>16.1.1</t>
    <phoneticPr fontId="14" type="noConversion"/>
  </si>
  <si>
    <t>16.1.2</t>
    <phoneticPr fontId="14" type="noConversion"/>
  </si>
  <si>
    <t>16.2.1</t>
    <phoneticPr fontId="14" type="noConversion"/>
  </si>
  <si>
    <t>16.2.2</t>
    <phoneticPr fontId="14" type="noConversion"/>
  </si>
  <si>
    <t>16.2.3</t>
    <phoneticPr fontId="14" type="noConversion"/>
  </si>
  <si>
    <t>16.2.4</t>
    <phoneticPr fontId="14" type="noConversion"/>
  </si>
  <si>
    <t>16.2.5</t>
    <phoneticPr fontId="14" type="noConversion"/>
  </si>
  <si>
    <t>16.2.6</t>
    <phoneticPr fontId="14" type="noConversion"/>
  </si>
  <si>
    <t>16.2.7</t>
    <phoneticPr fontId="14" type="noConversion"/>
  </si>
  <si>
    <t>16.2.8</t>
    <phoneticPr fontId="14" type="noConversion"/>
  </si>
  <si>
    <t>16.2.9</t>
    <phoneticPr fontId="14" type="noConversion"/>
  </si>
  <si>
    <t>16.2.10</t>
    <phoneticPr fontId="14" type="noConversion"/>
  </si>
  <si>
    <t>16.2.11</t>
    <phoneticPr fontId="14" type="noConversion"/>
  </si>
  <si>
    <t>16.2.12</t>
    <phoneticPr fontId="14" type="noConversion"/>
  </si>
  <si>
    <t>16.2.13</t>
    <phoneticPr fontId="14" type="noConversion"/>
  </si>
  <si>
    <t>16.2.14</t>
    <phoneticPr fontId="14" type="noConversion"/>
  </si>
  <si>
    <t>16.2.15</t>
    <phoneticPr fontId="14" type="noConversion"/>
  </si>
  <si>
    <t>16.2.16</t>
    <phoneticPr fontId="14" type="noConversion"/>
  </si>
  <si>
    <t>16.2.17</t>
    <phoneticPr fontId="14" type="noConversion"/>
  </si>
  <si>
    <t>16.2.18</t>
    <phoneticPr fontId="14" type="noConversion"/>
  </si>
  <si>
    <t>16.2.19</t>
    <phoneticPr fontId="14" type="noConversion"/>
  </si>
  <si>
    <t>16.2.20</t>
    <phoneticPr fontId="14" type="noConversion"/>
  </si>
  <si>
    <t>16.3.1</t>
    <phoneticPr fontId="14" type="noConversion"/>
  </si>
  <si>
    <t>16.3.2</t>
    <phoneticPr fontId="14" type="noConversion"/>
  </si>
  <si>
    <t>16.3.3</t>
    <phoneticPr fontId="14" type="noConversion"/>
  </si>
  <si>
    <t>16.3.4</t>
    <phoneticPr fontId="14" type="noConversion"/>
  </si>
  <si>
    <t>17.1.1</t>
    <phoneticPr fontId="14" type="noConversion"/>
  </si>
  <si>
    <t>17.2.1</t>
    <phoneticPr fontId="14" type="noConversion"/>
  </si>
  <si>
    <t>17.3.1</t>
    <phoneticPr fontId="14" type="noConversion"/>
  </si>
  <si>
    <t>17.4.1</t>
    <phoneticPr fontId="14" type="noConversion"/>
  </si>
  <si>
    <t>英文</t>
    <phoneticPr fontId="14" type="noConversion"/>
  </si>
  <si>
    <t>修正參考編號</t>
    <phoneticPr fontId="14" type="noConversion"/>
  </si>
  <si>
    <t>依「臺灣證券交易所股份有限公司共同責任制交割結算基金管理辦法」第9條規定辦理</t>
  </si>
  <si>
    <t>依「臺灣證券交易所股份有限公司共同責任制交割結算基金管理辦法」第9條規定辦理</t>
    <phoneticPr fontId="14" type="noConversion"/>
  </si>
  <si>
    <t>依「臺灣證券交易所股份有限公司共同責任制交割結算基金管理辦法」第3條與9條規定辦理</t>
    <phoneticPr fontId="14" type="noConversion"/>
  </si>
  <si>
    <t>依「證券商管理規則」第10條與「臺灣證券交易所股份有限公司共同責任制交割結算基金管理辦法」第9條規定辦理</t>
    <phoneticPr fontId="14" type="noConversion"/>
  </si>
  <si>
    <t>預先繳存-證券商結算基金總額-必需；截至季末報告</t>
    <phoneticPr fontId="14" type="noConversion"/>
  </si>
  <si>
    <t>預先繳存-證券商結算基金總額-折減後繳交；截至季末報告</t>
    <phoneticPr fontId="14" type="noConversion"/>
  </si>
  <si>
    <r>
      <rPr>
        <sz val="9"/>
        <rFont val="PMingLiU"/>
        <family val="1"/>
      </rPr>
      <t>折減前</t>
    </r>
    <r>
      <rPr>
        <sz val="9"/>
        <rFont val="Times New Roman"/>
        <family val="1"/>
      </rPr>
      <t xml:space="preserve">:TWD 3,871,012,016.00
</t>
    </r>
    <r>
      <rPr>
        <sz val="9"/>
        <rFont val="PMingLiU"/>
        <family val="1"/>
      </rPr>
      <t>折減後</t>
    </r>
    <r>
      <rPr>
        <sz val="9"/>
        <rFont val="Times New Roman"/>
        <family val="1"/>
      </rPr>
      <t>:TWD 3,871,012,016.00</t>
    </r>
    <phoneticPr fontId="14" type="noConversion"/>
  </si>
  <si>
    <t>4_4_10</t>
    <phoneticPr fontId="14" type="noConversion"/>
  </si>
  <si>
    <t>6.2.14</t>
    <phoneticPr fontId="14" type="noConversion"/>
  </si>
  <si>
    <t>6.2.10</t>
    <phoneticPr fontId="14" type="noConversion"/>
  </si>
  <si>
    <t>6.2.11</t>
    <phoneticPr fontId="14" type="noConversion"/>
  </si>
  <si>
    <t>6.2.12</t>
    <phoneticPr fontId="14" type="noConversion"/>
  </si>
  <si>
    <t>6.2.13</t>
    <phoneticPr fontId="14" type="noConversion"/>
  </si>
  <si>
    <t>6.2.13</t>
    <phoneticPr fontId="14" type="noConversion"/>
  </si>
  <si>
    <t>6.2.11</t>
    <phoneticPr fontId="14" type="noConversion"/>
  </si>
  <si>
    <t>6.2.10</t>
    <phoneticPr fontId="14" type="noConversion"/>
  </si>
  <si>
    <t>6.2.12</t>
    <phoneticPr fontId="14" type="noConversion"/>
  </si>
  <si>
    <t>6.2.15</t>
    <phoneticPr fontId="14" type="noConversion"/>
  </si>
  <si>
    <t>13.1.4</t>
    <phoneticPr fontId="14" type="noConversion"/>
  </si>
  <si>
    <t>14.1.1</t>
    <phoneticPr fontId="14" type="noConversion"/>
  </si>
  <si>
    <t>14.1.2</t>
    <phoneticPr fontId="14" type="noConversion"/>
  </si>
  <si>
    <t>14.1.3</t>
    <phoneticPr fontId="14" type="noConversion"/>
  </si>
  <si>
    <t>14.1.4</t>
    <phoneticPr fontId="14" type="noConversion"/>
  </si>
  <si>
    <t>15.1.1</t>
    <phoneticPr fontId="14" type="noConversion"/>
  </si>
  <si>
    <t>15.1.2</t>
    <phoneticPr fontId="14" type="noConversion"/>
  </si>
  <si>
    <t>15.2.1</t>
    <phoneticPr fontId="14" type="noConversion"/>
  </si>
  <si>
    <t>15.2.2</t>
    <phoneticPr fontId="14" type="noConversion"/>
  </si>
  <si>
    <t>15.2.3</t>
    <phoneticPr fontId="14" type="noConversion"/>
  </si>
  <si>
    <t>15.2.4</t>
    <phoneticPr fontId="14" type="noConversion"/>
  </si>
  <si>
    <t>15.2.5</t>
    <phoneticPr fontId="14" type="noConversion"/>
  </si>
  <si>
    <t>15.2.6</t>
    <phoneticPr fontId="14" type="noConversion"/>
  </si>
  <si>
    <t>15.2.7</t>
    <phoneticPr fontId="14" type="noConversion"/>
  </si>
  <si>
    <t>15.3.1</t>
    <phoneticPr fontId="14" type="noConversion"/>
  </si>
  <si>
    <t>15.3.2</t>
    <phoneticPr fontId="14" type="noConversion"/>
  </si>
  <si>
    <t>16.1.1</t>
    <phoneticPr fontId="14" type="noConversion"/>
  </si>
  <si>
    <t>16.1.2</t>
    <phoneticPr fontId="14" type="noConversion"/>
  </si>
  <si>
    <t>16.2.1</t>
    <phoneticPr fontId="14" type="noConversion"/>
  </si>
  <si>
    <t>16.2.2</t>
    <phoneticPr fontId="14" type="noConversion"/>
  </si>
  <si>
    <t>16.2.3</t>
    <phoneticPr fontId="14" type="noConversion"/>
  </si>
  <si>
    <t>7.1.10</t>
    <phoneticPr fontId="14" type="noConversion"/>
  </si>
  <si>
    <t>7.1.11</t>
    <phoneticPr fontId="14" type="noConversion"/>
  </si>
  <si>
    <t>12.1.1</t>
    <phoneticPr fontId="14" type="noConversion"/>
  </si>
  <si>
    <t>12.1.2</t>
    <phoneticPr fontId="14" type="noConversion"/>
  </si>
  <si>
    <t>12.1.3</t>
    <phoneticPr fontId="14" type="noConversion"/>
  </si>
  <si>
    <t>12.2.1</t>
    <phoneticPr fontId="14" type="noConversion"/>
  </si>
  <si>
    <t>12.2.2</t>
    <phoneticPr fontId="14" type="noConversion"/>
  </si>
  <si>
    <t>12.2.3</t>
    <phoneticPr fontId="14" type="noConversion"/>
  </si>
  <si>
    <t>16.2.4</t>
    <phoneticPr fontId="14" type="noConversion"/>
  </si>
  <si>
    <t>16.2.5</t>
    <phoneticPr fontId="14" type="noConversion"/>
  </si>
  <si>
    <t>16.2.6</t>
    <phoneticPr fontId="14" type="noConversion"/>
  </si>
  <si>
    <t>16.2.7</t>
    <phoneticPr fontId="14" type="noConversion"/>
  </si>
  <si>
    <t>16.2.8</t>
    <phoneticPr fontId="14" type="noConversion"/>
  </si>
  <si>
    <t>16.2.9</t>
    <phoneticPr fontId="14" type="noConversion"/>
  </si>
  <si>
    <t>16.2.10</t>
    <phoneticPr fontId="14" type="noConversion"/>
  </si>
  <si>
    <t>16.2.11</t>
    <phoneticPr fontId="14" type="noConversion"/>
  </si>
  <si>
    <t>16.2.12</t>
    <phoneticPr fontId="14" type="noConversion"/>
  </si>
  <si>
    <t>16.2.13</t>
    <phoneticPr fontId="14" type="noConversion"/>
  </si>
  <si>
    <t>16.2.14</t>
    <phoneticPr fontId="14" type="noConversion"/>
  </si>
  <si>
    <t>16.2.15</t>
    <phoneticPr fontId="14" type="noConversion"/>
  </si>
  <si>
    <t>16.2.16</t>
    <phoneticPr fontId="14" type="noConversion"/>
  </si>
  <si>
    <t>16.2.17</t>
    <phoneticPr fontId="14" type="noConversion"/>
  </si>
  <si>
    <t>16.2.18</t>
    <phoneticPr fontId="14" type="noConversion"/>
  </si>
  <si>
    <t>16.2.19</t>
    <phoneticPr fontId="14" type="noConversion"/>
  </si>
  <si>
    <t>16.2.20</t>
    <phoneticPr fontId="14" type="noConversion"/>
  </si>
  <si>
    <t>16.3.1</t>
    <phoneticPr fontId="14" type="noConversion"/>
  </si>
  <si>
    <t>16.3.2</t>
    <phoneticPr fontId="14" type="noConversion"/>
  </si>
  <si>
    <t>16.3.3</t>
    <phoneticPr fontId="14" type="noConversion"/>
  </si>
  <si>
    <t>16.3.4</t>
    <phoneticPr fontId="14" type="noConversion"/>
  </si>
  <si>
    <t>18.2.1</t>
    <phoneticPr fontId="14" type="noConversion"/>
  </si>
  <si>
    <t>18.2.2</t>
    <phoneticPr fontId="14" type="noConversion"/>
  </si>
  <si>
    <t>18.2.3</t>
    <phoneticPr fontId="14" type="noConversion"/>
  </si>
  <si>
    <t>18.3.1</t>
    <phoneticPr fontId="14" type="noConversion"/>
  </si>
  <si>
    <t>18.3.2</t>
    <phoneticPr fontId="14" type="noConversion"/>
  </si>
  <si>
    <t>18.3.3</t>
    <phoneticPr fontId="14" type="noConversion"/>
  </si>
  <si>
    <t>18.4.1</t>
    <phoneticPr fontId="14" type="noConversion"/>
  </si>
  <si>
    <t>18.4.2</t>
    <phoneticPr fontId="14" type="noConversion"/>
  </si>
  <si>
    <t>18.4.3</t>
    <phoneticPr fontId="14" type="noConversion"/>
  </si>
  <si>
    <t>19.1.1</t>
    <phoneticPr fontId="14" type="noConversion"/>
  </si>
  <si>
    <t>19.1.2</t>
    <phoneticPr fontId="14" type="noConversion"/>
  </si>
  <si>
    <t>20.1.1</t>
    <phoneticPr fontId="14" type="noConversion"/>
  </si>
  <si>
    <t>20.2.1</t>
    <phoneticPr fontId="14" type="noConversion"/>
  </si>
  <si>
    <t>20.3.1</t>
    <phoneticPr fontId="14" type="noConversion"/>
  </si>
  <si>
    <t>20.4.2</t>
    <phoneticPr fontId="14" type="noConversion"/>
  </si>
  <si>
    <t>20.4.3</t>
    <phoneticPr fontId="14" type="noConversion"/>
  </si>
  <si>
    <t>20.7.1</t>
    <phoneticPr fontId="14" type="noConversion"/>
  </si>
  <si>
    <t>20.7.2</t>
    <phoneticPr fontId="14" type="noConversion"/>
  </si>
  <si>
    <t>23.1.1</t>
    <phoneticPr fontId="14" type="noConversion"/>
  </si>
  <si>
    <t>23.1.2</t>
    <phoneticPr fontId="14" type="noConversion"/>
  </si>
  <si>
    <t>23.2.1</t>
    <phoneticPr fontId="14" type="noConversion"/>
  </si>
  <si>
    <t>23.2.2</t>
    <phoneticPr fontId="14" type="noConversion"/>
  </si>
  <si>
    <t>23.2.3</t>
    <phoneticPr fontId="14" type="noConversion"/>
  </si>
  <si>
    <t>23.2.4</t>
    <phoneticPr fontId="14" type="noConversion"/>
  </si>
  <si>
    <t>23.3.1</t>
    <phoneticPr fontId="14" type="noConversion"/>
  </si>
  <si>
    <t>23.3.2</t>
    <phoneticPr fontId="14" type="noConversion"/>
  </si>
  <si>
    <t>17.2.1</t>
    <phoneticPr fontId="14" type="noConversion"/>
  </si>
  <si>
    <t>17.3.1</t>
    <phoneticPr fontId="14" type="noConversion"/>
  </si>
  <si>
    <t>17.4.1</t>
    <phoneticPr fontId="14" type="noConversion"/>
  </si>
  <si>
    <t>17.1.1</t>
    <phoneticPr fontId="14" type="noConversion"/>
  </si>
  <si>
    <t>合格流動性資源規模及組成 :0.00</t>
  </si>
  <si>
    <t>無</t>
    <phoneticPr fontId="14" type="noConversion"/>
  </si>
  <si>
    <t>合格流動性資源規模及組成 :91,889,048.00</t>
    <phoneticPr fontId="14" type="noConversion"/>
  </si>
  <si>
    <t>由於主要財務資源均能於同一天提領為新臺幣以因應各幣別流動性需要，因此依幣別計算其超出金額之日數並不適用</t>
  </si>
  <si>
    <t>13.1.1</t>
    <phoneticPr fontId="14" type="noConversion"/>
  </si>
  <si>
    <t>13.1.2</t>
    <phoneticPr fontId="14" type="noConversion"/>
  </si>
  <si>
    <r>
      <rPr>
        <sz val="9"/>
        <rFont val="PMingLiU"/>
        <family val="1"/>
      </rPr>
      <t xml:space="preserve">期交所依期貨結算機構管理規則第14條規定投資
</t>
    </r>
    <r>
      <rPr>
        <sz val="9"/>
        <rFont val="PMingLiU"/>
        <family val="1"/>
      </rPr>
      <t>。</t>
    </r>
    <phoneticPr fontId="14" type="noConversion"/>
  </si>
  <si>
    <t>9A00</t>
  </si>
  <si>
    <t>預先繳存-其他；截至季末報告</t>
  </si>
  <si>
    <t>承諾投入-其他；截至季末報告</t>
  </si>
  <si>
    <t>Kccp-
只有根據相關法律，身為或希望成為「合格CCP」的CCP需要報告Kccp</t>
  </si>
  <si>
    <t>存入發行貨幣之中央銀行的現金
；截至季末報告；折減前及折減後</t>
  </si>
  <si>
    <t>存入其他中央銀行的現金；截至季末報告；折減前及折減後</t>
  </si>
  <si>
    <t>存入商業銀行的擔保現金(含附賣回協議)；截至季末報告；折減前及折減後</t>
  </si>
  <si>
    <t>存入商業銀行的無擔保現金；截至季末報告；折減前及折減後</t>
  </si>
  <si>
    <t>非現金主權國家政府債券-
國內；截至季末報告；折減前及折減後</t>
  </si>
  <si>
    <t>非現金主權國家政府債券-
其他；截至季末報告；折減前及折減後</t>
  </si>
  <si>
    <t>非現金機構債券；截至季末報告
；折減前及折減後</t>
  </si>
  <si>
    <t>非現金州/地方政府債券；截至季末報告；折減前及折減後</t>
  </si>
  <si>
    <t>非現金公司債券；截至季末報告
；折減前及折減後</t>
  </si>
  <si>
    <t>非現金股票；截至季末報告；折減前及折減後</t>
  </si>
  <si>
    <t>非現金商品-
黃金；截至季末報告；折減前及折減後</t>
  </si>
  <si>
    <t>非現金商品-
其他；截至季末報告；折減前及折減後</t>
  </si>
  <si>
    <t>非現金商品-
共同基金/歐盟可轉讓證券集合投資計劃；截至季末報告；折減前及折減後</t>
  </si>
  <si>
    <t>總額；截至季末報告；折減前及折減後值</t>
  </si>
  <si>
    <t>說明CCP預先繳存違約資源是否至少符合「Cover1」或「Cover2
」要求</t>
  </si>
  <si>
    <t>報告上述金額(4.4.3)超過實際預先繳存違約資源(超過保證金)的營業日數(若有)</t>
  </si>
  <si>
    <t>4.4.3中超過實際預先繳存違約資源(超過保證金)的金額</t>
  </si>
  <si>
    <t>上述金額(4.4.7)超過實際預先繳存違約資源(超過保證金)的營業日數(若有)，以及超過金額</t>
  </si>
  <si>
    <t>4.4.7中超過實際預先繳存違約資源(超過保證金)的金額</t>
  </si>
  <si>
    <t>符合保證金的資產，以及相應的折減</t>
  </si>
  <si>
    <t>計算折減所用之目標信賴區間</t>
  </si>
  <si>
    <t>可接受資產之假設持有/清算期間</t>
  </si>
  <si>
    <t>用於折減測試的回溯期</t>
  </si>
  <si>
    <t>回溯期間，假設資產的持有/清算期間價值下滑超過資產折減的天數</t>
  </si>
  <si>
    <t>所需保證金按自有、客戶總額、客戶淨額及總額(如未分離)分列
；</t>
  </si>
  <si>
    <t>存入發行貨幣之中央銀行的現金
；總額按自有帳戶及客戶帳戶分列；折減前及折減後</t>
  </si>
  <si>
    <t>存入其他中央銀行的現金；總額按自有帳戶及客戶帳戶分列；折減前及折減後</t>
  </si>
  <si>
    <t>存入商業銀行的擔保現金(含附賣回協議)；總額按自有帳戶及客戶帳戶分列；折減前及折減後</t>
  </si>
  <si>
    <t>存入商業銀行的無擔保現金；總額按自有帳戶及客戶帳戶分列；折減前及折減後</t>
  </si>
  <si>
    <t>非現金主權國家政府債券-
國內；總額按自有帳戶及客戶帳戶分列；折減前及折減後</t>
  </si>
  <si>
    <t>非現金主權國家政府債券-
其他；總額按自有帳戶及客戶帳戶分列；折減前及折減後</t>
  </si>
  <si>
    <t>非現金機構債券；總額按自有帳戶及客戶帳戶分列；折減前及折減後</t>
  </si>
  <si>
    <t>非現金州/地方政府債券；總額按自有帳戶及客戶帳戶分列；折減前及折減後</t>
  </si>
  <si>
    <t>非現金公司債券；總額按自有帳戶及客戶帳戶分列；折減前及折減後</t>
  </si>
  <si>
    <t>非現金股票；說明：自有帳戶-折減前、自有帳戶-
折減後、客戶帳戶-折減前、客戶帳戶-
折減後、總額-折減前、總額-折減後</t>
  </si>
  <si>
    <t>非現金商品-
黃金；說明：自有帳戶-折減前、自有帳戶-
折減後、客戶帳戶-折減前、客戶帳戶-
折減後、總額-折減前、總額-折減後</t>
  </si>
  <si>
    <t>非現金商品-
其他；總額按自有帳戶及客戶帳戶分列；折減前及折減後</t>
  </si>
  <si>
    <t>非現金-
共同基金/歐盟可轉讓證券集合投資計劃；總額按自有帳戶及客戶帳戶分列；折減前及折減後</t>
  </si>
  <si>
    <t>非現金-
其他；總額按自有帳戶及客戶帳戶分列；折減前及折減後</t>
  </si>
  <si>
    <t>每項結算服務持有保證金總額，按自有帳戶及客戶帳戶分列(如可分離)</t>
  </si>
  <si>
    <t>個別合約的保證金金額與適用比率(由CCP設定)</t>
  </si>
  <si>
    <t>保證金模型類別</t>
  </si>
  <si>
    <t>保證金模型類別更改生效日期</t>
  </si>
  <si>
    <t>保證金模型名稱</t>
  </si>
  <si>
    <t>保證金模型名稱更改生效日期</t>
  </si>
  <si>
    <t>單尾信賴水準</t>
  </si>
  <si>
    <t>單尾信賴水準更改生效日期</t>
  </si>
  <si>
    <t>回溯期</t>
  </si>
  <si>
    <t>回溯期更改生效日期</t>
  </si>
  <si>
    <t>調整</t>
  </si>
  <si>
    <t>調整更改生效日期</t>
  </si>
  <si>
    <t>結清期間(天)</t>
  </si>
  <si>
    <t>結清期間更改生效日期</t>
  </si>
  <si>
    <t>保證金金額與適用比率連結</t>
  </si>
  <si>
    <t>參數檢查頻率</t>
  </si>
  <si>
    <t>參數檢查頻率更改生效日期</t>
  </si>
  <si>
    <t>每日回溯測試結果衡量的頻率</t>
  </si>
  <si>
    <t>如果每天僅衡量一次，每日取得回溯測試結果的時間</t>
  </si>
  <si>
    <t>觀察樣本數</t>
  </si>
  <si>
    <t>達成涵蓋幅度水準</t>
  </si>
  <si>
    <t>如果發生違反保證金涵蓋幅度(如6.5(a)中所定義)，則報告未涵蓋風險的大小；最大值</t>
  </si>
  <si>
    <t>如果發生違反保證金涵蓋幅度(如6.5(a)中所定義)，則報告未涵蓋風險的大小；平均值</t>
  </si>
  <si>
    <t>在此期間的任何特定營業日，支付給CCP的最大總變動保證金</t>
  </si>
  <si>
    <t>在此期間的任何特定營業日，最大保證金追繳總額</t>
  </si>
  <si>
    <t>說明結算服務是否為「Cover1」或「Cover2」保留足夠的流動性資源</t>
  </si>
  <si>
    <t>每項結算服務的合格流動性資源規模及組成；(a)存入發行貨幣之中央銀行的現金</t>
  </si>
  <si>
    <t>每項結算服務的合格流動性資源規模及組成；(b)存入其他中央銀行的現金</t>
  </si>
  <si>
    <t>每項結算服務的合格流動性資源規模及組成；(c)存入商業銀行的擔保現金(含附賣回協議)</t>
  </si>
  <si>
    <t>每項結算服務的合格流動性資源規模及組成；(d)存入商業銀行的無擔保現金</t>
  </si>
  <si>
    <t>每項結算服務的合格流動性資源規模及組成；(e)有擔保信用額度 (即，如果動用，將由CCP提供抵押/擔保)，包括承諾的外匯交換及承諾的附買回協議</t>
  </si>
  <si>
    <t>每項結算服務的合格流動性資源規模及組成；(f)無擔保信用額度 (即CCP可在不提供抵押/擔保的情況下動用)</t>
  </si>
  <si>
    <t>每項結算服務的合格流動性資源規模及組成；(g)即使在各種極端但可能的市場情況下，仍可依預先安排與高度可靠的融資機制，即時取得及變現的投資</t>
  </si>
  <si>
    <t>每項結算服務的合格流動性資源規模及組成；(h)其他</t>
  </si>
  <si>
    <t>說明CCP是否能夠固定取得中央銀行的流動性資源或設施</t>
  </si>
  <si>
    <t>有關付款計畫或分配付款的優先順序(若有)，以及此類決策制訂的任何適用規則、政策、程序及治理機制的詳細資訊</t>
  </si>
  <si>
    <t>7.1的合格流動性資源外，每項結算服務的任何附加流動性風險規模及組成</t>
  </si>
  <si>
    <t>報告上述金額超過其合格流動性資源(定義在7.1中，且於違約時可用)的營業日數(若有)，以及超出金額為何；每季天數</t>
  </si>
  <si>
    <t>上述金額超過其合格流動性資源 (定義在7.1中，且於違約時可用)的營業日數(若有)，以及超出金額為何；每天的超出金額</t>
  </si>
  <si>
    <t>上述金額超過其各相關貨幣合格流動性資源(定義在7.1中，且於違約時可用)的營業日數(若有)，以及超出金額為何</t>
  </si>
  <si>
    <t>報告上述金額超過其各相關貨幣合格流動性資源(定義在7.1中，且於違約時可用)的營業日數(若有)，以及超出金額為何；每天的超出金額</t>
  </si>
  <si>
    <t>採用DvP交割機制的交割金額百分比</t>
  </si>
  <si>
    <t>採用DvD交割機制的交割金額百分比</t>
  </si>
  <si>
    <t>採用PvP交割機制的交割金額百分比</t>
  </si>
  <si>
    <t>採用DvP交割機制的交割數量百分比</t>
  </si>
  <si>
    <t>採用DvD交割機制的交割數量百分比</t>
  </si>
  <si>
    <t>採用PvP交割機制的交割數量百分比</t>
  </si>
  <si>
    <t>違約相關的數量性資訊；損失金額相對於保證金金額</t>
  </si>
  <si>
    <t>違約相關的數量性資訊；用於彌補損失的其他財務資源金額</t>
  </si>
  <si>
    <t>違約相關的數量性資訊；客戶部位結清之比例</t>
  </si>
  <si>
    <t>違約相關的數量性資訊；客戶部位移轉之比例</t>
  </si>
  <si>
    <t>違約相關的數量性資訊；適時引用與違約相關的其他已發佈資料</t>
  </si>
  <si>
    <t>個別分離帳戶中持有的客戶部位總數</t>
  </si>
  <si>
    <t>除了LSOC帳戶之外，綜合客戶帳戶中持有的客戶部位總數</t>
  </si>
  <si>
    <t>「法律分離運作混合」(LSOC)帳戶中持有的客戶部位總數</t>
  </si>
  <si>
    <t>混合自有及客戶帳戶中持有的客戶部位總數</t>
  </si>
  <si>
    <t>來自股權的流動淨資產</t>
  </si>
  <si>
    <t>六個月的營運費用</t>
  </si>
  <si>
    <t>總收入</t>
  </si>
  <si>
    <t>總支出</t>
  </si>
  <si>
    <t>利益</t>
  </si>
  <si>
    <t>總資產</t>
  </si>
  <si>
    <t>總負債</t>
  </si>
  <si>
    <t>必要時附加項目</t>
  </si>
  <si>
    <t>結算服務收入占總收入的百分比</t>
  </si>
  <si>
    <t>證券的加權平均到期日</t>
  </si>
  <si>
    <t>提供投資組合風險的估計(不含中央銀行及商業銀行存款)(99%一日風險值或等值)</t>
  </si>
  <si>
    <t>說明上一季超過此限制的次數</t>
  </si>
  <si>
    <t>系統指定期間內結算相關核心系統(無論是否委外)的營運可用程度目標(例如，12個月期間的99.9 9%)</t>
  </si>
  <si>
    <t>核心系統在過去十二個月內的實際可用程度</t>
  </si>
  <si>
    <t>過去十二個月期間，影響結算相關核心系統的故障總數及時間</t>
  </si>
  <si>
    <t>恢復時間目標(例如兩小時內)</t>
  </si>
  <si>
    <t>其他類別的數量(於評論中說明)</t>
  </si>
  <si>
    <t>客戶數量(若已知)</t>
  </si>
  <si>
    <t>由各連線FMI結算的交易價值-占結算總交易價值/總名目價值的比例</t>
  </si>
  <si>
    <t>由CCP提供給各連線CCP的保證金或同等財務資源，以涵蓋連線 CCP跨連線結算合約的未來潛在曝險</t>
  </si>
  <si>
    <t>從各連線CCP收取的保證金或同等財務資源，以涵蓋連線CCP跨連線結算合約(市值及折減後)的未來潛在曝險</t>
  </si>
  <si>
    <t>過去十二個月內，對各連結CCP持有的保證金及同等財務資源，低於對該各連結CCP實際按市值計算曝險金額的次數-
根據每日回溯測試結果；日中、連續衡量或每天衡量一次</t>
  </si>
  <si>
    <t>回溯測試結果頻率-
說明為日中/連續衡量或每天衡量一次</t>
  </si>
  <si>
    <t>如果20.4.1.2為「每天一次」，則列示衡量時間，否則為空白</t>
  </si>
  <si>
    <t>觀察樣本數(即帳戶數量乘上回溯測試所涵蓋的天數)；日中、連續衡量或每天衡量一次</t>
  </si>
  <si>
    <t>除保證金之外的預先繳存財務資源，以及提供給各連線CCP涵蓋曝險的同等財務資源</t>
  </si>
  <si>
    <t>除保證金之外的預先繳存財務資源，以及收取自各連線CCP涵蓋曝險的同等財務資源</t>
  </si>
  <si>
    <t>繳交跨機構保證金後的交易價值
，依結算服務，占交易總值/結算後總名目價值的百分比</t>
  </si>
  <si>
    <t>由於跨機構保證金而導致CCP持有的總保證金減少，占原持有總保證金的百分比</t>
  </si>
  <si>
    <t>定義在揭露參考資料23.1.1、23.1
.2及23.2.1報告中，數量的資產類別</t>
  </si>
  <si>
    <t>定義在揭露參考資料23.1.1、23.1
.2及23.2.1報告中，數量的產品類別</t>
  </si>
  <si>
    <t>定義在揭露參考資料23.1.1、23.1
.2及23.2.1報告中，數量的產品代碼</t>
  </si>
  <si>
    <t>合約執行機構或交易比對/確認場所提交的平均每日成交量</t>
  </si>
  <si>
    <t>合約執行機構或交易比對/確認場所提交的名目合約價值</t>
  </si>
  <si>
    <t>承諾投入-
用以支應單一證券商違約的自有/母公司基金；截至季末報告</t>
  </si>
  <si>
    <t>對於每項結算服務，在各種極端但可能的市場情況下，任何單一證券商及其關係企業(包括為非證券商結算的交易)可能違約而產生的估計最大累計損失(超過保證金)；過去12個月的日最大值及過去12個月的日平均值</t>
  </si>
  <si>
    <t>對於每項結算服務，任何單一證券商及其關係企業(包括為非證券商結算的交易)的實際最大累計信用曝險(超過保證金)；過去12個月的日最大值及過去12個月的日平均值</t>
  </si>
  <si>
    <t>對於每項結算服務，在各種極端但可能的市場情況下，任兩個證券商及其關係企業(包括為非證券商結算的交易)可能違約而產生的估計最大累計損失(超過保證金)；過去12個月的日最大值及過去12個月的日平均值</t>
  </si>
  <si>
    <t>對於每項結算服務，任兩個證券商及其關係企業(包括為非證券商結算的交易)的實際最大累計信用曝險(超過保證金)為何
？
說明：過去12個月的日最大值；過去12個月的平均值</t>
  </si>
  <si>
    <t>符合結算基金證券商繳至違約資源的資產，以及相應的折減(如果與5.1不同)</t>
  </si>
  <si>
    <t>各營業日證券商向CCP支付的變動保證金總額平均值</t>
  </si>
  <si>
    <t>在各種極端但可能的市場情況下
，任何單一證券商及其關係企業可能違約而產生的估計最大當日(日中及多日)付款義務總額(包括為非證券商結算的交易)；每季度報告的前瞻性措施</t>
  </si>
  <si>
    <t>過去十二個月內，單一證券商及其關係企業的實際最大日中及多日付款義務(包括為非證券商結算的交易)；過去12個月的日最大值</t>
  </si>
  <si>
    <t>在各種極端但可能的市場情況下
，任何單一證券商及其關係企業可能違約而產生的估計最大當日(日中及多日)各貨幣付款義務(包括為非證券商結算的交易)
；每季度報告的前瞻性措施</t>
  </si>
  <si>
    <t>證券商提供的資產再投資(或再抵押)所產生收入占總收入的百分比</t>
  </si>
  <si>
    <t>證券商現金以現金存款持有的百分比(含透過附買回協議)</t>
  </si>
  <si>
    <t>證券商現金以現金存款持有的百分比(含透過附買回協議)；作為存入發行貨幣之中央銀行的現金</t>
  </si>
  <si>
    <t>證券商現金以現金存款持有的百分比(含透過附買回協議)；作為存入其他中央銀行的現金</t>
  </si>
  <si>
    <t>證券商現金以現金存款持有的百分比(含透過附買回協議)；作為存入商業銀行的現金(有擔保
，含透過附買回協議)</t>
  </si>
  <si>
    <t>證券商現金以現金存款持有的百分比(含透過附買回協議)；作為存入商業銀行的現金(無擔保)</t>
  </si>
  <si>
    <t>證券商現金以現金存款持有的百分比(含透過附買回協議)；以貨幣市場基金</t>
  </si>
  <si>
    <t>證券商現金以現金存款持有的百分比(含透過附買回協議)；以其他形式</t>
  </si>
  <si>
    <t>證券商現金以現金存款持有的百分比(含透過附買回協議)；分列這些現金存款(含附賣回協議)及貨幣市場基金的幣別比例；在備註中說明本地貨幣</t>
  </si>
  <si>
    <t>證券商現金以現金存款持有的百分比(含透過附買回協議)；這些現金存款(含附賣回協議)及貨幣市場基金的加權平均到期日</t>
  </si>
  <si>
    <t>證券商現金投資證券的百分比
；國內主權國家政府債券</t>
  </si>
  <si>
    <t>證券商現金投資證券的百分比
；其他主權國家政府債券</t>
  </si>
  <si>
    <t>證券商現金投資證券的百分比
；機構債券</t>
  </si>
  <si>
    <t>證券商現金投資證券的百分比
；州/地方政府債券</t>
  </si>
  <si>
    <t>證券商現金投資證券的百分比
；其他金融工具</t>
  </si>
  <si>
    <t>證券商現金投資證券的百分比
；分列這些證券的幣別比例；在備註中說明本地貨幣</t>
  </si>
  <si>
    <t>證券商現金以證券持有的百分比</t>
  </si>
  <si>
    <t>證券商非現金再抵押的總值(保證金)</t>
  </si>
  <si>
    <t>CCP准許對證券商資產的再抵押(即非現金)；保證金；存續期間為：隔夜/一天；一天到一週
；一週到一個月；一個月到一年
；一年至最多兩年；超過兩年</t>
  </si>
  <si>
    <t>一般證券商的數量</t>
  </si>
  <si>
    <t>個別證券商的數量</t>
  </si>
  <si>
    <t>中央銀行證券商數量</t>
  </si>
  <si>
    <t>是標準結算基金的一部分、附加或無關聯</t>
  </si>
  <si>
    <t>對於每項結算服務，說明CCP在計算可能需要由結算基金承擔信用曝險時，假設其結清違約的營業日數</t>
  </si>
  <si>
    <t>從證券商取得的現金總額(非證券)，無論其持有、存入或投資的形式如何，作為結算基金</t>
  </si>
  <si>
    <t>證券商非現金再抵押的總值(結算基金)</t>
  </si>
  <si>
    <t>證券商資產的再抵押(即非現金)；結算基金；存續期間為：隔夜/一天；一天到一週；一週到一個月；一個月到一年；一年至最多兩年；超過兩年</t>
  </si>
  <si>
    <t>CCP證券商數量</t>
  </si>
  <si>
    <t>銀行證券商數量</t>
  </si>
  <si>
    <t>其他證券商數量(於評論中說明)</t>
  </si>
  <si>
    <t>國內證券商數量</t>
  </si>
  <si>
    <t>國外證券商數量</t>
  </si>
  <si>
    <t>對於有25個以上證券商的結算服務
；前5大證券商(包括自有及客戶)繳交的保證金合計百分比；當季平均值及最大值</t>
  </si>
  <si>
    <t>對於有25個以上證券商的結算服務
；前10大證券商(包括自有及客戶)繳交的保證金合計百分比
；當季平均值及最大值</t>
  </si>
  <si>
    <t>對於有10個以上，25個以下證券商的分離結算基金；前5大證券商占證券商出資結算基金的合計百分比</t>
  </si>
  <si>
    <t>對於有25個以上證券商的分離結算基金；前5大證券商占證券商出資結算基金的合計百分比</t>
  </si>
  <si>
    <t>對於有25個以上證券商的分離結算基金；前10大證券商占證券商出資結算基金的合計百分比</t>
  </si>
  <si>
    <t>為客戶結算的證券商數量</t>
  </si>
  <si>
    <t>過去十二個月內，任何帳戶持有的保證金涵蓋幅度低於該證券商帳戶實際按市值計算曝險金額的次數</t>
  </si>
  <si>
    <t>對於有10個以上，25個以下證券商的結算服務；前5大證券商(包括自有及客戶)持有的未沖銷部位合計百分比；當季平均值及最大值</t>
  </si>
  <si>
    <t>對於有25個以上證券商的結算服務
；前5大證券商(包括自有及客戶)持有的未沖銷部位合計百分比；當季平均值及最大值</t>
  </si>
  <si>
    <t>對於有25個以上證券商的結算服務
；前10大證券商(包括自有及客戶)持有的未沖銷部位合計百分比；當季平均值及最大值</t>
  </si>
  <si>
    <t>對於有10個以上，25個以下證券商的結算服務；前5大證券商(包括自有及客戶)繳交的保證金合計百分比；當季平均值及最大值</t>
  </si>
  <si>
    <t>結算會員有價證券抵繳保證金金額計 $189,772,281</t>
    <phoneticPr fontId="14" type="noConversion"/>
  </si>
  <si>
    <t>結算會員現金以現金存款持有的百分比(含透過附買回協議)；作為存入商業銀行的現金(無擔保)</t>
    <phoneticPr fontId="14" type="noConversion"/>
  </si>
  <si>
    <t>在此期間的任何特定營業日，最大保證金追繳總額</t>
    <phoneticPr fontId="14" type="noConversion"/>
  </si>
  <si>
    <t>每項結算服務的合格流動性資源規模及組成；(a)存入發行貨幣之中央銀行的現金</t>
    <phoneticPr fontId="14" type="noConversion"/>
  </si>
  <si>
    <t>系統指定期間內結算相關核心系統(無論是否委外)的營運可用程度目標(例如，12個月期間的99.99%)</t>
    <phoneticPr fontId="14" type="noConversion"/>
  </si>
  <si>
    <t>4_1_2</t>
  </si>
  <si>
    <t>4_1_3</t>
  </si>
  <si>
    <t>4_1_8</t>
  </si>
  <si>
    <t>驗算加總</t>
  </si>
  <si>
    <t>驗算</t>
  </si>
  <si>
    <t>原報表加總</t>
  </si>
  <si>
    <t>diff</t>
  </si>
  <si>
    <t>瑜萍報表</t>
  </si>
  <si>
    <t>112/2</t>
  </si>
  <si>
    <t>112/1</t>
  </si>
  <si>
    <t>112/3</t>
  </si>
  <si>
    <t>基金基本數(1)</t>
  </si>
  <si>
    <t>本月結算基金機動數(4)</t>
  </si>
  <si>
    <t>本月退、補給付結算基金(5)</t>
  </si>
  <si>
    <t>A</t>
  </si>
  <si>
    <t>B</t>
  </si>
  <si>
    <t>C</t>
  </si>
  <si>
    <t>D</t>
  </si>
  <si>
    <t>X</t>
  </si>
  <si>
    <t>A+B</t>
  </si>
  <si>
    <t>A+B+C</t>
  </si>
  <si>
    <t>A+B+C+D</t>
  </si>
  <si>
    <t>C1</t>
  </si>
  <si>
    <t>證券商代號</t>
  </si>
  <si>
    <t>合計</t>
  </si>
  <si>
    <t>已繳結算基金金額(2)</t>
  </si>
  <si>
    <t>上月風險值(3)</t>
  </si>
  <si>
    <t>應補收金額</t>
  </si>
  <si>
    <t>代號</t>
  </si>
  <si>
    <t>固定數</t>
  </si>
  <si>
    <t>變動數</t>
  </si>
  <si>
    <t>其他</t>
  </si>
  <si>
    <t>風險值*0.8</t>
  </si>
  <si>
    <t>基金</t>
  </si>
  <si>
    <t>風險值</t>
  </si>
  <si>
    <t>機動_累計</t>
  </si>
  <si>
    <t>基金+機動</t>
  </si>
  <si>
    <t>基金+機動+其他</t>
  </si>
  <si>
    <t>機動退補</t>
  </si>
  <si>
    <t>佔比</t>
  </si>
  <si>
    <t>前5大</t>
  </si>
  <si>
    <t>前10大</t>
  </si>
  <si>
    <t>$L$1</t>
  </si>
  <si>
    <t>$M$1</t>
  </si>
  <si>
    <t>$V$1</t>
  </si>
  <si>
    <t>$O$1</t>
  </si>
  <si>
    <t>$X$1</t>
  </si>
  <si>
    <t>現制</t>
  </si>
  <si>
    <t>基金/風險</t>
  </si>
  <si>
    <t>元大證券</t>
  </si>
  <si>
    <t>凱基證券</t>
  </si>
  <si>
    <t>富邦綜合證券</t>
  </si>
  <si>
    <t>臺灣摩根士丹利證券</t>
  </si>
  <si>
    <t>摩根大通證券</t>
  </si>
  <si>
    <t>新加坡商瑞銀證券臺北分公司</t>
  </si>
  <si>
    <t>美商高盛亞洲證券臺北分公司</t>
  </si>
  <si>
    <t>瑞商瑞士信貸銀行臺北證券分公司</t>
  </si>
  <si>
    <t>永豐金證券</t>
  </si>
  <si>
    <t>美林證券</t>
  </si>
  <si>
    <t>群益金鼎證券</t>
  </si>
  <si>
    <t>統一綜合證券</t>
  </si>
  <si>
    <t>$AM$10:$AM$86</t>
  </si>
  <si>
    <t>$AB$1</t>
  </si>
  <si>
    <t>$AC$1</t>
  </si>
  <si>
    <t>$AL$1</t>
  </si>
  <si>
    <t>$AE$1</t>
  </si>
  <si>
    <t>$AN$10:$AN$86</t>
  </si>
  <si>
    <t>元富證券</t>
  </si>
  <si>
    <t>使用單位:櫃檯買賣中心</t>
  </si>
  <si>
    <t>4_1_10</t>
    <phoneticPr fontId="14" type="noConversion"/>
  </si>
  <si>
    <t>Kccp之計算依「銀行對集中結算交易對手暴險之資本計提原則」(BCBS282)辦理</t>
    <phoneticPr fontId="14" type="noConversion"/>
  </si>
  <si>
    <t>不適用「銀行對集中結算交易對手暴險之資本計提原則」(BCBS282)</t>
    <phoneticPr fontId="14" type="noConversion"/>
  </si>
  <si>
    <t>資訊揭露說明</t>
    <phoneticPr fontId="14" type="noConversion"/>
  </si>
  <si>
    <t>(透支額度)</t>
    <phoneticPr fontId="14" type="noConversion"/>
  </si>
  <si>
    <t>(增繳1倍上限=含機動與其他-最大證券商基金)                                                      依「證券櫃檯買賣交易市場共同責任制給付結算基金管理辦法」第13條規定辦理</t>
    <phoneticPr fontId="14" type="noConversion"/>
  </si>
  <si>
    <t>TWD : 59.12%
USD: 34.88%
EUR: 2.95%
JPY: 2.45%
GBP: 0.44%
AUD: 0.00%
HKD: 0.11%
CNY: 0.06%</t>
    <phoneticPr fontId="14" type="noConversion"/>
  </si>
  <si>
    <t>TWD : 100%</t>
    <phoneticPr fontId="14" type="noConversion"/>
  </si>
  <si>
    <t>所有證券商均須為在地公司</t>
    <phoneticPr fontId="14" type="noConversion"/>
  </si>
  <si>
    <t>銀行兼營證券商</t>
    <phoneticPr fontId="14" type="noConversion"/>
  </si>
  <si>
    <t>期交所與其結算會員互為主體而非代理，與結算會員之客戶並無契約關係，因此期交所無結算會員之客戶資料</t>
    <phoneticPr fontId="14" type="noConversion"/>
  </si>
  <si>
    <t>歸屬於前5大證券商的客戶成交量百分比(如果CCP有10個證券商以上)-最大值</t>
    <phoneticPr fontId="14" type="noConversion"/>
  </si>
  <si>
    <t>歸屬於前5大證券商的客戶成交量百分比(如果CCP有10個證券商以上)-平均值</t>
    <phoneticPr fontId="14" type="noConversion"/>
  </si>
  <si>
    <t>歸屬於前10大證券商的客戶成交量百分比(如果CCP有25個證券商以上)-最大值</t>
    <phoneticPr fontId="14" type="noConversion"/>
  </si>
  <si>
    <t>歸屬於前10大證券商的客戶成交量百分比(如果CCP有25個證券商以上)-平均值</t>
    <phoneticPr fontId="14" type="noConversion"/>
  </si>
  <si>
    <t>19.1.1~19.1.4.2 櫃買中心提供證券商結算交割並未提供個別客戶結算交割</t>
    <phoneticPr fontId="14" type="noConversion"/>
  </si>
  <si>
    <t>證交所揭露內容</t>
    <phoneticPr fontId="14" type="noConversion"/>
  </si>
  <si>
    <t>證交所附註說明</t>
    <phoneticPr fontId="14" type="noConversion"/>
  </si>
  <si>
    <t>20.1.1~20.7.2櫃買中心不適用FMI連線</t>
    <phoneticPr fontId="14" type="noConversion"/>
  </si>
  <si>
    <t>證券商均須向主管機關申請取得證券經紀或自營之營業項目核可(其中包含2家期貨兼營與9家票券商兼營)</t>
    <phoneticPr fontId="14" type="noConversion"/>
  </si>
  <si>
    <t>說明證券商提供的抵押品是否列於CCP的資產負債表</t>
    <phoneticPr fontId="14" type="noConversion"/>
  </si>
  <si>
    <t>15.1.1~15.2.5 詳見官網財報 https://www.tpex.org.tw/storage/publish/annual/111/TPEx_Annual_Report_2022%20CH.pdf</t>
    <phoneticPr fontId="14" type="noConversion"/>
  </si>
  <si>
    <t>6.4.10</t>
    <phoneticPr fontId="14" type="noConversion"/>
  </si>
  <si>
    <t>6.4.11</t>
    <phoneticPr fontId="14" type="noConversion"/>
  </si>
  <si>
    <t>6.4.13</t>
    <phoneticPr fontId="14" type="noConversion"/>
  </si>
  <si>
    <t>6.4.14</t>
    <phoneticPr fontId="14" type="noConversion"/>
  </si>
  <si>
    <t>6.4.15</t>
    <phoneticPr fontId="14" type="noConversion"/>
  </si>
  <si>
    <t>6.4.12</t>
    <phoneticPr fontId="14" type="noConversion"/>
  </si>
  <si>
    <t>Close out period change Effective Date</t>
    <phoneticPr fontId="14" type="noConversion"/>
  </si>
  <si>
    <t>2019-03-29</t>
    <phoneticPr fontId="14" type="noConversion"/>
  </si>
  <si>
    <t>2022/7/25</t>
    <phoneticPr fontId="14" type="noConversion"/>
  </si>
  <si>
    <t>Disclosure Title</t>
    <phoneticPr fontId="14" type="noConversion"/>
  </si>
  <si>
    <t>Disclosure Reference</t>
    <phoneticPr fontId="14" type="noConversion"/>
  </si>
  <si>
    <t>Disclosure Reference</t>
    <phoneticPr fontId="14" type="noConversion"/>
  </si>
  <si>
    <t>違約資源總值(不含保證金)，若結算基金經結算服務分離，則依結算服務分列</t>
  </si>
  <si>
    <t>違約資源總值(不含保證金)，若結算基金經結算服務分離，則依結算服務分列</t>
    <phoneticPr fontId="14" type="noConversion"/>
  </si>
  <si>
    <t>.</t>
    <phoneticPr fontId="14" type="noConversion"/>
  </si>
  <si>
    <t>n/a</t>
    <phoneticPr fontId="14" type="noConversion"/>
  </si>
  <si>
    <t xml:space="preserve"> 依「證券櫃檯買賣交易市場共同責任制給付結算基金管理辦法」第5條規定辦理，給付結算基金之繳存以現金為限。</t>
    <phoneticPr fontId="14" type="noConversion"/>
  </si>
  <si>
    <t>給付結算基金僅現金並無須折減</t>
    <phoneticPr fontId="14" type="noConversion"/>
  </si>
  <si>
    <t>HK</t>
    <phoneticPr fontId="14" type="noConversion"/>
  </si>
  <si>
    <t>SG</t>
    <phoneticPr fontId="14" type="noConversion"/>
  </si>
  <si>
    <t>12小時</t>
    <phoneticPr fontId="14" type="noConversion"/>
  </si>
  <si>
    <t>This information cannot be provided due to confidentiality obligations.</t>
  </si>
  <si>
    <t>The Gross notional calculation reflects the ICMA survey methodology. Namely, using the second leg cash amounts of all open and forward starting repo and reverse repo traded on the CCP's book.</t>
  </si>
  <si>
    <t>Reduction in the SwapClear USD Interest Rate Swap Open interest and corresponding increase in USD Overnight Index Swaps following the successful USD Libor conversion process in Q2 2023</t>
  </si>
  <si>
    <t>23.1.</t>
  </si>
  <si>
    <t>Initial Margin amounts contain the Initial Margin and Mark To Market on exposure (including Sell fails).</t>
  </si>
  <si>
    <t>The exposure is measured using the PV01 of the investment.</t>
  </si>
  <si>
    <t>The liquidity requirements for each currency are driven by different Clearing Members - based on the largest requirement per currency.</t>
  </si>
  <si>
    <t>Peak size of uncovered exposure where breaches of total margin coverage have occurred, with 3 and 12-month lookback periods respectively: EquityClear GBP 0.00m/0.00m; RepoClear GBP 0.00m/924.4m; ForexClear USD 0.00m/3.9m and Interest Rates GBP 4.00m/698.1m.</t>
  </si>
  <si>
    <t>The disclosure represents the number of times over the past eighteen months the margin coverage held against any account actually fell below the marked to market exposure of that Member’s account based on daily back-testing results.</t>
  </si>
  <si>
    <t>ForexClear and Interest Rates: 5 for house 7 for clients.</t>
  </si>
  <si>
    <t>Other non cash holdings represents cash allocated by triparty agents under member margin requirements.</t>
  </si>
  <si>
    <t>The increase in 6.2.8 is due to a reclassification of existing bonds and not due to the introduction of a new type of collateral.</t>
  </si>
  <si>
    <t>PDF from website as at quarter end has been published with the Disclosure.</t>
  </si>
  <si>
    <t>For Interest Rates and OTC FX this  allows 5 days for house with additional holding period for clients.</t>
  </si>
  <si>
    <t>For the KCCP, the CEM methodology has been considered.</t>
  </si>
  <si>
    <t>Number stated is for first subsequent default, additional commitments exist with respect to further defaults subject to rules.</t>
  </si>
  <si>
    <t>ChangesToPreviousReportingPeriods</t>
  </si>
  <si>
    <t>DisclosureComments</t>
  </si>
  <si>
    <t>Reference</t>
  </si>
  <si>
    <t>Disclosure#</t>
  </si>
  <si>
    <t>Comments on Eurex Clearing disclosure</t>
  </si>
  <si>
    <t>Changes to previous reporting periods</t>
  </si>
  <si>
    <t>General remark</t>
  </si>
  <si>
    <t>All figures in other currencies are converted to Euro when reported.</t>
  </si>
  <si>
    <t>4_1</t>
  </si>
  <si>
    <t>Eurex Clearing maintains a segmented Default Fund, consisting of multiple Liquidation Group-specific Default Fund segments (DFS), and the sum of all DFS is the overall Default Fund. When liquidating a particular portfolio, only funds of the DFS assigned to the respective Liquidation Group can be used to cover losses, unless there is a known surplus from other Liquidation Groups for which the default management process has already been finished.
The OTC IRS Liquidation Group includes the OTC IRS cross margining part out of the Fixed Income Liquidation Group.</t>
  </si>
  <si>
    <t>In February 2023, Eurec Clearing introduced the implementation of Article 9 (14) of Regulation (EU) 2021/23 (“Second Skin in the Game”). According to this, Eurex Clearing redistributed its currently prefunded amount of EUR 200 million between the SITG (Skin in the Game) and the SSITG (Second Skin in the Game), in the same proportion to the regulatory requirements. The “Dedicated Amount” (SITG) now amount to EUR 143 million (which is reported in 4_1_1) and the SSITG to EUR 57 million (which is reported in 4_1_3).</t>
  </si>
  <si>
    <t>not applicable</t>
  </si>
  <si>
    <t>Second Skin in the game</t>
  </si>
  <si>
    <t>The Default Fund contribution is calculated based on the maximum out of a minimum contribution and 60 day average of Cover-2 Default Fund size times the relative Stress Loss-over-Margin (SLOM) contribution of the Clearing Member over 30 days https://www.eurex.com/ec-en/services/risk-management/default-waterfall/default-fund</t>
  </si>
  <si>
    <t>Since Q2 2021 the calculation of Default Fund contributions was changed from a percentage of Initial Margin approach to a Stress Loss-over-Margin (SLOM) based methodology.</t>
  </si>
  <si>
    <t>4_1_6</t>
  </si>
  <si>
    <t>4_1_7</t>
  </si>
  <si>
    <t>Deutsche Börse AG has issued a Letter of Comfort in favour of Eurex Clearing according to which Deutsche Börse AG will provide Eurex Clearing with financial funding to enable Eurex Clearing to comply with its obligations (including the obligation to provide the Further Dedicated Amount). The maximum amount to be provided under the Letter of Comfort amounts to EUR 600 million. For the avoidance of doubt, no third party has any rights under the Letter of Comfort. The letter of comfort is publicly available on Eurex Clearing's webpage: https://www.eurex.com/ec-en/services/risk-management/default-waterfall/contribution-of-eurex_clearing</t>
  </si>
  <si>
    <t>Recovery cash calls are capped within a so called capped period. The maximum of cash call amount to be provided is two times each Clearing Member’s Default Fund contribution at the time the default was declared. As a result, a Clearing Member’s liability in case of another Clearing Member’s default is limited to a total of three times its currently applicable Default Fund contribution, at all times. A capped period is a period of 20 (rolling) business days, starting on the day the default was declared. If during a capped period one or more additional defaults occur, the capped period is, in each case, extended by an additional 20 business days, starting on the day the additional default is declared. Any capped period is subject to a maximum duration of 3 months.</t>
  </si>
  <si>
    <t>Since Q2 2022 Eurex Clearing Assessments calls (Recovery cash calls) are reported under 4_1_8.</t>
  </si>
  <si>
    <t>4_1_9</t>
  </si>
  <si>
    <t xml:space="preserve">In the day following the last day of any capped period (see 4_1_8), if the Prefunded Default Fund Contribution of non-defaulted Clearing Members was utilized (partly or in full), all surviving Clearing Members are required to replenish their Default Fund up to the Default Fund Requirement as calculated under normal circumstances. Therefore, the replenishment amount will be equal to the Default Fund Requirement minus the remaining available Default Fund Contribution. By design, this is capped at the Default Fund Requirement, in the case where the entirety of the Default Fund was consumed. </t>
  </si>
  <si>
    <t>Since Q2 2022 additional resources from participants for replenishing the default fund for additional participant defaults - 100% of Default Fund requirements - are reported under 4_1_9.</t>
  </si>
  <si>
    <t>4_1_10</t>
  </si>
  <si>
    <t>Eurex Clearing’s remaining equity capital, excluding the dedicated amount under 4_1_1. For details of Eurex Clearing's contribution to the default waterfall see: https://www.eurex.com/ec-en/services/risk-management/default-waterfall/contribution-of-eurex_clearing</t>
  </si>
  <si>
    <t>4_2_1</t>
  </si>
  <si>
    <t xml:space="preserve">Eurex Clearing AG reports Kccp figure in accordance with EMIR in conjunction with CRR II using the Standardised Approach for measuring Counterparty Credit Risk (“SA-CCR”) for derivative transactions and the Financial Collateral Comprehensive Method for repurchase transactions. </t>
  </si>
  <si>
    <t>Starting with CPMI-IOSCO disclosure Q2/2021, "SA-CCR" method has replaced methodology laid out in EMIR in conjunction with the methods depicted in Regulation (EU) 575/2013 as in force until 27 June 2021 (“CRR”).</t>
  </si>
  <si>
    <t>4_3_1 - 4_3_4</t>
  </si>
  <si>
    <t>Assuming pro-rata to the proportion of total investments. Post haircut is understood as values after applying currency and asset haircuts.</t>
  </si>
  <si>
    <t>4_3_6</t>
  </si>
  <si>
    <t>Including Supranational Bonds</t>
  </si>
  <si>
    <t>4_3_11 - 4_3_12</t>
  </si>
  <si>
    <t>4_3_14</t>
  </si>
  <si>
    <t>4_4_3</t>
  </si>
  <si>
    <t>Calculation based on stress shortage values incorporating already paid margin requirements. For more details see: https://www.eurex.com/ec-en/services/risk-management/stress-testing</t>
  </si>
  <si>
    <t>4_4_6</t>
  </si>
  <si>
    <t>All backtesting outliers recorded within the last 12 months are evaluated on an account level and the sum of all exceedances that occurred for a Clearing Member or one of its clients on a given business day is calculated from there. The Peak Day Amount is defined as the largest sum exceedance on a given business day that was recorded on a Clearing Member level, whereas the Mean Average represents the average of the largest sum exceedance in the previous 12 months.</t>
  </si>
  <si>
    <t xml:space="preserve">Since Q1 2021 the lookback period for backtesting results was decreased to 1 year (previously 3 years) to align with industry practice. </t>
  </si>
  <si>
    <t>4_4_7</t>
  </si>
  <si>
    <t>4_4_10</t>
  </si>
  <si>
    <t>All backtesting outliers recorded within the last 12 months are evaluated on an account level and the sum of all exceedances that occurred for a Clearing Member or one of its clients on a given business day is calculated from there. The Peak Day Amount is defined as the sum of the 2 largest sum exceedances on a given business day that were recorded on a Clearing Member level, whereas the Mean Average represents the average of the sum of the 2 largest sum exceedances in the previous 12 months.</t>
  </si>
  <si>
    <t>5_3_4</t>
  </si>
  <si>
    <t>Backtesting for haircuts is performed for every asset individually. The reported number of outliers refers to the number of days during the look-back period on which the fall in value during the assumed holding period exceeded the haircut on an individual asset in the collateral pool.</t>
  </si>
  <si>
    <t>Please note that the OTC IRS Liquidation Group Split includes the OTC IRS cross margining part out of the Fixed Income Liquidation Group. Initial Margins for the Liquidation Group "Asian Cooperation's KOSPI/TAIFEX" are based on the last intraday figures for the respective fact date.</t>
  </si>
  <si>
    <t>Since Q4 2022, deletion of Related Security Spread Index Liquidation Group, following delisting as per following circular https://www.eurex.com/ex-en/find/circulars/circular-3289872</t>
  </si>
  <si>
    <t>6_2_1 - 6_2_10</t>
  </si>
  <si>
    <t>Pro-rata to the proportion of total investments.</t>
  </si>
  <si>
    <t>6_2_3</t>
  </si>
  <si>
    <t>Including GC Pooling ReUse, which is a service that allows Clearing Members to reuse GC Pooling collateral for covering margin requirements.</t>
  </si>
  <si>
    <t>6_2_6</t>
  </si>
  <si>
    <t>6_2_11 - 6_2_12</t>
  </si>
  <si>
    <t>6_2_14</t>
  </si>
  <si>
    <t>6_5_1_1 - 6_5_5</t>
  </si>
  <si>
    <t xml:space="preserve"> - Backtesting results are only reported when a sufficient amount of observations has been accumulated to ensure accuracy of the achieved coverage level.
 - Backtesting is conducted against margin values excluding add-ons e.g. the PRISMA liquidity adjustment. 
 - Backtesting is conducted against MPOR-day P&amp;Ls. </t>
  </si>
  <si>
    <t>Per default 6_5_4 is calculated based on 12 months span.  
Results based on 3 months span would be (in EUR): 
Eurex Clearing Prisma - Equity Derivatives: 4,719,669.00
Eurex Clearing Prisma - Fixed Income Derivatives: 484,098.64
Eurex Clearing - OTC IRS: 0
Eurex Clearing Prisma - Commodities: 0
Eurex Clearing Prisma - Precious Metals: 0
Eurex Clearing Prisma - Foreign Exchange: 0
Eurex Clearing Prisma - Asian cooperation KOSPI: 0
Eurex Clearing Prisma - Corporate Bonds: 218,864.44
Eurex Clearing Prisma - Derivatives on Fixed Income ETFs: 5,300
Eurex Clearing Prisma - Asian cooperations KRW FX Derivatives: 0
Eurex Clearing RBM - Remaining Products: 1,493,766.91</t>
  </si>
  <si>
    <t>6_8_1</t>
  </si>
  <si>
    <t>Including intraday variation and end of day margin calls.</t>
  </si>
  <si>
    <t>Since Q3 2021 end of day margin calls were included.</t>
  </si>
  <si>
    <t>7_1_8</t>
  </si>
  <si>
    <t>Since Q2 2023 includes amount of Default Fund collateral mobilization.</t>
  </si>
  <si>
    <t>7_2_1</t>
  </si>
  <si>
    <t>Uncommitted credit lines.</t>
  </si>
  <si>
    <t xml:space="preserve">Aggregated value in EUR per end of quarter. Multiday payment is the liquidity requirement for the respective holding period. Sameday is the largest liquidity requirement in one day within the holding period. </t>
  </si>
  <si>
    <t>Since Q2 2017 the sameday amount was included.</t>
  </si>
  <si>
    <t>Payment obligations stemming from CCP overnight pre-financing activities. The maximum actual payment obligations in settlement prefinancing within the previous 12 months.</t>
  </si>
  <si>
    <t>7_3_5</t>
  </si>
  <si>
    <t xml:space="preserve">Maximum Cover-1 requirement per relevant currency generated by the largest Clearing Member defaulting in that currency. Multiday payment is the liquidity requirement for the respective holding period. </t>
  </si>
  <si>
    <t>12_1_2</t>
  </si>
  <si>
    <t>12_1_3</t>
  </si>
  <si>
    <t>Last trading day for the FX products is the third Wednesday of each maturity/expiration month if this is an exchange day. Physical delivery of underlying currencies takes place on T+2 via the CLS system. There were no PvP settlements due to the FX contract specifications.</t>
  </si>
  <si>
    <t>12_2_2</t>
  </si>
  <si>
    <t>12_2_3</t>
  </si>
  <si>
    <t>13_1_4</t>
  </si>
  <si>
    <t>14_1_1</t>
  </si>
  <si>
    <t>Total margin requirement share of individual segregated clients (ISA).</t>
  </si>
  <si>
    <t>14_1_2</t>
  </si>
  <si>
    <t>Total margin requirement share of omnibus segregated clients (OSA) and proprietary business.</t>
  </si>
  <si>
    <t>14_1_3</t>
  </si>
  <si>
    <t>15_1 - 15_3</t>
  </si>
  <si>
    <t>Based on the year end data 2022. The annual reports are publicly available on Eurex's webpage:  https://www.eurex.com/ec-en/find/corporate-overview/annual-reports</t>
  </si>
  <si>
    <t>15_1_1</t>
  </si>
  <si>
    <t>The equity capital of Eurex Clearing per year end 2022 was 749.81 m EUR. The total dedicated amount (“skin in the game”) of Eurex Clearing was 200 m EUR per year end 2022</t>
  </si>
  <si>
    <t>15_1_2</t>
  </si>
  <si>
    <t>Monthly average of past six months is 16.67 m EUR</t>
  </si>
  <si>
    <t>15_2_1 - 15_2_2</t>
  </si>
  <si>
    <t>The amounts shown display the profit and loss statement before commission income was passed through to parent companies.</t>
  </si>
  <si>
    <t>15_2_1</t>
  </si>
  <si>
    <t>Key revenues are commission in the amount of 1,056.3 m EUR</t>
  </si>
  <si>
    <t>15_2_2</t>
  </si>
  <si>
    <t>Key expenses are pass-through income in the amount of 1,056.3 m EUR</t>
  </si>
  <si>
    <t>15_2_3</t>
  </si>
  <si>
    <t>15_2_7</t>
  </si>
  <si>
    <t>15_3_1</t>
  </si>
  <si>
    <t>Commission income. Please note that Eurex Clearing conducts its business activities primarily in its own name but on behalf of other group companies. The fees Eurex Clearing receives are transferred to Eurex Frankfurt AG and Eurex Zürich AG for the derivatives market or to Deutsche Börse AG in the case of transactions on the Frankfurt Stock Exchange cleared via Eurex Clearing.</t>
  </si>
  <si>
    <t>15_3_2</t>
  </si>
  <si>
    <t>Interests income</t>
  </si>
  <si>
    <t>16_2_9</t>
  </si>
  <si>
    <t>Average maturity in days.</t>
  </si>
  <si>
    <t xml:space="preserve">16_2_10 - 16_2_20 </t>
  </si>
  <si>
    <t>Participants' cash is not invested directly in securities. Eurex Clearing places Clearing Members' cash on a secured basis to the extent possible, Reverse Repo is the preferred instrument.</t>
  </si>
  <si>
    <t>16_3_3 - 16_3_4</t>
  </si>
  <si>
    <t>16_2_18</t>
  </si>
  <si>
    <t>Participants' cash is not used for the investment portfolio.</t>
  </si>
  <si>
    <t>17_2_1</t>
  </si>
  <si>
    <t>Since Q3 2017 the metric was changed in such a way that technical system impairments, which are not affecting the ability to perform the CCPs core business functions, are not included anymore.</t>
  </si>
  <si>
    <t>17_3_1</t>
  </si>
  <si>
    <t>18_1_1_1</t>
  </si>
  <si>
    <t>A Clearing Member may have multiple clearing licenses, i.e. at the same time a GCM and a DCM license, but for different services.</t>
  </si>
  <si>
    <t>Since Q2 2023 the calculation is based on member LEI to avoid duplication, previously calculated based on internal member ID.</t>
  </si>
  <si>
    <t>18_1_1_2</t>
  </si>
  <si>
    <t>18_1_1_3</t>
  </si>
  <si>
    <t>Contains Basic Clearing Member licenses (BCM).</t>
  </si>
  <si>
    <t>18_1_2_2</t>
  </si>
  <si>
    <t>18_1_2_4</t>
  </si>
  <si>
    <t>Participants under this point are mainly agencies.</t>
  </si>
  <si>
    <t>18_1_3_1</t>
  </si>
  <si>
    <t>Based on the jurisdiction of the Clearing Member, not the parent company.</t>
  </si>
  <si>
    <t>18_1_3_2</t>
  </si>
  <si>
    <t>18_2_1</t>
  </si>
  <si>
    <t>18_2_2</t>
  </si>
  <si>
    <t>Data based on gross market value.</t>
  </si>
  <si>
    <t>18_2_3</t>
  </si>
  <si>
    <t>18_3_1</t>
  </si>
  <si>
    <t>18_4_1</t>
  </si>
  <si>
    <t>19_1_1</t>
  </si>
  <si>
    <t>Number of disclosed clients.</t>
  </si>
  <si>
    <t>19_1_2</t>
  </si>
  <si>
    <t>Including GCMs, DCMs, and BCMs that clear for affiliates.</t>
  </si>
  <si>
    <t>19_1_3_1</t>
  </si>
  <si>
    <t>Based on the initial margin requirement of clients out of the top 5 Clearing Members in relation to the overall client initial margin requirement across all Clearing Members.</t>
  </si>
  <si>
    <t>Since Q2 2017 the calculation logic was amended to the one outlined in the comments fields. Before it was the client initial margin requirement of the top 5 Clearing Members in relation to the overall initial margin requirement of the top 5 Clearing Members.</t>
  </si>
  <si>
    <t>19_1_3_2</t>
  </si>
  <si>
    <t>19_1_4_1</t>
  </si>
  <si>
    <t>Based on the initial margin requirement of clients out of the top 10 Clearing Members in relation to the overall client initial margin requirement across all Clearing Members.</t>
  </si>
  <si>
    <t>Since Q2 2017 the calculation logic was amended to the one outlined in the comments fields. Before it was the client initial margin requirement of the top 10 Clearing Members in relation to the overall initial margin requirement of the top 10 Clearing Members.</t>
  </si>
  <si>
    <t>19_1_4_2</t>
  </si>
  <si>
    <t>20_1_1</t>
  </si>
  <si>
    <t>20_2_1</t>
  </si>
  <si>
    <t>20_4_1_1</t>
  </si>
  <si>
    <t>20_4_1_2</t>
  </si>
  <si>
    <t>20_4_1_3</t>
  </si>
  <si>
    <t>20_4_2</t>
  </si>
  <si>
    <t>20_4_3</t>
  </si>
  <si>
    <t>20_5_1_1</t>
  </si>
  <si>
    <t>20_5_1_2</t>
  </si>
  <si>
    <t>20_6_1_1</t>
  </si>
  <si>
    <t>20_6_1_2</t>
  </si>
  <si>
    <t>20_7_1</t>
  </si>
  <si>
    <t>20_7_2</t>
  </si>
  <si>
    <t>20_3_1</t>
  </si>
  <si>
    <t>23_3_1</t>
  </si>
  <si>
    <t>23_3_2</t>
  </si>
  <si>
    <t>ReportDate</t>
  </si>
  <si>
    <t>RevisionDate</t>
  </si>
  <si>
    <t>PreviousData</t>
  </si>
  <si>
    <t>NewData</t>
  </si>
  <si>
    <t>RevisionComments</t>
  </si>
  <si>
    <t>Update for accuracy.</t>
  </si>
  <si>
    <t>TWD 14,862,674,085.00</t>
  </si>
  <si>
    <t>TWD 3,317,334,096.00</t>
  </si>
  <si>
    <t>TWD 2,113,253,911.00</t>
  </si>
  <si>
    <t>TWD 1,124,719,881.00</t>
  </si>
  <si>
    <t>TWD 18,575,505,058.00</t>
  </si>
  <si>
    <t>TWD 8,903,836,977.00</t>
  </si>
  <si>
    <t>https://www.tpex.org.tw/storage/publish/annual/111/TPEx_Annual_Report_2022%20CH.pdf</t>
    <phoneticPr fontId="14" type="noConversion"/>
  </si>
  <si>
    <t>SameDayPayment</t>
  </si>
  <si>
    <t>IntraDayPayment</t>
  </si>
  <si>
    <t>MultiDayPayment</t>
  </si>
  <si>
    <t>DisclosureDescription</t>
  </si>
  <si>
    <t>ReportLevel</t>
  </si>
  <si>
    <t>ReportLevelIdentifier</t>
  </si>
  <si>
    <t>CCPLink</t>
  </si>
  <si>
    <t>Days</t>
  </si>
  <si>
    <t>DefaultFund</t>
  </si>
  <si>
    <t>Equities</t>
  </si>
  <si>
    <t>TWD</t>
    <phoneticPr fontId="14" type="noConversion"/>
  </si>
  <si>
    <t>附註說明</t>
    <phoneticPr fontId="14" type="noConversion"/>
  </si>
  <si>
    <t>資料日期</t>
    <phoneticPr fontId="14" type="noConversion"/>
  </si>
  <si>
    <t>資訊揭露內容</t>
    <phoneticPr fontId="14" type="noConversion"/>
  </si>
  <si>
    <t>HK</t>
    <phoneticPr fontId="14" type="noConversion"/>
  </si>
  <si>
    <t>SG</t>
    <phoneticPr fontId="14" type="noConversion"/>
  </si>
  <si>
    <t>EU</t>
    <phoneticPr fontId="14" type="noConversion"/>
  </si>
  <si>
    <t>UK</t>
    <phoneticPr fontId="14" type="noConversion"/>
  </si>
  <si>
    <t>未實施保證金制度</t>
    <phoneticPr fontId="14" type="noConversion"/>
  </si>
  <si>
    <t>6.1.1~6.8.1未實施保證金制度</t>
    <phoneticPr fontId="14" type="noConversion"/>
  </si>
  <si>
    <t>結算基金應足以支應採壓力測試計算前2大證券商違約之可能虧損金額之最大值</t>
    <phoneticPr fontId="14" type="noConversion"/>
  </si>
  <si>
    <t>Cover2</t>
    <phoneticPr fontId="14" type="noConversion"/>
  </si>
  <si>
    <t>櫃買中心流動性資源應足以支應採壓力測試計算最大證券商可能應付櫃買中心交割款之金額</t>
    <phoneticPr fontId="14" type="noConversion"/>
  </si>
  <si>
    <t>Cover1</t>
    <phoneticPr fontId="14" type="noConversion"/>
  </si>
  <si>
    <t>當有違背付款義務情事發生時，櫃買中心將依法動用流動性資源以符合付款義務</t>
    <phoneticPr fontId="14" type="noConversion"/>
  </si>
  <si>
    <t>櫃買中心依「證券櫃檯買賣交易市場共同責任制給付結算基金管理辦法」第16條規定投資</t>
    <phoneticPr fontId="14" type="noConversion"/>
  </si>
  <si>
    <t>資料格式</t>
    <phoneticPr fontId="14" type="noConversion"/>
  </si>
  <si>
    <t>4.1.10</t>
    <phoneticPr fontId="14" type="noConversion"/>
  </si>
  <si>
    <t>4.4.10</t>
    <phoneticPr fontId="14" type="noConversion"/>
  </si>
  <si>
    <t>ISO 8601日期格式 YYYY-MM-DD</t>
    <phoneticPr fontId="14" type="noConversion"/>
  </si>
  <si>
    <t>文字</t>
    <phoneticPr fontId="14" type="noConversion"/>
  </si>
  <si>
    <t>UTC 時間格式 hh:mm:ss</t>
    <phoneticPr fontId="14" type="noConversion"/>
  </si>
  <si>
    <t>數值 小數位數2位 , 貨幣</t>
  </si>
  <si>
    <t>數值 小數位數2位</t>
  </si>
  <si>
    <t>數值 小數位數2位, 百分比</t>
  </si>
  <si>
    <t>數值 小數位數0位</t>
  </si>
  <si>
    <t>資料層級</t>
    <phoneticPr fontId="14" type="noConversion"/>
  </si>
  <si>
    <t>新台幣</t>
    <phoneticPr fontId="14" type="noConversion"/>
  </si>
  <si>
    <t>12.1.1</t>
    <phoneticPr fontId="14" type="noConversion"/>
  </si>
  <si>
    <t>ReportLevel</t>
    <phoneticPr fontId="14" type="noConversion"/>
  </si>
  <si>
    <t>ReportLevelIdentifier</t>
    <phoneticPr fontId="14" type="noConversion"/>
  </si>
  <si>
    <t>Currency</t>
    <phoneticPr fontId="14" type="noConversion"/>
  </si>
  <si>
    <t>CCPLink</t>
    <phoneticPr fontId="14" type="noConversion"/>
  </si>
  <si>
    <t>Description</t>
    <phoneticPr fontId="14" type="noConversion"/>
  </si>
  <si>
    <t>資料說明</t>
    <phoneticPr fontId="14" type="noConversion"/>
  </si>
  <si>
    <t>貨幣</t>
    <phoneticPr fontId="14" type="noConversion"/>
  </si>
  <si>
    <t>結算機構連結</t>
    <phoneticPr fontId="14" type="noConversion"/>
  </si>
  <si>
    <t>資訊揭露內容</t>
  </si>
  <si>
    <t>Within 12 hours</t>
    <phoneticPr fontId="14" type="noConversion"/>
  </si>
  <si>
    <t>資料層級         識別碼</t>
    <phoneticPr fontId="14" type="noConversion"/>
  </si>
  <si>
    <t/>
  </si>
  <si>
    <t>DurationofFailure1</t>
  </si>
  <si>
    <t>TPEX</t>
  </si>
  <si>
    <t>TPEx</t>
  </si>
  <si>
    <t>TWD 1056626955.5</t>
    <phoneticPr fontId="14" type="noConversion"/>
  </si>
  <si>
    <t>(與管理部若瑋確認)</t>
    <phoneticPr fontId="14" type="noConversion"/>
  </si>
  <si>
    <t>證券商提供抵押品不列於資產負債表</t>
    <phoneticPr fontId="14" type="noConversion"/>
  </si>
  <si>
    <t>7.1.2~7.1.9
櫃買中心依具「證券櫃檯買賣交易市場共同責任制給付結算基金管理辦法」第13條、「證券櫃檯買賣交易市場證券商增繳共同責任制給付結算基金作業辦法」第9條與「財團法人中華民國證券櫃檯買賣中心天然災害侵襲處理措施」第1點規定辦理，揭露 “合格流動資源”的規模和構成。</t>
    <phoneticPr fontId="14" type="noConversion"/>
  </si>
  <si>
    <t>從結算會員取得的現金總額(非證券)，無論其持有、存入或投資的形式如何，作為保證金</t>
  </si>
  <si>
    <r>
      <t>111</t>
    </r>
    <r>
      <rPr>
        <sz val="10"/>
        <color rgb="FF000000"/>
        <rFont val="細明體"/>
        <family val="3"/>
        <charset val="136"/>
      </rPr>
      <t>年給付結算基金定存利息</t>
    </r>
    <r>
      <rPr>
        <sz val="10"/>
        <color rgb="FF000000"/>
        <rFont val="Times New Roman"/>
        <family val="1"/>
      </rPr>
      <t>2,500,711</t>
    </r>
    <r>
      <rPr>
        <sz val="10"/>
        <color rgb="FF000000"/>
        <rFont val="細明體"/>
        <family val="3"/>
        <charset val="136"/>
      </rPr>
      <t>及櫃買中心總收入</t>
    </r>
    <r>
      <rPr>
        <sz val="10"/>
        <color rgb="FF000000"/>
        <rFont val="Times New Roman"/>
        <family val="1"/>
      </rPr>
      <t>3,317,334,096</t>
    </r>
    <r>
      <rPr>
        <sz val="10"/>
        <color rgb="FF000000"/>
        <rFont val="細明體"/>
        <family val="3"/>
        <charset val="136"/>
      </rPr>
      <t>，</t>
    </r>
    <phoneticPr fontId="14" type="noConversion"/>
  </si>
  <si>
    <t>備用答案</t>
    <phoneticPr fontId="14" type="noConversion"/>
  </si>
  <si>
    <t>依「證券櫃檯買賣交易市場共同責任制給付結算基金管理辦法」第16條規定，每年一月底及七月底前，將所收利息扣除其稅捐及所需費用後，發還各證券商。</t>
    <phoneticPr fontId="14" type="noConversion"/>
  </si>
  <si>
    <t>(111年業務服務費收入1,849,431,977 及總收入3,317,334,096)</t>
    <phoneticPr fontId="14" type="noConversion"/>
  </si>
  <si>
    <t>(證券商結算基金含每月機動提撥數與其它)</t>
    <phoneticPr fontId="14" type="noConversion"/>
  </si>
  <si>
    <t>Percentage_TWD</t>
    <phoneticPr fontId="14" type="noConversion"/>
  </si>
  <si>
    <t>說明CCP投資政策是否限制分配給單一交易對手的投資組合比例，以及該限額的大小</t>
    <phoneticPr fontId="14" type="noConversion"/>
  </si>
  <si>
    <t>DurationofFailure: 00:00:00</t>
    <phoneticPr fontId="14" type="noConversion"/>
  </si>
  <si>
    <t>00:00:00</t>
    <phoneticPr fontId="14" type="noConversion"/>
  </si>
  <si>
    <t>18.3.1-18.3.3未實施保證金制度</t>
    <phoneticPr fontId="14" type="noConversion"/>
  </si>
  <si>
    <t>14.1.1~14.1.4 櫃買中心雖設有綜合交易帳戶仍需由投資人向證券商交割，另不提供LSOC帳戶、混合自有與客戶帳戶</t>
    <phoneticPr fontId="14" type="noConversion"/>
  </si>
  <si>
    <t>13.1.1~13.1.4無證券商違約情事發生</t>
    <phoneticPr fontId="14" type="noConversion"/>
  </si>
  <si>
    <t>18.2.1~18.2.3未提供衍生性商品結算</t>
    <phoneticPr fontId="14" type="noConversion"/>
  </si>
  <si>
    <t>76家證券商非屬25家以下</t>
    <phoneticPr fontId="14" type="noConversion"/>
  </si>
  <si>
    <t>https://www.tpex.org.tw/web/stock/aftertrading/market_statistics/statistics.php?l=en-us</t>
    <phoneticPr fontId="14" type="noConversion"/>
  </si>
  <si>
    <t>https://www.tpex.org.tw/web/about/introduction/financial.php?l=en-us</t>
    <phoneticPr fontId="14" type="noConversion"/>
  </si>
  <si>
    <t>23.1.1~23.2.4 請參照下附補充報表</t>
    <phoneticPr fontId="14" type="noConversion"/>
  </si>
  <si>
    <t>23.3.1~23.3.2櫃買中心未提供其他合約執行機構或交易比對/確認場所結算服務</t>
    <phoneticPr fontId="14" type="noConversion"/>
  </si>
  <si>
    <t>按資產類別、金融工具、CCY及店頭市場(OTC)或交易所交易(ETD)區分，更新但尚未交割之證券交易的總名目流通在外/總交割價值</t>
    <phoneticPr fontId="14" type="noConversion"/>
  </si>
  <si>
    <t>按資產類別、CCY及店頭市場(OTC)或交易所交易(ETD)結算的平均名目交易價值</t>
    <phoneticPr fontId="14" type="noConversion"/>
  </si>
  <si>
    <t>按資產類別、金融工具、CCY及店頭市場(OTC)或交易所交易(ETD)計算的平均每日成交量</t>
    <phoneticPr fontId="14" type="noConversion"/>
  </si>
  <si>
    <t>1. https://www.tpex.org.tw/web/stock/aftertrading/daily_close_quotes/stk_quote.php?l=en-us                              2. https://www.tpex.org.tw/web/bond/tradeinfo/cb/CBDaily.php?l=en-us</t>
    <phoneticPr fontId="14" type="noConversion"/>
  </si>
  <si>
    <t>(繼續提撥之特別給付結算基金) 依「證券櫃檯買賣交易市場共同責任制給付結算基金管理辦法」第4條與13條規定辦理</t>
    <phoneticPr fontId="14" type="noConversion"/>
  </si>
  <si>
    <t>(首次提撥之特別給付結算基金) 依「證券櫃檯買賣交易市場共同責任制給付結算基金管理辦法」第4條與13條規定辦理</t>
    <phoneticPr fontId="14" type="noConversion"/>
  </si>
  <si>
    <t>(證交所賠償準備金)</t>
    <phoneticPr fontId="14" type="noConversion"/>
  </si>
  <si>
    <t>(不含機動退補與其他(/折抵前)                                  依「證券櫃檯買賣交易市場共同責任制給付結算基金管理辦法」第3條與13條規定辦理</t>
    <phoneticPr fontId="14" type="noConversion"/>
  </si>
  <si>
    <t>(不含機動退補與其他/折抵後)                                依「證券櫃檯買賣交易市場共同責任制給付結算基金管理辦法」第3條與13條規定辦理</t>
    <phoneticPr fontId="14" type="noConversion"/>
  </si>
  <si>
    <t>(櫃買基金重建補足)                                              依「證券櫃檯買賣交易市場共同責任制給付結算基金管理辦法」第13條規定辦理</t>
    <phoneticPr fontId="14" type="noConversion"/>
  </si>
  <si>
    <t>(證券商基金重建補足)                                              依「證券櫃檯買賣交易市場共同責任制給付結算基金管理辦法」第13條規定辦理</t>
    <phoneticPr fontId="14" type="noConversion"/>
  </si>
  <si>
    <r>
      <t xml:space="preserve">預先繳存-
</t>
    </r>
    <r>
      <rPr>
        <sz val="9"/>
        <rFont val="PMingLiU"/>
        <family val="1"/>
        <charset val="136"/>
      </rPr>
      <t>結算機構結算基金</t>
    </r>
    <r>
      <rPr>
        <sz val="9"/>
        <rFont val="PMingLiU"/>
        <family val="1"/>
      </rPr>
      <t>支應順位於</t>
    </r>
    <r>
      <rPr>
        <sz val="9"/>
        <rFont val="PMingLiU"/>
        <family val="1"/>
        <charset val="136"/>
      </rPr>
      <t>證券商結算基金</t>
    </r>
    <r>
      <rPr>
        <sz val="9"/>
        <rFont val="PMingLiU"/>
        <family val="1"/>
      </rPr>
      <t>之前；截至季末報告</t>
    </r>
    <phoneticPr fontId="14" type="noConversion"/>
  </si>
  <si>
    <r>
      <t xml:space="preserve">預先繳存-
</t>
    </r>
    <r>
      <rPr>
        <sz val="9"/>
        <rFont val="PMingLiU"/>
        <family val="1"/>
        <charset val="136"/>
      </rPr>
      <t>結算機構結算基金</t>
    </r>
    <r>
      <rPr>
        <sz val="9"/>
        <rFont val="PMingLiU"/>
        <family val="1"/>
      </rPr>
      <t>支應順位於</t>
    </r>
    <r>
      <rPr>
        <sz val="9"/>
        <rFont val="PMingLiU"/>
        <family val="1"/>
        <charset val="136"/>
      </rPr>
      <t>證券商結算基金相同</t>
    </r>
    <r>
      <rPr>
        <sz val="9"/>
        <rFont val="PMingLiU"/>
        <family val="1"/>
      </rPr>
      <t>前；截至季末報告</t>
    </r>
    <phoneticPr fontId="14" type="noConversion"/>
  </si>
  <si>
    <r>
      <t xml:space="preserve">預先繳存-
</t>
    </r>
    <r>
      <rPr>
        <sz val="9"/>
        <rFont val="PMingLiU"/>
        <family val="1"/>
        <charset val="136"/>
      </rPr>
      <t>結算機構結算基金</t>
    </r>
    <r>
      <rPr>
        <sz val="9"/>
        <rFont val="PMingLiU"/>
        <family val="1"/>
      </rPr>
      <t>支應順位於</t>
    </r>
    <r>
      <rPr>
        <sz val="9"/>
        <rFont val="PMingLiU"/>
        <family val="1"/>
        <charset val="136"/>
      </rPr>
      <t>證券商結算基金</t>
    </r>
    <r>
      <rPr>
        <sz val="9"/>
        <rFont val="PMingLiU"/>
        <family val="1"/>
      </rPr>
      <t>之後；截至季末報告</t>
    </r>
    <phoneticPr fontId="14" type="noConversion"/>
  </si>
  <si>
    <r>
      <rPr>
        <sz val="9"/>
        <color rgb="FF000000"/>
        <rFont val="新細明體"/>
        <family val="1"/>
        <charset val="136"/>
      </rPr>
      <t>承諾投入</t>
    </r>
    <r>
      <rPr>
        <sz val="9"/>
        <color rgb="FF000000"/>
        <rFont val="Times New Roman"/>
        <family val="1"/>
      </rPr>
      <t xml:space="preserve">-
</t>
    </r>
    <r>
      <rPr>
        <sz val="9"/>
        <color rgb="FF000000"/>
        <rFont val="新細明體"/>
        <family val="1"/>
        <charset val="136"/>
      </rPr>
      <t>用以支應單一證券商違約的證券商違約分擔總額；截至季末報告</t>
    </r>
    <phoneticPr fontId="14" type="noConversion"/>
  </si>
  <si>
    <r>
      <rPr>
        <sz val="9"/>
        <color rgb="FF000000"/>
        <rFont val="細明體"/>
        <family val="3"/>
        <charset val="136"/>
      </rPr>
      <t>承諾投入</t>
    </r>
    <r>
      <rPr>
        <sz val="9"/>
        <color rgb="FF000000"/>
        <rFont val="Times New Roman"/>
        <family val="1"/>
      </rPr>
      <t xml:space="preserve">-
</t>
    </r>
    <r>
      <rPr>
        <sz val="9"/>
        <color rgb="FF000000"/>
        <rFont val="細明體"/>
        <family val="3"/>
        <charset val="136"/>
      </rPr>
      <t>在支應單一證券商違約金額後，證券商承諾補充結算基金以處理後續證券商違約之總金額；截至季末報告</t>
    </r>
    <phoneticPr fontId="14" type="noConversion"/>
  </si>
  <si>
    <t>(4.1.1(繼續提撥之特別給付結算基金3億元)+4.1.2(首次提撥之特別給付結算基金1億元)+4.1.4(證券商基金不含機動+其他))</t>
    <phoneticPr fontId="14" type="noConversion"/>
  </si>
  <si>
    <t>(同4.3.4=4.1.1(繼續提撥之特別給付結算基金3億元)+4.1.2(首次提撥之特別給付結算基金1億元)+4.1.4(證券商基金不含機動+其他))</t>
    <phoneticPr fontId="14" type="noConversion"/>
  </si>
  <si>
    <t xml:space="preserve">(同4.1.8=(增繳1倍上限=含機動與其他-最大證券商基金))    </t>
    <phoneticPr fontId="14" type="noConversion"/>
  </si>
  <si>
    <t>Cash deposited at a central bank of issue of the currency concerned；Reported as at quarter end;Pre-Haircut and Post-Haircut</t>
  </si>
  <si>
    <t>Cash deposited at other central
banks;Reported as at quarter end;Pre- Haircut and Post-Haircut</t>
  </si>
  <si>
    <t>Secured cash deposited at commercial
banks (including reverse repo);Reported as at quarter end;Pre- Haircut and Post-Haircut</t>
  </si>
  <si>
    <t>Unsecured cash deposited at commercial banks;Reported as at quarter end;Pre-Haircut and Post- Haircut</t>
  </si>
  <si>
    <t>Non-cash  Sovereign Government Bonds- Domestic Reported as at quarter end;Pre-Haircut and Post- Haircut</t>
  </si>
  <si>
    <t>Non-cash  Sovereign Government
Bonds-Other;Reported as at quarter end;Pre-Haircut and Post-Haircut</t>
  </si>
  <si>
    <t>Non-cash Agency Bonds;Reported as
at quarter end;Pre-Haircut and Post- Haircut</t>
  </si>
  <si>
    <t>Non-cash State/municipal bonds;Reported as at quarter end;Pre- Haircut and Post-Haircut</t>
  </si>
  <si>
    <t>Non-cash Corporate bonds;Reported as at quarter end;Pre-Haircut and Post
-Haircut</t>
  </si>
  <si>
    <t>Non-cash Equities;Reported as at
quarter end;Pre-Haircut and Post- Haircut</t>
  </si>
  <si>
    <t>Non-cash Commodities-
Gold;Reported as at quarter end;Pre- Haircut and Post-Haircut</t>
  </si>
  <si>
    <t>Non-cash Commodities- Other;Reported as at quarter end;Pre- Haircut and Post-Haircut</t>
  </si>
  <si>
    <t>Non-cash Commodities-Mutual Funds
/ UCITs;Reported as at quarter end;Pre-Haircut and Post-Haircut</t>
  </si>
  <si>
    <t>in total;Reported as at quarter end;Pre
-Haircut and Post-Haircut value.</t>
  </si>
  <si>
    <t>折減前</t>
    <phoneticPr fontId="14" type="noConversion"/>
  </si>
  <si>
    <t>過去 12 個月的日平均值</t>
  </si>
  <si>
    <t>過去 12 個月的日最大值:TWD759,822,815.00
過去 12 個月的日平均值:TWD237,629,679.00</t>
  </si>
  <si>
    <t>過去 12 個月的日最大值:TWD986,054,326.00
過去 12 個月的日平均值:TWD390,444,783.00</t>
  </si>
  <si>
    <t>過去 12 個月的日最大值:TWD260,062,904.00
過去 12 個月的日平均值:TWD14,988,570.00</t>
  </si>
  <si>
    <t>過去 12 個月的日最大值:TWD152,218,156.00
過去 12 個月的日平均值:TWD10,819,181.00</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</si>
  <si>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</si>
  <si>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</si>
  <si>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天數</t>
    <phoneticPr fontId="14" type="noConversion"/>
  </si>
  <si>
    <t>Total initial margin required split by house, client gross, client net and total (if not segregated);</t>
  </si>
  <si>
    <t>合格流動性資源規模及組成</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</si>
  <si>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</si>
  <si>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多日付款</t>
    <phoneticPr fontId="14" type="noConversion"/>
  </si>
  <si>
    <t>超出金額</t>
    <phoneticPr fontId="14" type="noConversion"/>
  </si>
  <si>
    <t>SameDayPayment</t>
    <phoneticPr fontId="14" type="noConversion"/>
  </si>
  <si>
    <t>當日付款</t>
    <phoneticPr fontId="14" type="noConversion"/>
  </si>
  <si>
    <t>NumberOfDays</t>
    <phoneticPr fontId="14" type="noConversion"/>
  </si>
  <si>
    <t>超出金額</t>
    <phoneticPr fontId="14" type="noConversion"/>
  </si>
  <si>
    <t>百分比_新台幣</t>
    <phoneticPr fontId="14" type="noConversion"/>
  </si>
  <si>
    <t>Percentage_TWD</t>
    <phoneticPr fontId="14" type="noConversion"/>
  </si>
  <si>
    <t>百分比_新台幣</t>
    <phoneticPr fontId="14" type="noConversion"/>
  </si>
  <si>
    <t>依經董事會通過之「資金運用處理要點」制定投資策略，對單一投資和單一交易對手設定最高限額</t>
    <phoneticPr fontId="14" type="noConversion"/>
  </si>
  <si>
    <t>故障時間</t>
    <phoneticPr fontId="14" type="noConversion"/>
  </si>
  <si>
    <t>Committed - Other;Reported as at quarter end</t>
  </si>
  <si>
    <t>Prefunded - Own Capital
Before;Reported as at quarter end</t>
  </si>
  <si>
    <t>Prefunded - Own Capital Alongside;Reported as at quarter end</t>
  </si>
  <si>
    <t>Prefunded - Own Capital After;Reported as at quarter end</t>
  </si>
  <si>
    <t>Prefunded - Aggregate Participant
Contributions - Required; Reported as at quarter end</t>
  </si>
  <si>
    <t>Prefunded - Aggregate Participant
Contributions - Post-Haircut Posted;Reported as at quarter end</t>
  </si>
  <si>
    <t>Prefunded - Other;Reported as at quarter end</t>
  </si>
  <si>
    <t>Committed - Own/parent funds that are committed to address a participant default (or round of participant defaults);Reported as at quarter end</t>
  </si>
  <si>
    <t>Committed - Aggregate participant
commitments to address an initial participant default (or initial round of participant defaults);Reported as at quarter end</t>
  </si>
  <si>
    <t>Committed - Aggregate participant
commitments to replenish the default fund to deal with a subsequent participant default (or round of participant defaults) after the initial participant default (or round of participant defaults) has been addressed;Reported as at quarter end</t>
  </si>
  <si>
    <t>Kccp - Kccp need only be reported by
those CCPs which are, or seek to be a "qualifying CCP" under relevant law</t>
  </si>
  <si>
    <t>State whether the CCP is subject to a minimum "Cover 1" or "Cover 2" requirement in relation to total pre- funded default  resources.</t>
  </si>
  <si>
    <t>For each clearing service, state the
number of business days within which the CCP assumes it will close out the default when calculating credit exposures that would potentially need to be  covered by the default fund.</t>
  </si>
  <si>
    <t>Report the number of business days, if
any, on which the above amount (4.4.3) exceeded actual pre-funded default resources (in excess of initial margin).</t>
  </si>
  <si>
    <t>Number of business days, if any, on which the above amount(4.4.7) exceeded actual pre-funded default resources (in excess of initial margin) and by how much.</t>
  </si>
  <si>
    <t>The amount in 4.4.7 which exceeded actual pre-funded default resources (in excess of initial margin)</t>
  </si>
  <si>
    <t>Assets Eligible for pre-funded
participant contributions to the default resources, and the respective haircuts applied (if different from 5.1)</t>
  </si>
  <si>
    <t>Confidence interval targeted through
the calculation of haircuts</t>
  </si>
  <si>
    <t>Number of days during the look-back
period on which the fall in value during the assumed holding/liquidation period exceeded the haircut on an asset.</t>
  </si>
  <si>
    <t>Cash deposited at a central bank of
issue of the currency concerned;Total split by House and Client;Pre-Haircut and Post Hair-cut</t>
  </si>
  <si>
    <t>Cash deposited at other central
banks;Total split by House and Client;Pre-Haircut and Post Hair-cut</t>
  </si>
  <si>
    <t>Secured cash deposited at commercial
banks (including reverse repo);Total split by House and Client;Pre-Haircut and Post Hair-cut</t>
  </si>
  <si>
    <t>Unsecured cash deposited at
commercial banks;Total split by House and Client;Pre-Haircut and Post Hair-cut</t>
  </si>
  <si>
    <t>Non-cash sovereign government
Bonds-Domestic;Total split by House and Client;Pre-Haircut and Post Hair- cut</t>
  </si>
  <si>
    <t>Non-cash sovereign government
Bonds-Other;Total split by House and Client;Pre-Haircut and Post Hair-cut</t>
  </si>
  <si>
    <t>Non-cash Agency Bonds;Total split
by House and Client;Pre-Haircut and Post Hair-cut</t>
  </si>
  <si>
    <t>Non-cash State/municipal bonds;Total
split by House and Client;Pre-Haircut and Post Hair-cut</t>
  </si>
  <si>
    <t>Non-cash Corporate bonds;Total split
by House and Client;Pre-Haircut and Post Hair-cut</t>
  </si>
  <si>
    <t>Non-cash Equities;Description:
HouseIM_PreHaircut, HouseIM_PostHaircut,ClientIM_PreH aircut, ClientIM_PostHaircut, TotalIM_PreHaircut,TotalIM_PostHai rcut</t>
  </si>
  <si>
    <t>Non-Cash Commodities -
Gold;Description: HouseIM_PreHaircut, HouseIM_PostHaircut,ClientIM_PreH aircut, ClientIM_PostHaircut, TotalIM_PreHaircut,TotalIM_PostHai rcut</t>
  </si>
  <si>
    <t>Non-Cash Commodities - Other; Total
split by House and Client;Pre-Haircut and Post Hair-cut</t>
  </si>
  <si>
    <t>Non-Cash - Mutual Funds / UCITs;
Total split by House and Client; Pre- Haircut and Post Hair-cut</t>
  </si>
  <si>
    <t>Non-Cash - Other; Total split by
House and Client; Pre-Haircut and Post Hair-cut</t>
  </si>
  <si>
    <t>For each clearing service, total initial
margin held, split by house and client (if segregated).</t>
  </si>
  <si>
    <t>IM Model Name Change Effective
Date</t>
  </si>
  <si>
    <t>Look Back Period Change Effective
Date</t>
  </si>
  <si>
    <t>Frequency of Parameter Review
Change Effective Date</t>
  </si>
  <si>
    <t>Time of daily back-testing result if measured once a day.</t>
  </si>
  <si>
    <t>Where breaches of initial margin coverage (as defined in 6.5(a))have occurred, report on size of uncovered exposure; Peak size</t>
  </si>
  <si>
    <t>Average Total Variation Margin Paid
to the CCP by participants each business day</t>
  </si>
  <si>
    <t>Maximum total variation margin paid
to the CCP on any given business day over the period</t>
  </si>
  <si>
    <t>State whether the clearing service maintains sufficient liquid resources to [Cover 1] or [Cover 2].</t>
  </si>
  <si>
    <t>Size and composition of qualifying liquid resources for each clearing service; (c) Secured cash deposited at commercial banks(including reverse repo)</t>
  </si>
  <si>
    <t>Size and composition of qualifying
liquid resources for each clearing service; (e) secured committed lines of credit (ie those for which collateral/security will be provided by the CCP if drawn)including committed foreign exchange swaps and committed repos</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</si>
  <si>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</si>
  <si>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State whether the CCP has routine
access to central bank liquidity or facilities.</t>
  </si>
  <si>
    <t>Details regarding the schedule of
payments or priority for allocating payments, if such exists, and any applicable rule, policy,procedure, and governance arrangement around such decision making.</t>
  </si>
  <si>
    <t>Size and composition of any
supplementary liquidity risk resources for each clearing service above those qualifying liquid resources in7.1</t>
  </si>
  <si>
    <t>Report the number of business days, if
any, on which the above amount exceeded its qualifying liquid resources (identified as in7.1, and available at the point the breach occurred), and by how much.;No. of days in quarter</t>
  </si>
  <si>
    <t>Number of business days, if any, on
which the above amount exceeded its qualifying liquid resources (identified as in 7.1, andavailable at the point the breach occurred), and by how much;Amount of excess on each day</t>
  </si>
  <si>
    <t>Actual largest intraday and multiday
payment obligation of a single participant and its affiliates (including transactions cleared for indirect participants) over the past twelve months; Peak day amount in previous twelve  months</t>
  </si>
  <si>
    <t>Estimated largest same-day and,
where relevant, intraday and multiday payment obligation in each relevant currency that would be caused by the default of any single participant and its affiliates(including transactions cleared for indirect participants) in extreme but plausible market conditions; Forward looking measure reported quarterly</t>
  </si>
  <si>
    <t>Number of business days, if any, on
which the above amounts exceeded its qualifying liquid resources in each relevant currency(as identified in 7.1 and available at the point the breach occurred),and by how much</t>
  </si>
  <si>
    <t>Percentage of settlements by value
effected using a DvD settlement mechanism</t>
  </si>
  <si>
    <t>Percentage of settlements by value
effected using a PvP settlement mechanism</t>
  </si>
  <si>
    <t>Percentage of settlements by volume
effected using a DvP settlement mechanism</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</si>
  <si>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</si>
  <si>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</si>
  <si>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</si>
  <si>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Client Positions held in legally
segregated but operationally comingled (LSOC) accounts</t>
  </si>
  <si>
    <t>Total Client Positions held in
comingled house and client accounts</t>
  </si>
  <si>
    <t>Explain if collateral posted by
clearing participants is held on or off the CCPs balance sheet</t>
  </si>
  <si>
    <t>Total cash (but not securities)
received from participants, regardless of the form in which it is held, deposited or invested, received as initial margin</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</si>
  <si>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</si>
  <si>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</si>
  <si>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</si>
  <si>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weighted average maturity of these cash deposits (including reverse repo) and money market funds</t>
  </si>
  <si>
    <t>Percentage of total participant cash
invested in securities; Agency Bonds</t>
  </si>
  <si>
    <t>Percentage of total participant cash
invested in securities; State/municipal bonds</t>
  </si>
  <si>
    <t>Percentage of total participant cash
invested in securities; percentage split by currency of these securities; Specify local currency in comments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</si>
  <si>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</si>
  <si>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</si>
  <si>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</si>
  <si>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Total value of participant non-cash
rehypothecated (Initial margin)</t>
  </si>
  <si>
    <t>Rehypothecation of participant assets (ie non-cash) by the CCP where allowed; initial margin; over the following maturities:Overnight/one day; one day and up to one week; One week and up to one month; One month and up to one year; One year and up to two years; Over two years</t>
  </si>
  <si>
    <t>Rehypothecation of participant assets (ie non-cash); default fund;over the following maturities:Overnight/one day; one day and up to one week; One week and up to one month; One month and up to one year; One year and up o two years; Over two years</t>
  </si>
  <si>
    <t>Actual availability of the core system
(s) over the previous twelve-month period</t>
  </si>
  <si>
    <t>Total number of failures and duration affecting the core system(s)involved in clearing over the previous twelve- month period</t>
  </si>
  <si>
    <t>Recovery time objective(s) (e.g.
within two hours)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</si>
  <si>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</si>
  <si>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members,including both house and client, in aggregate; Average and Peak over the quarter</t>
  </si>
  <si>
    <t>For each clearing service with 25 or more members; Percentage of open positions held by the largest ten clearing members,including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</si>
  <si>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</si>
  <si>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For each clearing service with 25 or
more members; Percentage of initial margin posted by the largest five clearing members,including both house and client, in aggregate; Average and Peak over the quarter</t>
  </si>
  <si>
    <t>For each clearing service with 25 or
more members; Percentage of initial margin posted by the largest ten clearing members,including both house and client, in aggregate; Average and Peak over the quarter</t>
  </si>
  <si>
    <t>For each segregated default fund with 25 or more members;Percentage of participant contributions to the default fund contributed by largest five clearing members in aggregate</t>
  </si>
  <si>
    <t>For each segregated default fund with
25 or more members;Percentage of participant contributions to the default fund contributed by largest ten clearing members in aggregat</t>
  </si>
  <si>
    <t>Percent of client transactions
attributable to the top ten clearing members (if CCP has 25+ clearing members) - Peak</t>
  </si>
  <si>
    <t>Percent of client transactions
attributable to the top ten clearing members (if CCP has 25+ clearing members) - Average</t>
  </si>
  <si>
    <t>Initial margin or equivalent financial
resources provided to each linked CCP by the CCP to cover the potential future exposure of the linked CCP on contracts cleared across link</t>
  </si>
  <si>
    <t>Initial margin or equivalent financial
resources collected from each linked CCP to cover potential future exposure to the linked CCP on contracts cleared across link (at market value and post haircut)</t>
  </si>
  <si>
    <t>Number of times over the past twelve months that coverage provided by margin and equivalent financial resources held against each linked CCP fell below the actual marked-to- market exposure to that linked CCP – based on daily back testing results; Intraday or Continuous or Once-a-day</t>
  </si>
  <si>
    <t>Back-testing results frequency - state
if measured intraday/continuously/once a day</t>
  </si>
  <si>
    <t>If 20.4.1.2 is `once a day` then the time of day measure is taken,otherwise blank</t>
  </si>
  <si>
    <t>Additional pre-funded financial
resources (if any) beyond initial margin and equivalent financial resources provided to each linked CCP, that are available to the linked CCP to cover exposures to the CCP</t>
  </si>
  <si>
    <t>Additional pre-funded financial
resources (if any) beyond initial margin and equivalent financial resources collected from each linked CCP, that are available to the linked CCP to cover exposures to the CCP</t>
  </si>
  <si>
    <t>Average Daily Volumes by Asset Class, Instrument, CCY and Over-the- Counter(OTC) or Exchange Traded (ETD)</t>
  </si>
  <si>
    <t>Average Notional Value of trades cleared by Asset Class, CCYand Over
-the-Counter(OTC) or Exchange Traded (ETD)</t>
  </si>
  <si>
    <t>Gross notional outstanding/total
settlement value of novated but not- yet settled securities transactions by Asset Class, Instrument,CCY and Over-the-Counter(OTC) or Exchange Traded (ETD)</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</si>
  <si>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</si>
  <si>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</si>
  <si>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</si>
  <si>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Average daily volumes submitted by
Execution facility or matching/confirmation venue</t>
  </si>
  <si>
    <t>TWD</t>
    <phoneticPr fontId="14" type="noConversion"/>
  </si>
  <si>
    <t>TWD</t>
    <phoneticPr fontId="14" type="noConversion"/>
  </si>
  <si>
    <t>ExecutionVenueName</t>
  </si>
  <si>
    <t>TWD</t>
    <phoneticPr fontId="14" type="noConversion"/>
  </si>
  <si>
    <t>TWD</t>
    <phoneticPr fontId="14" type="noConversion"/>
  </si>
  <si>
    <t>NumberOfDays_TWD</t>
    <phoneticPr fontId="14" type="noConversion"/>
  </si>
  <si>
    <t>Percentage_TWD</t>
    <phoneticPr fontId="14" type="noConversion"/>
  </si>
  <si>
    <t>TWD</t>
    <phoneticPr fontId="14" type="noConversion"/>
  </si>
  <si>
    <t>TWD</t>
    <phoneticPr fontId="14" type="noConversion"/>
  </si>
  <si>
    <t>ETD -  Equities</t>
  </si>
  <si>
    <t>ETD -  Equities</t>
    <phoneticPr fontId="14" type="noConversion"/>
  </si>
  <si>
    <t>增繳1倍</t>
  </si>
  <si>
    <t>比較差異</t>
  </si>
  <si>
    <t>vlookup用</t>
  </si>
  <si>
    <t>流動性資源 (共責+其他流動性資源)</t>
  </si>
  <si>
    <t>其他流動性資源 (增繳1倍不含機動與其它+授信20億)</t>
  </si>
  <si>
    <t>其他流動性資源 (增繳1倍含機動與其它+授信20億)</t>
  </si>
  <si>
    <t>K欄至Y欄(本季底)</t>
  </si>
  <si>
    <t>112/8</t>
  </si>
  <si>
    <t>2. 貼上翠蘭報表，證券商代碼轉成數值 3. 改月分</t>
  </si>
  <si>
    <t>1. 貼上瑜萍報表，證券商代碼轉成數值，合計B79貼到A79</t>
  </si>
  <si>
    <t>流動性資源 (共責不含機動與機他+其他流動性資源)</t>
  </si>
  <si>
    <t>AA欄至AO欄貼前季資料K欄至Y欄</t>
  </si>
  <si>
    <t>AA欄至AO欄(前季底)</t>
  </si>
  <si>
    <t>112/9</t>
  </si>
  <si>
    <t>112/7</t>
  </si>
  <si>
    <t>本季證券商變動為0</t>
  </si>
  <si>
    <t>C+C1</t>
  </si>
  <si>
    <t>A+B+C+D+C1</t>
  </si>
  <si>
    <t>(A+B+C+D+C1)/X</t>
  </si>
  <si>
    <t>X1</t>
  </si>
  <si>
    <t>固定</t>
  </si>
  <si>
    <t>變動</t>
  </si>
  <si>
    <t>(3)*0.8</t>
  </si>
  <si>
    <t>應退還金額</t>
  </si>
  <si>
    <t>上月機動累計</t>
  </si>
  <si>
    <t>基金+上月機動累計</t>
  </si>
  <si>
    <t>基金+上月機動累計+其他</t>
  </si>
  <si>
    <t>本月機動退補</t>
  </si>
  <si>
    <t>本月機動累計</t>
  </si>
  <si>
    <t>基金+本月機動+其他</t>
  </si>
  <si>
    <t>覆蓋率</t>
  </si>
  <si>
    <t>固定diff</t>
  </si>
  <si>
    <t>變動diff</t>
  </si>
  <si>
    <t>機動diff</t>
  </si>
  <si>
    <t>其他diff</t>
  </si>
  <si>
    <t>風險值diff</t>
  </si>
  <si>
    <t>總風險</t>
  </si>
  <si>
    <t>證券商</t>
  </si>
  <si>
    <t>結算基金</t>
  </si>
  <si>
    <t>佔全體比重</t>
  </si>
  <si>
    <t>結算基金/風險值</t>
  </si>
  <si>
    <t>風險</t>
  </si>
  <si>
    <t>前五大</t>
  </si>
  <si>
    <t>前十大</t>
  </si>
  <si>
    <t>全體</t>
  </si>
  <si>
    <t>76家</t>
  </si>
  <si>
    <t>$W$10:$W$85</t>
  </si>
  <si>
    <t>$X$10:$X$85</t>
  </si>
  <si>
    <t>證券商名稱</t>
  </si>
  <si>
    <t>機動</t>
  </si>
  <si>
    <t>77家</t>
  </si>
  <si>
    <t>$AN$1</t>
  </si>
  <si>
    <t>華南永昌綜合證券</t>
  </si>
  <si>
    <t>康和綜合</t>
  </si>
  <si>
    <t>亞東證券</t>
  </si>
  <si>
    <t>日茂證券</t>
  </si>
  <si>
    <t xml:space="preserve">Non-Cash - Other;
Reported as at quarter end;  Pre-Haircut and Post-Haircut
</t>
  </si>
  <si>
    <t>Total value of default resources
(excluding initial and retained variation margin), split by clearing service if default funds are segregated by clearing service</t>
  </si>
  <si>
    <t>Value of pre-funded default resources (excluding initial and retained variation margin) held for each clearing service, in total and split by:</t>
  </si>
  <si>
    <t>For each clearing service, total initial margin required, split by house and client(or combined total if not segregated)</t>
  </si>
  <si>
    <t>For each clearing service, total initial
margin held, split by house and client</t>
  </si>
  <si>
    <t>Maximum total variation margin
paidto the CCP on any given business day over the period</t>
  </si>
  <si>
    <t>Size and composition of any
supplementary liquidity risk resources for each clearing service above those qualifying liquid resources above.</t>
  </si>
  <si>
    <t>Percentage of settlements by valueeffected using a DvP, DvD or PvPsettlement mechanism</t>
  </si>
  <si>
    <t>Percentage of settlements byvolume
effected using a DvP, DvD or PvP settlement mechanism</t>
  </si>
  <si>
    <t>quantitative information related to
defaults</t>
  </si>
  <si>
    <t>General business risk; Financial</t>
  </si>
  <si>
    <t>Total cash (but not securities)
received from participants, regardless of the form in which it is held, deposited or invested, split by whether it was received as initial margin or default fund contribution</t>
  </si>
  <si>
    <t>Rehypothecation of participant assets
(ie non-cash)</t>
  </si>
  <si>
    <t>Operational availability target for the core system(s) involved in clearing (whether or not outsourced) over specified period for the system (e.g.99.99% over a twelve-month period)</t>
  </si>
  <si>
    <t>Total number of failures</t>
  </si>
  <si>
    <t>Number of clearing members, by
clearing service</t>
  </si>
  <si>
    <t>Tiered participation
arrangements,measures of concentration of client clearing</t>
  </si>
  <si>
    <t>FMI Links, Initial Margin
orequivalent financial resources provided</t>
  </si>
  <si>
    <t>FMI Links, Initial Margin
orequivalent financial resources collected</t>
  </si>
  <si>
    <t>FMI Links, Additional pre-funded
financial resources provided to</t>
  </si>
  <si>
    <t>FMI Links, Additional pre-funded
financial resources collected from</t>
  </si>
  <si>
    <t>Disclosure of rules, key procedures,and market data; Average Daily Volumes</t>
  </si>
  <si>
    <t>Disclosure of rules, key
procedures,and market data; Non-Yet- Settled</t>
  </si>
  <si>
    <t>Disclosure of rules, key
procedures,and market data; Execution Facility</t>
  </si>
  <si>
    <t>Collateral provided by securities firms is not listed on the balance sheet</t>
  </si>
  <si>
    <t>TWSE</t>
    <phoneticPr fontId="14" type="noConversion"/>
  </si>
  <si>
    <t>TWSE</t>
    <phoneticPr fontId="14" type="noConversion"/>
  </si>
  <si>
    <t>Within 12 hours</t>
  </si>
  <si>
    <t>https://www.twse.com.tw/en/trading/historical/mi-index.html</t>
  </si>
  <si>
    <t>"Capital requirements for bank exposures to central counterparties" (BCBS282) does not apply</t>
  </si>
  <si>
    <t>The Clearing and Settlement Fund ("the Fund") should be sufficient to cover the maximum amount of possible losses from the default of the top two securities firms calculated through stress testing.</t>
  </si>
  <si>
    <t>No margin system implemented.</t>
  </si>
  <si>
    <t>6.1.1~6.8.1 No margin system is implemented</t>
  </si>
  <si>
    <t>The liquidity resources of TWSE should be sufficient to meet the demand. Stress testing is used to calculate the amount of settlement payment that the largest securities firm may pay to TWSE .</t>
  </si>
  <si>
    <t>When a securities firm defaults on its clearing and settlement obligations to TWSE, TWSE shall use liquidity resources according to  "Taiwan Stock Exchange Corporation Rules Governing the Targeted Examination and Handling of Defaults on Settlement Obligations by Securities Firms"  and relevant regulations.</t>
  </si>
  <si>
    <t>7.3.5~7.3.7 The currency for settlement payments is all Taiwan New Dollars, so it is not applicable to calculate the amount of liquidity requirements based on each currency.</t>
  </si>
  <si>
    <t>13.1.1~13.1.4 No securities firm default occurred.</t>
  </si>
  <si>
    <t>14.1.1~14.1.4 Although TWSE allows Omnibus trading account, customers still need to settle with the securities firms individually. It does not provide LSOC accounts, mixed proprietary and customer accounts.</t>
  </si>
  <si>
    <t>Local currency:TWD</t>
  </si>
  <si>
    <t>All securities firms must be locally registered.</t>
  </si>
  <si>
    <t>18.3.1-18.3.3 No margin system is implemented</t>
  </si>
  <si>
    <t>20.1.1~20.7.2 TWSE is not applicable to FMI Links.</t>
  </si>
  <si>
    <t>23.1.1~23.2.4 Please refer to the TWSE website.</t>
  </si>
  <si>
    <t>23.3.1~23.3.2 TWSE does not provide clearing and settlement services to the other Execution facility or matching/confirmation venue</t>
  </si>
  <si>
    <t>https://www.twse.com.tw/downloads/en/about/company/annual/2023/P8.pdf</t>
  </si>
  <si>
    <t>8,509,111,494</t>
  </si>
  <si>
    <t>3,117,053,070</t>
  </si>
  <si>
    <t>2,123,013,368</t>
  </si>
  <si>
    <t>5,075,219,136</t>
  </si>
  <si>
    <t>282,958,720</t>
  </si>
  <si>
    <t>In accordance with Articles 3 and 9 of the " Taiwan Stock Exchange Corporation Rules for Administration of the Joint Responsibility System Clearing and Settlement Fund"</t>
  </si>
  <si>
    <t>In accordance with Articles 154 of the "  Securities and Exchange Act" and Articles 19 of the "  Regulations Governing Stock Exchangest"</t>
  </si>
  <si>
    <t>In accordance with Articles 10 of the " Regulations Governing Securities Firms" and Articles 9 of the " Taiwan Stock Exchange Corporation Rules for Administration of the Joint Responsibility System Clearing and Settlement Fund"</t>
  </si>
  <si>
    <t>In accordance with Articles 9 of the " Taiwan Stock Exchange Corporation Rules for Administration of the Joint Responsibility System Clearing and Settlement Fund"</t>
  </si>
  <si>
    <t xml:space="preserve">In accordance with Article 2 of the " Taiwan Stock Exchange Corporation Rules for Administration of the Clearing and Settlement Fund of Securities Firms", contributions to the Fund shall be limited to cash only. </t>
  </si>
  <si>
    <t>7.1.2~7.1.9
In accordance with Article 9 of the 'Taiwan Stock Exchange Corporation Rules for Administration of the Joint Responsibility System Clearing and Settlement Fund' and Article 2 of the 'Taiwan Stock Exchange Corporation Measures for Responding to Natural Disasters', TWSE stipulates the disclosure of the scale and composition of 'qualified liquid resources'</t>
  </si>
  <si>
    <t>15.1.1~15.2.5 For details, please refer to the annual report https://www.twse.com.tw/downloads/en/about/company/annual/2023/P8.pdf</t>
  </si>
  <si>
    <t>According to Article 12 of the " Taiwan Stock Exchange Corporation Rules for Administration of the Joint Responsibility System Clearing and Settlement Fund", interest accruing on contributions to the Fund shall be settled once every half year. By the end of January and July each year, TWSE shall refund the interest or earnings received to each of the respective securities firms, after deducting taxes and necessary expenses.</t>
  </si>
  <si>
    <t>In accordance to ISO 22301</t>
  </si>
  <si>
    <t>Banking broker</t>
  </si>
  <si>
    <t>Securities firms must apply to the competent authority for approval of securities trading brokerage or dealing licenses (including 2  Futures Commission Merchants).</t>
  </si>
  <si>
    <t>There are not fewer than 25 securities firms, totaling 66.</t>
  </si>
  <si>
    <t>19.1.1~19.1.4.2 TWSE provides clearing and settlement services to securities firms, not to individual customers.</t>
  </si>
  <si>
    <t>Value</t>
  </si>
  <si>
    <t>Comments</t>
  </si>
  <si>
    <t>TWSE</t>
  </si>
  <si>
    <t>Cover2</t>
  </si>
  <si>
    <t>In accordance with the "Utilization of Capital 
Guidelines" approved by the board of directors, the proportion of the investment portfolio allocated  a single counterparty is limited, as is the size of each individual investment.</t>
  </si>
  <si>
    <t>https://www.twse.com.tw/en/trading/historical/mi-index.html</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</si>
</sst>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_(* #,##0.00_);_(* \(#,##0.00\);_(* &quot;-&quot;??_);_(@_)"/>
    <numFmt numFmtId="177" formatCode="yyyy\-mm\-dd"/>
    <numFmt numFmtId="178" formatCode="0.0000"/>
    <numFmt numFmtId="179" formatCode="yy\.m\.d;@"/>
    <numFmt numFmtId="180" formatCode="0.0"/>
    <numFmt numFmtId="181" formatCode="0.0%"/>
    <numFmt numFmtId="182" formatCode="d\.m\.yy;@"/>
    <numFmt numFmtId="183" formatCode="yyyy/m/dd;@"/>
    <numFmt numFmtId="184" formatCode="yyyy\-mm\-dd;@"/>
    <numFmt numFmtId="185" formatCode="yyyy/mm/dd"/>
    <numFmt numFmtId="186" formatCode="#,##0.0000"/>
    <numFmt numFmtId="187" formatCode="#,##0_ "/>
    <numFmt numFmtId="188" formatCode="#,##0_);[Red]\(#,##0\)"/>
    <numFmt numFmtId="189" formatCode="_-* #,##0_-;\-* #,##0_-;_-* &quot;-&quot;??_-;_-@_-"/>
    <numFmt numFmtId="190" formatCode="0_);[Red]\(0\)"/>
    <numFmt numFmtId="191" formatCode="0.00_)"/>
    <numFmt numFmtId="192" formatCode="0.00%_)"/>
    <numFmt numFmtId="193" formatCode="0_)"/>
    <numFmt numFmtId="194" formatCode="@_)"/>
    <numFmt numFmtId="195" formatCode="yyyy\-mm\-dd_)"/>
    <numFmt numFmtId="197" formatCode="[h]:mm:ss_)"/>
    <numFmt numFmtId="199" formatCode="#,##0.00_ "/>
    <numFmt numFmtId="200" formatCode="0.00_ "/>
    <numFmt numFmtId="201" formatCode="#,##0.00_);[Red]\(#,##0.00\)"/>
    <numFmt numFmtId="202" formatCode="0_ "/>
  </numFmts>
  <fonts count="86">
    <font>
      <sz val="11"/>
      <color indexed="8"/>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1"/>
      <charset val="136"/>
      <scheme val="minor"/>
    </font>
    <font>
      <sz val="9"/>
      <color theme="1"/>
      <name val="新細明體"/>
      <family val="1"/>
      <charset val="136"/>
      <scheme val="minor"/>
    </font>
    <font>
      <sz val="9"/>
      <name val="新細明體"/>
      <family val="1"/>
      <charset val="136"/>
      <scheme val="minor"/>
    </font>
    <font>
      <sz val="10"/>
      <color theme="1"/>
      <name val="Calibri"/>
      <family val="2"/>
    </font>
    <font>
      <sz val="10"/>
      <color theme="1"/>
      <name val="新細明體"/>
      <family val="1"/>
      <charset val="136"/>
      <scheme val="minor"/>
    </font>
    <font>
      <sz val="9"/>
      <color rgb="FFFF0000"/>
      <name val="新細明體"/>
      <family val="1"/>
      <charset val="136"/>
    </font>
    <font>
      <sz val="9"/>
      <name val="新細明體"/>
      <family val="1"/>
      <charset val="136"/>
    </font>
    <font>
      <sz val="9"/>
      <color theme="1"/>
      <name val="新細明體"/>
      <family val="1"/>
      <charset val="136"/>
    </font>
    <font>
      <b/>
      <sz val="9"/>
      <color rgb="FFFF0000"/>
      <name val="新細明體"/>
      <family val="1"/>
      <charset val="136"/>
    </font>
    <font>
      <sz val="11"/>
      <color indexed="8"/>
      <name val="新細明體"/>
      <family val="1"/>
      <charset val="136"/>
    </font>
    <font>
      <sz val="9"/>
      <name val="新細明體"/>
      <family val="3"/>
      <charset val="136"/>
      <scheme val="minor"/>
    </font>
    <font>
      <sz val="11"/>
      <color indexed="8"/>
      <name val="新細明體"/>
      <family val="2"/>
      <scheme val="minor"/>
    </font>
    <font>
      <sz val="10"/>
      <color rgb="FF000000"/>
      <name val="Times New Roman"/>
      <family val="1"/>
    </font>
    <font>
      <sz val="9.5"/>
      <name val="MingLiU_HKSCS"/>
      <family val="3"/>
      <charset val="136"/>
    </font>
    <font>
      <sz val="9.5"/>
      <name val="MingLiU_HKSCS"/>
      <family val="1"/>
    </font>
    <font>
      <sz val="9"/>
      <color rgb="FF000000"/>
      <name val="PMingLiU"/>
      <family val="2"/>
    </font>
    <font>
      <sz val="9"/>
      <name val="PMingLiU"/>
      <family val="1"/>
      <charset val="136"/>
    </font>
    <font>
      <sz val="9"/>
      <name val="PMingLiU"/>
      <family val="1"/>
    </font>
    <font>
      <b/>
      <sz val="9.5"/>
      <name val="Source Han Serif JP"/>
    </font>
    <font>
      <b/>
      <sz val="9.5"/>
      <name val="Source Han Serif JP"/>
      <family val="1"/>
    </font>
    <font>
      <sz val="12"/>
      <name val="PMingLiU"/>
      <family val="1"/>
      <charset val="136"/>
    </font>
    <font>
      <sz val="12"/>
      <color rgb="FF0000FF"/>
      <name val="PMingLiU"/>
      <family val="1"/>
    </font>
    <font>
      <u/>
      <sz val="12"/>
      <color rgb="FF0000FF"/>
      <name val="PMingLiU"/>
      <family val="1"/>
    </font>
    <font>
      <sz val="9.5"/>
      <name val="MingLiU_HKSCS-ExtB"/>
      <family val="3"/>
      <charset val="136"/>
    </font>
    <font>
      <sz val="9.5"/>
      <name val="MingLiU_HKSCS-ExtB"/>
      <family val="1"/>
    </font>
    <font>
      <sz val="9"/>
      <name val="Tahoma"/>
      <family val="2"/>
    </font>
    <font>
      <b/>
      <sz val="9.5"/>
      <name val="UD Digi Kyokasho N-B"/>
      <family val="1"/>
      <charset val="128"/>
    </font>
    <font>
      <b/>
      <sz val="9.5"/>
      <name val="UD Digi Kyokasho N-B"/>
      <family val="1"/>
    </font>
    <font>
      <u/>
      <sz val="12"/>
      <color rgb="FF0000FF"/>
      <name val="Times New Roman"/>
      <family val="1"/>
    </font>
    <font>
      <sz val="12"/>
      <color rgb="FF0000FF"/>
      <name val="Times New Roman"/>
      <family val="1"/>
    </font>
    <font>
      <sz val="11"/>
      <color rgb="FF000000"/>
      <name val="新細明體"/>
      <family val="2"/>
      <scheme val="minor"/>
    </font>
    <font>
      <sz val="11"/>
      <name val="新細明體"/>
      <family val="1"/>
      <charset val="136"/>
    </font>
    <font>
      <sz val="10"/>
      <color rgb="FF000000"/>
      <name val="Arial"/>
      <family val="2"/>
    </font>
    <font>
      <sz val="9"/>
      <name val="Times New Roman"/>
      <family val="1"/>
    </font>
    <font>
      <u/>
      <sz val="11"/>
      <color theme="10"/>
      <name val="新細明體"/>
      <family val="2"/>
      <scheme val="minor"/>
    </font>
    <font>
      <sz val="12"/>
      <name val="新細明體"/>
      <family val="1"/>
      <charset val="136"/>
    </font>
    <font>
      <sz val="10"/>
      <color indexed="8"/>
      <name val="Arial"/>
      <family val="2"/>
    </font>
    <font>
      <sz val="11"/>
      <name val="新細明體"/>
      <family val="2"/>
      <scheme val="minor"/>
    </font>
    <font>
      <sz val="10"/>
      <color rgb="FF000000"/>
      <name val="細明體"/>
      <family val="3"/>
      <charset val="136"/>
    </font>
    <font>
      <sz val="10"/>
      <name val="Arial"/>
      <family val="2"/>
    </font>
    <font>
      <sz val="10"/>
      <color rgb="FFFF0000"/>
      <name val="Arial"/>
      <family val="2"/>
    </font>
    <font>
      <b/>
      <sz val="10"/>
      <color rgb="FFFF0000"/>
      <name val="Arial"/>
      <family val="2"/>
    </font>
    <font>
      <b/>
      <sz val="12"/>
      <color rgb="FFFF0000"/>
      <name val="新細明體"/>
      <family val="1"/>
      <charset val="136"/>
    </font>
    <font>
      <b/>
      <sz val="10"/>
      <color rgb="FFFF0000"/>
      <name val="細明體"/>
      <family val="3"/>
      <charset val="136"/>
    </font>
    <font>
      <b/>
      <sz val="12"/>
      <color indexed="10"/>
      <name val="新細明體"/>
      <family val="1"/>
      <charset val="136"/>
    </font>
    <font>
      <b/>
      <sz val="12"/>
      <color rgb="FFFF0000"/>
      <name val="細明體"/>
      <family val="3"/>
      <charset val="136"/>
    </font>
    <font>
      <b/>
      <sz val="11"/>
      <color rgb="FFFF0000"/>
      <name val="新細明體"/>
      <family val="1"/>
      <charset val="136"/>
    </font>
    <font>
      <sz val="10"/>
      <color rgb="FFFF0000"/>
      <name val="細明體"/>
      <family val="3"/>
      <charset val="136"/>
    </font>
    <font>
      <sz val="11"/>
      <color theme="1"/>
      <name val="新細明體"/>
      <family val="1"/>
      <charset val="136"/>
    </font>
    <font>
      <sz val="10"/>
      <color rgb="FF000000"/>
      <name val="微軟正黑體"/>
      <family val="2"/>
      <charset val="136"/>
    </font>
    <font>
      <sz val="14"/>
      <color rgb="FF000000"/>
      <name val="標楷體"/>
      <family val="4"/>
      <charset val="136"/>
    </font>
    <font>
      <sz val="14"/>
      <color rgb="FF000000"/>
      <name val="Times New Roman"/>
      <family val="1"/>
    </font>
    <font>
      <sz val="11"/>
      <color rgb="FFFF0000"/>
      <name val="新細明體"/>
      <family val="1"/>
      <charset val="136"/>
      <scheme val="minor"/>
    </font>
    <font>
      <sz val="9"/>
      <color rgb="FFFF0000"/>
      <name val="PMingLiU"/>
      <family val="1"/>
      <charset val="136"/>
    </font>
    <font>
      <sz val="10"/>
      <color rgb="FF000000"/>
      <name val="細明體"/>
      <family val="1"/>
      <charset val="136"/>
    </font>
    <font>
      <sz val="11"/>
      <color theme="1"/>
      <name val="新細明體"/>
      <family val="2"/>
      <scheme val="minor"/>
    </font>
    <font>
      <sz val="9"/>
      <color theme="1"/>
      <name val="新細明體"/>
      <family val="2"/>
      <scheme val="minor"/>
    </font>
    <font>
      <sz val="10"/>
      <color theme="1"/>
      <name val="新細明體"/>
      <family val="2"/>
      <scheme val="minor"/>
    </font>
    <font>
      <sz val="9"/>
      <name val="新細明體"/>
      <family val="2"/>
      <scheme val="minor"/>
    </font>
    <font>
      <b/>
      <sz val="11"/>
      <color theme="0"/>
      <name val="新細明體"/>
      <family val="2"/>
      <scheme val="minor"/>
    </font>
    <font>
      <b/>
      <sz val="9"/>
      <color theme="0"/>
      <name val="新細明體"/>
      <family val="2"/>
      <scheme val="minor"/>
    </font>
    <font>
      <sz val="9"/>
      <color rgb="FF000000"/>
      <name val="Calibri"/>
      <family val="2"/>
    </font>
    <font>
      <u/>
      <sz val="11"/>
      <color theme="10"/>
      <name val="Calibri"/>
      <family val="2"/>
    </font>
    <font>
      <i/>
      <sz val="10"/>
      <color theme="0" tint="-0.49995422223578601"/>
      <name val="新細明體"/>
      <family val="2"/>
      <scheme val="minor"/>
    </font>
    <font>
      <b/>
      <sz val="10"/>
      <color theme="0"/>
      <name val="新細明體"/>
      <family val="2"/>
      <scheme val="minor"/>
    </font>
    <font>
      <i/>
      <sz val="11"/>
      <color theme="0" tint="-0.49995422223578601"/>
      <name val="新細明體"/>
      <family val="2"/>
      <scheme val="minor"/>
    </font>
    <font>
      <sz val="9"/>
      <color rgb="FF000000"/>
      <name val="Times New Roman"/>
      <family val="1"/>
      <charset val="136"/>
    </font>
    <font>
      <sz val="9"/>
      <color rgb="FF000000"/>
      <name val="新細明體"/>
      <family val="1"/>
      <charset val="136"/>
    </font>
    <font>
      <sz val="9"/>
      <color rgb="FF000000"/>
      <name val="Times New Roman"/>
      <family val="1"/>
    </font>
    <font>
      <sz val="9"/>
      <color rgb="FF000000"/>
      <name val="細明體"/>
      <family val="3"/>
      <charset val="136"/>
    </font>
    <font>
      <b/>
      <sz val="9"/>
      <name val="Source Han Serif JP"/>
    </font>
    <font>
      <sz val="9"/>
      <name val="MingLiU_HKSCS"/>
      <family val="3"/>
      <charset val="136"/>
    </font>
    <font>
      <sz val="9"/>
      <name val="PMingLiU"/>
      <family val="2"/>
    </font>
    <font>
      <sz val="10"/>
      <name val="Times New Roman"/>
      <family val="1"/>
    </font>
    <font>
      <i/>
      <sz val="11"/>
      <color theme="1"/>
      <name val="新細明體"/>
      <family val="2"/>
      <scheme val="minor"/>
    </font>
    <font>
      <b/>
      <sz val="11"/>
      <color theme="0"/>
      <name val="新細明體"/>
      <family val="1"/>
      <charset val="136"/>
      <scheme val="minor"/>
    </font>
    <font>
      <sz val="11"/>
      <color theme="1"/>
      <name val="新細明體"/>
      <family val="1"/>
      <charset val="136"/>
      <scheme val="minor"/>
    </font>
    <font>
      <i/>
      <sz val="11"/>
      <color theme="0" tint="-0.49995422223578601"/>
      <name val="新細明體"/>
      <family val="1"/>
      <charset val="136"/>
      <scheme val="minor"/>
    </font>
    <font>
      <b/>
      <sz val="9"/>
      <color theme="0"/>
      <name val="新細明體"/>
      <family val="1"/>
      <charset val="136"/>
      <scheme val="minor"/>
    </font>
    <font>
      <b/>
      <sz val="9"/>
      <name val="新細明體"/>
      <family val="2"/>
      <scheme val="minor"/>
    </font>
    <font>
      <b/>
      <sz val="9"/>
      <color theme="0"/>
      <name val="標楷體"/>
      <family val="4"/>
      <charset val="136"/>
    </font>
    <font>
      <b/>
      <sz val="9"/>
      <name val="標楷體"/>
      <family val="4"/>
      <charset val="136"/>
    </font>
  </fonts>
  <fills count="2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FF00"/>
        <bgColor indexed="64"/>
      </patternFill>
    </fill>
    <fill>
      <patternFill patternType="solid">
        <fgColor rgb="FF86CDF9"/>
      </patternFill>
    </fill>
    <fill>
      <patternFill patternType="solid">
        <fgColor rgb="FF00BFFF"/>
      </patternFill>
    </fill>
    <fill>
      <patternFill patternType="solid">
        <fgColor rgb="FFACD8E5"/>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7"/>
        <bgColor indexed="64"/>
      </patternFill>
    </fill>
    <fill>
      <patternFill patternType="solid">
        <fgColor theme="9" tint="0.39997558519241921"/>
        <bgColor indexed="64"/>
      </patternFill>
    </fill>
    <fill>
      <patternFill patternType="solid">
        <fgColor theme="8" tint="-0.49995422223578601"/>
        <bgColor indexed="64"/>
      </patternFill>
    </fill>
    <fill>
      <patternFill patternType="solid">
        <fgColor rgb="FF002060"/>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rgb="FF9F9F9F"/>
      </right>
      <top style="thin">
        <color rgb="FF9F9F9F"/>
      </top>
      <bottom style="thin">
        <color rgb="FF9F9F9F"/>
      </bottom>
      <diagonal/>
    </border>
    <border>
      <left style="thin">
        <color rgb="FF9F9F9F"/>
      </left>
      <right/>
      <top style="thin">
        <color rgb="FF9F9F9F"/>
      </top>
      <bottom style="thin">
        <color rgb="FF9F9F9F"/>
      </bottom>
      <diagonal/>
    </border>
    <border>
      <left/>
      <right/>
      <top style="thin">
        <color rgb="FF9F9F9F"/>
      </top>
      <bottom style="thin">
        <color rgb="FF9F9F9F"/>
      </bottom>
      <diagonal/>
    </border>
    <border>
      <left style="thin">
        <color rgb="FF9F9F9F"/>
      </left>
      <right style="thin">
        <color rgb="FF9F9F9F"/>
      </right>
      <top style="thin">
        <color rgb="FF9F9F9F"/>
      </top>
      <bottom style="thin">
        <color rgb="FF9F9F9F"/>
      </bottom>
      <diagonal/>
    </border>
    <border>
      <left/>
      <right style="thin">
        <color rgb="FF9F9F9F"/>
      </right>
      <top style="thin">
        <color rgb="FFA9A9A9"/>
      </top>
      <bottom style="thin">
        <color rgb="FF9F9F9F"/>
      </bottom>
      <diagonal/>
    </border>
    <border>
      <left style="thin">
        <color rgb="FF9F9F9F"/>
      </left>
      <right/>
      <top style="thin">
        <color rgb="FFA9A9A9"/>
      </top>
      <bottom style="thin">
        <color rgb="FF9F9F9F"/>
      </bottom>
      <diagonal/>
    </border>
    <border>
      <left/>
      <right/>
      <top style="thin">
        <color rgb="FFA9A9A9"/>
      </top>
      <bottom style="thin">
        <color rgb="FF9F9F9F"/>
      </bottom>
      <diagonal/>
    </border>
    <border>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9F9F9F"/>
      </bottom>
      <diagonal/>
    </border>
    <border>
      <left style="thin">
        <color rgb="FFA9A9A9"/>
      </left>
      <right/>
      <top style="thin">
        <color rgb="FFA9A9A9"/>
      </top>
      <bottom style="thin">
        <color rgb="FF9F9F9F"/>
      </bottom>
      <diagonal/>
    </border>
    <border>
      <left style="thin">
        <color rgb="FFA9A9A9"/>
      </left>
      <right style="thin">
        <color rgb="FFA9A9A9"/>
      </right>
      <top style="thin">
        <color rgb="FFA9A9A9"/>
      </top>
      <bottom style="thin">
        <color rgb="FF9F9F9F"/>
      </bottom>
      <diagonal/>
    </border>
    <border>
      <left/>
      <right style="thin">
        <color rgb="FFA9A9A9"/>
      </right>
      <top style="thin">
        <color rgb="FF9F9F9F"/>
      </top>
      <bottom style="thin">
        <color rgb="FFA9A9A9"/>
      </bottom>
      <diagonal/>
    </border>
    <border>
      <left/>
      <right/>
      <top style="thin">
        <color rgb="FF9F9F9F"/>
      </top>
      <bottom/>
      <diagonal/>
    </border>
    <border>
      <left/>
      <right/>
      <top/>
      <bottom style="thin">
        <color rgb="FFA9A9A9"/>
      </bottom>
      <diagonal/>
    </border>
    <border>
      <left style="thin">
        <color indexed="64"/>
      </left>
      <right style="thin">
        <color indexed="64"/>
      </right>
      <top/>
      <bottom/>
      <diagonal/>
    </border>
    <border>
      <left style="thin">
        <color rgb="FF9F9F9F"/>
      </left>
      <right style="thin">
        <color rgb="FF9F9F9F"/>
      </right>
      <top style="thin">
        <color rgb="FF9F9F9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9F9F9F"/>
      </bottom>
      <diagonal/>
    </border>
  </borders>
  <cellStyleXfs count="23">
    <xf numFmtId="0" fontId="0" fillId="0" borderId="0"/>
    <xf numFmtId="0" fontId="4" fillId="0" borderId="0">
      <alignment vertical="center"/>
    </xf>
    <xf numFmtId="0" fontId="7" fillId="0" borderId="0"/>
    <xf numFmtId="0" fontId="8" fillId="0" borderId="0"/>
    <xf numFmtId="9" fontId="15" fillId="0" borderId="0" applyFont="0" applyFill="0" applyBorder="0" applyAlignment="0" applyProtection="0">
      <alignment vertical="center"/>
    </xf>
    <xf numFmtId="0" fontId="16" fillId="0" borderId="0"/>
    <xf numFmtId="0" fontId="16" fillId="0" borderId="0"/>
    <xf numFmtId="0" fontId="34" fillId="0" borderId="0"/>
    <xf numFmtId="0" fontId="38" fillId="0" borderId="0" applyNumberFormat="0" applyFill="0" applyBorder="0" applyAlignment="0" applyProtection="0"/>
    <xf numFmtId="176" fontId="15" fillId="0" borderId="0" applyFont="0" applyFill="0" applyBorder="0" applyAlignment="0" applyProtection="0">
      <alignment vertical="center"/>
    </xf>
    <xf numFmtId="0" fontId="39" fillId="0" borderId="0"/>
    <xf numFmtId="0" fontId="34" fillId="0" borderId="0"/>
    <xf numFmtId="9" fontId="3" fillId="0" borderId="0" applyFont="0" applyFill="0" applyBorder="0" applyAlignment="0" applyProtection="0">
      <alignment vertical="center"/>
    </xf>
    <xf numFmtId="176" fontId="40" fillId="0" borderId="0" applyFont="0" applyFill="0" applyBorder="0" applyAlignment="0" applyProtection="0">
      <alignment vertical="top"/>
    </xf>
    <xf numFmtId="0" fontId="43" fillId="0" borderId="0"/>
    <xf numFmtId="0" fontId="2" fillId="0" borderId="0">
      <alignment vertical="center"/>
    </xf>
    <xf numFmtId="0" fontId="59" fillId="0" borderId="0"/>
    <xf numFmtId="0" fontId="61" fillId="0" borderId="0"/>
    <xf numFmtId="0" fontId="66" fillId="0" borderId="0" applyNumberFormat="0" applyFill="0" applyBorder="0" applyAlignment="0" applyProtection="0">
      <alignment vertical="top"/>
      <protection locked="0"/>
    </xf>
    <xf numFmtId="0" fontId="1" fillId="0" borderId="0">
      <alignment vertical="center"/>
    </xf>
    <xf numFmtId="176" fontId="59" fillId="0" borderId="0" applyFont="0" applyFill="0" applyBorder="0" applyAlignment="0" applyProtection="0"/>
    <xf numFmtId="9" fontId="59" fillId="0" borderId="0" applyFont="0" applyFill="0" applyBorder="0" applyAlignment="0" applyProtection="0"/>
    <xf numFmtId="0" fontId="38" fillId="0" borderId="0" applyNumberFormat="0" applyFill="0" applyBorder="0" applyAlignment="0" applyProtection="0"/>
  </cellStyleXfs>
  <cellXfs count="566">
    <xf numFmtId="0" fontId="0" fillId="0" borderId="0" xfId="0"/>
    <xf numFmtId="0" fontId="4" fillId="0" borderId="0" xfId="1">
      <alignment vertical="center"/>
    </xf>
    <xf numFmtId="0" fontId="4" fillId="0" borderId="0" xfId="1" applyAlignment="1">
      <alignment horizontal="center" vertical="center"/>
    </xf>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4" fillId="0" borderId="0" xfId="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6" fillId="0" borderId="1" xfId="3" applyFont="1" applyBorder="1" applyAlignment="1">
      <alignment horizontal="left" vertical="top" wrapText="1"/>
    </xf>
    <xf numFmtId="0" fontId="6" fillId="0" borderId="1" xfId="2" applyFont="1" applyBorder="1" applyAlignment="1">
      <alignment horizontal="left" vertical="top" wrapText="1"/>
    </xf>
    <xf numFmtId="0" fontId="6" fillId="0" borderId="1" xfId="3" applyFont="1" applyBorder="1" applyAlignment="1">
      <alignment horizontal="left" vertical="top"/>
    </xf>
    <xf numFmtId="0" fontId="6" fillId="0" borderId="1" xfId="0" applyFont="1" applyBorder="1" applyAlignment="1">
      <alignment vertical="top"/>
    </xf>
    <xf numFmtId="0" fontId="6" fillId="0" borderId="1" xfId="0" applyFont="1" applyBorder="1" applyAlignment="1">
      <alignment vertical="top" wrapText="1"/>
    </xf>
    <xf numFmtId="0" fontId="6" fillId="0" borderId="1" xfId="3" applyFont="1" applyBorder="1" applyAlignment="1">
      <alignment vertical="top" wrapText="1"/>
    </xf>
    <xf numFmtId="0" fontId="5" fillId="3"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 xfId="2" applyFont="1" applyFill="1" applyBorder="1" applyAlignment="1">
      <alignment horizontal="left" vertical="top" wrapText="1"/>
    </xf>
    <xf numFmtId="0" fontId="5" fillId="3" borderId="1" xfId="0" applyFont="1" applyFill="1" applyBorder="1" applyAlignment="1">
      <alignment vertical="top" wrapText="1"/>
    </xf>
    <xf numFmtId="177" fontId="0" fillId="0" borderId="0" xfId="0" applyNumberFormat="1"/>
    <xf numFmtId="178" fontId="0" fillId="0" borderId="0" xfId="0" applyNumberFormat="1"/>
    <xf numFmtId="1" fontId="0" fillId="0" borderId="0" xfId="0" applyNumberFormat="1"/>
    <xf numFmtId="2" fontId="0" fillId="0" borderId="0" xfId="0" applyNumberFormat="1"/>
    <xf numFmtId="0" fontId="0" fillId="0" borderId="0" xfId="0" applyAlignment="1">
      <alignment wrapText="1"/>
    </xf>
    <xf numFmtId="177" fontId="0" fillId="4" borderId="0" xfId="0" applyNumberFormat="1" applyFill="1"/>
    <xf numFmtId="0" fontId="0" fillId="4" borderId="0" xfId="0" applyFill="1"/>
    <xf numFmtId="2" fontId="0" fillId="4" borderId="0" xfId="0" applyNumberFormat="1" applyFill="1"/>
    <xf numFmtId="1" fontId="0" fillId="4" borderId="0" xfId="0" applyNumberFormat="1" applyFill="1"/>
    <xf numFmtId="178" fontId="0" fillId="4" borderId="0" xfId="0" applyNumberFormat="1" applyFill="1"/>
    <xf numFmtId="0" fontId="16" fillId="0" borderId="0" xfId="5" applyAlignment="1">
      <alignment horizontal="left" vertical="top"/>
    </xf>
    <xf numFmtId="0" fontId="16" fillId="0" borderId="0" xfId="5" applyAlignment="1">
      <alignment horizontal="left" vertical="center" wrapText="1"/>
    </xf>
    <xf numFmtId="0" fontId="20" fillId="5" borderId="14" xfId="5" applyFont="1" applyFill="1" applyBorder="1" applyAlignment="1">
      <alignment horizontal="left" vertical="top" wrapText="1"/>
    </xf>
    <xf numFmtId="0" fontId="16" fillId="0" borderId="5" xfId="5" applyBorder="1" applyAlignment="1">
      <alignment horizontal="left" vertical="center" wrapText="1"/>
    </xf>
    <xf numFmtId="0" fontId="20" fillId="0" borderId="5" xfId="5" applyFont="1" applyBorder="1" applyAlignment="1">
      <alignment horizontal="left" vertical="top" wrapText="1"/>
    </xf>
    <xf numFmtId="0" fontId="16" fillId="0" borderId="0" xfId="5" applyAlignment="1">
      <alignment horizontal="left" vertical="top" wrapText="1"/>
    </xf>
    <xf numFmtId="0" fontId="16" fillId="0" borderId="5" xfId="5" applyBorder="1" applyAlignment="1">
      <alignment horizontal="left" vertical="top" wrapText="1"/>
    </xf>
    <xf numFmtId="0" fontId="16" fillId="0" borderId="5" xfId="5" applyBorder="1" applyAlignment="1">
      <alignment horizontal="left" wrapText="1"/>
    </xf>
    <xf numFmtId="0" fontId="16" fillId="0" borderId="0" xfId="6" applyAlignment="1">
      <alignment horizontal="left" vertical="top"/>
    </xf>
    <xf numFmtId="0" fontId="16" fillId="0" borderId="0" xfId="6" applyAlignment="1">
      <alignment horizontal="left" vertical="center" wrapText="1"/>
    </xf>
    <xf numFmtId="0" fontId="16" fillId="0" borderId="0" xfId="6" applyAlignment="1">
      <alignment horizontal="left" vertical="top" wrapText="1"/>
    </xf>
    <xf numFmtId="0" fontId="16" fillId="0" borderId="5" xfId="6" applyBorder="1" applyAlignment="1">
      <alignment horizontal="left" vertical="top" wrapText="1"/>
    </xf>
    <xf numFmtId="0" fontId="20" fillId="0" borderId="5" xfId="6" applyFont="1" applyBorder="1" applyAlignment="1">
      <alignment horizontal="left" vertical="top" wrapText="1"/>
    </xf>
    <xf numFmtId="179" fontId="19" fillId="0" borderId="5" xfId="6" applyNumberFormat="1" applyFont="1" applyBorder="1" applyAlignment="1">
      <alignment horizontal="left" vertical="top" shrinkToFit="1"/>
    </xf>
    <xf numFmtId="180" fontId="19" fillId="0" borderId="5" xfId="6" applyNumberFormat="1" applyFont="1" applyBorder="1" applyAlignment="1">
      <alignment horizontal="left" vertical="top" shrinkToFit="1"/>
    </xf>
    <xf numFmtId="0" fontId="16" fillId="0" borderId="5" xfId="6" applyBorder="1" applyAlignment="1">
      <alignment horizontal="left" vertical="center" wrapText="1"/>
    </xf>
    <xf numFmtId="0" fontId="29" fillId="7" borderId="14" xfId="6" applyFont="1" applyFill="1" applyBorder="1" applyAlignment="1">
      <alignment horizontal="left" vertical="top" wrapText="1"/>
    </xf>
    <xf numFmtId="0" fontId="29" fillId="5" borderId="14" xfId="6" applyFont="1" applyFill="1" applyBorder="1" applyAlignment="1">
      <alignment horizontal="left" vertical="top" wrapText="1"/>
    </xf>
    <xf numFmtId="0" fontId="29" fillId="6" borderId="14" xfId="6" applyFont="1" applyFill="1" applyBorder="1" applyAlignment="1">
      <alignment horizontal="left" vertical="top" wrapText="1"/>
    </xf>
    <xf numFmtId="0" fontId="16" fillId="6" borderId="14" xfId="6" applyFill="1" applyBorder="1" applyAlignment="1">
      <alignment horizontal="left" vertical="top" wrapText="1"/>
    </xf>
    <xf numFmtId="182" fontId="19" fillId="0" borderId="5" xfId="6" applyNumberFormat="1" applyFont="1" applyBorder="1" applyAlignment="1">
      <alignment horizontal="left" vertical="top" shrinkToFit="1"/>
    </xf>
    <xf numFmtId="0" fontId="20" fillId="5" borderId="13" xfId="5" applyFont="1" applyFill="1" applyBorder="1" applyAlignment="1">
      <alignment horizontal="left" vertical="top" wrapText="1"/>
    </xf>
    <xf numFmtId="0" fontId="20" fillId="5" borderId="12" xfId="5" applyFont="1" applyFill="1" applyBorder="1" applyAlignment="1">
      <alignment horizontal="left" vertical="top" wrapText="1"/>
    </xf>
    <xf numFmtId="1" fontId="19" fillId="0" borderId="3" xfId="5" applyNumberFormat="1" applyFont="1" applyBorder="1" applyAlignment="1">
      <alignment horizontal="left" vertical="top" shrinkToFit="1"/>
    </xf>
    <xf numFmtId="0" fontId="20" fillId="6" borderId="12" xfId="5" applyFont="1" applyFill="1" applyBorder="1" applyAlignment="1">
      <alignment horizontal="left" vertical="top" wrapText="1"/>
    </xf>
    <xf numFmtId="0" fontId="20" fillId="0" borderId="3" xfId="5" applyFont="1" applyBorder="1" applyAlignment="1">
      <alignment horizontal="left" vertical="top" wrapText="1"/>
    </xf>
    <xf numFmtId="0" fontId="20" fillId="0" borderId="2" xfId="5" applyFont="1" applyBorder="1" applyAlignment="1">
      <alignment horizontal="left" vertical="top" wrapText="1"/>
    </xf>
    <xf numFmtId="0" fontId="20" fillId="0" borderId="6" xfId="5" applyFont="1" applyBorder="1" applyAlignment="1">
      <alignment horizontal="left" vertical="top" wrapText="1"/>
    </xf>
    <xf numFmtId="0" fontId="20" fillId="6" borderId="15" xfId="5" applyFont="1" applyFill="1" applyBorder="1" applyAlignment="1">
      <alignment horizontal="left" vertical="top" wrapText="1"/>
    </xf>
    <xf numFmtId="0" fontId="16" fillId="0" borderId="16" xfId="5" applyBorder="1" applyAlignment="1">
      <alignment horizontal="left" vertical="center" wrapText="1"/>
    </xf>
    <xf numFmtId="0" fontId="20" fillId="0" borderId="4" xfId="5" applyFont="1" applyBorder="1" applyAlignment="1">
      <alignment horizontal="left" vertical="top" wrapText="1"/>
    </xf>
    <xf numFmtId="0" fontId="16" fillId="0" borderId="3" xfId="5" applyBorder="1" applyAlignment="1">
      <alignment horizontal="left" vertical="top" wrapText="1"/>
    </xf>
    <xf numFmtId="10" fontId="19" fillId="0" borderId="3" xfId="5" applyNumberFormat="1" applyFont="1" applyBorder="1" applyAlignment="1">
      <alignment horizontal="left" vertical="top" shrinkToFit="1"/>
    </xf>
    <xf numFmtId="0" fontId="20" fillId="6" borderId="8" xfId="5" applyFont="1" applyFill="1" applyBorder="1" applyAlignment="1">
      <alignment horizontal="left" vertical="top" wrapText="1"/>
    </xf>
    <xf numFmtId="0" fontId="20" fillId="6" borderId="11" xfId="5" applyFont="1" applyFill="1" applyBorder="1" applyAlignment="1">
      <alignment horizontal="left" vertical="top" wrapText="1"/>
    </xf>
    <xf numFmtId="0" fontId="20" fillId="0" borderId="8" xfId="5" applyFont="1" applyBorder="1" applyAlignment="1">
      <alignment horizontal="left" vertical="top" wrapText="1"/>
    </xf>
    <xf numFmtId="181" fontId="19" fillId="0" borderId="3" xfId="5" applyNumberFormat="1" applyFont="1" applyBorder="1" applyAlignment="1">
      <alignment horizontal="left" vertical="top" shrinkToFit="1"/>
    </xf>
    <xf numFmtId="183" fontId="19" fillId="0" borderId="3" xfId="5" applyNumberFormat="1" applyFont="1" applyBorder="1" applyAlignment="1">
      <alignment horizontal="left" vertical="top" shrinkToFit="1"/>
    </xf>
    <xf numFmtId="9" fontId="19" fillId="0" borderId="3" xfId="5" applyNumberFormat="1" applyFont="1" applyBorder="1" applyAlignment="1">
      <alignment horizontal="left" vertical="top" shrinkToFit="1"/>
    </xf>
    <xf numFmtId="4" fontId="19" fillId="0" borderId="2" xfId="5" applyNumberFormat="1" applyFont="1" applyBorder="1" applyAlignment="1">
      <alignment horizontal="left" vertical="top" shrinkToFit="1"/>
    </xf>
    <xf numFmtId="0" fontId="20" fillId="5" borderId="9" xfId="5" applyFont="1" applyFill="1" applyBorder="1" applyAlignment="1">
      <alignment horizontal="left" vertical="top" wrapText="1"/>
    </xf>
    <xf numFmtId="4" fontId="19" fillId="0" borderId="6" xfId="5" applyNumberFormat="1" applyFont="1" applyBorder="1" applyAlignment="1">
      <alignment horizontal="left" vertical="top" shrinkToFit="1"/>
    </xf>
    <xf numFmtId="2" fontId="19" fillId="0" borderId="2" xfId="5" applyNumberFormat="1" applyFont="1" applyBorder="1" applyAlignment="1">
      <alignment horizontal="left" vertical="top" shrinkToFit="1"/>
    </xf>
    <xf numFmtId="2" fontId="19" fillId="0" borderId="6" xfId="5" applyNumberFormat="1" applyFont="1" applyBorder="1" applyAlignment="1">
      <alignment horizontal="left" vertical="top" shrinkToFit="1"/>
    </xf>
    <xf numFmtId="0" fontId="29" fillId="5" borderId="13" xfId="6" applyFont="1" applyFill="1" applyBorder="1" applyAlignment="1">
      <alignment horizontal="left" vertical="top" wrapText="1"/>
    </xf>
    <xf numFmtId="0" fontId="20" fillId="0" borderId="3" xfId="6" applyFont="1" applyBorder="1" applyAlignment="1">
      <alignment horizontal="left" vertical="top" wrapText="1"/>
    </xf>
    <xf numFmtId="0" fontId="20" fillId="0" borderId="2" xfId="6" applyFont="1" applyBorder="1" applyAlignment="1">
      <alignment horizontal="left" vertical="top" wrapText="1"/>
    </xf>
    <xf numFmtId="0" fontId="16" fillId="0" borderId="3" xfId="6" applyBorder="1" applyAlignment="1">
      <alignment horizontal="left" vertical="top" wrapText="1"/>
    </xf>
    <xf numFmtId="1" fontId="19" fillId="0" borderId="3" xfId="6" applyNumberFormat="1" applyFont="1" applyBorder="1" applyAlignment="1">
      <alignment horizontal="left" vertical="top" shrinkToFit="1"/>
    </xf>
    <xf numFmtId="10" fontId="19" fillId="0" borderId="3" xfId="6" applyNumberFormat="1" applyFont="1" applyBorder="1" applyAlignment="1">
      <alignment horizontal="left" vertical="top" shrinkToFit="1"/>
    </xf>
    <xf numFmtId="184" fontId="19" fillId="0" borderId="3" xfId="6" applyNumberFormat="1" applyFont="1" applyBorder="1" applyAlignment="1">
      <alignment horizontal="left" vertical="top" shrinkToFit="1"/>
    </xf>
    <xf numFmtId="3" fontId="19" fillId="0" borderId="3" xfId="6" applyNumberFormat="1" applyFont="1" applyBorder="1" applyAlignment="1">
      <alignment horizontal="left" vertical="top" shrinkToFit="1"/>
    </xf>
    <xf numFmtId="0" fontId="29" fillId="6" borderId="9" xfId="6" applyFont="1" applyFill="1" applyBorder="1" applyAlignment="1">
      <alignment horizontal="left" vertical="center" wrapText="1"/>
    </xf>
    <xf numFmtId="0" fontId="20" fillId="0" borderId="6" xfId="6" applyFont="1" applyBorder="1" applyAlignment="1">
      <alignment horizontal="left" vertical="top" wrapText="1"/>
    </xf>
    <xf numFmtId="0" fontId="29" fillId="7" borderId="13" xfId="6" applyFont="1" applyFill="1" applyBorder="1" applyAlignment="1">
      <alignment horizontal="left" vertical="center" wrapText="1"/>
    </xf>
    <xf numFmtId="181" fontId="19" fillId="0" borderId="3" xfId="6" applyNumberFormat="1" applyFont="1" applyBorder="1" applyAlignment="1">
      <alignment horizontal="left" vertical="top" shrinkToFit="1"/>
    </xf>
    <xf numFmtId="183" fontId="19" fillId="0" borderId="3" xfId="6" applyNumberFormat="1" applyFont="1" applyBorder="1" applyAlignment="1">
      <alignment horizontal="left" vertical="top" shrinkToFit="1"/>
    </xf>
    <xf numFmtId="9" fontId="19" fillId="0" borderId="3" xfId="6" applyNumberFormat="1" applyFont="1" applyBorder="1" applyAlignment="1">
      <alignment horizontal="left" vertical="top" shrinkToFit="1"/>
    </xf>
    <xf numFmtId="0" fontId="29" fillId="5" borderId="9" xfId="6" applyFont="1" applyFill="1" applyBorder="1" applyAlignment="1">
      <alignment horizontal="left" vertical="center" wrapText="1"/>
    </xf>
    <xf numFmtId="4" fontId="19" fillId="0" borderId="6" xfId="6" applyNumberFormat="1" applyFont="1" applyBorder="1" applyAlignment="1">
      <alignment horizontal="left" vertical="top" shrinkToFit="1"/>
    </xf>
    <xf numFmtId="4" fontId="19" fillId="0" borderId="2" xfId="6" applyNumberFormat="1" applyFont="1" applyBorder="1" applyAlignment="1">
      <alignment horizontal="left" vertical="top" shrinkToFit="1"/>
    </xf>
    <xf numFmtId="2" fontId="19" fillId="0" borderId="2" xfId="6" applyNumberFormat="1" applyFont="1" applyBorder="1" applyAlignment="1">
      <alignment horizontal="left" vertical="top" shrinkToFit="1"/>
    </xf>
    <xf numFmtId="2" fontId="19" fillId="0" borderId="6" xfId="6" applyNumberFormat="1" applyFont="1" applyBorder="1" applyAlignment="1">
      <alignment horizontal="left" vertical="top" shrinkToFit="1"/>
    </xf>
    <xf numFmtId="0" fontId="29" fillId="6" borderId="13" xfId="6" applyFont="1" applyFill="1" applyBorder="1" applyAlignment="1">
      <alignment horizontal="left" vertical="center" wrapText="1"/>
    </xf>
    <xf numFmtId="0" fontId="20" fillId="6" borderId="17" xfId="5" applyFont="1" applyFill="1" applyBorder="1" applyAlignment="1">
      <alignment horizontal="left" vertical="top" wrapText="1"/>
    </xf>
    <xf numFmtId="0" fontId="20" fillId="4" borderId="13" xfId="5" applyFont="1" applyFill="1" applyBorder="1" applyAlignment="1">
      <alignment horizontal="center" vertical="center" wrapText="1"/>
    </xf>
    <xf numFmtId="0" fontId="35" fillId="0" borderId="0" xfId="0" applyFont="1"/>
    <xf numFmtId="185" fontId="20" fillId="4" borderId="13" xfId="5" applyNumberFormat="1" applyFont="1" applyFill="1" applyBorder="1" applyAlignment="1">
      <alignment horizontal="center" vertical="center" wrapText="1"/>
    </xf>
    <xf numFmtId="0" fontId="20" fillId="6" borderId="14" xfId="5" applyFont="1" applyFill="1" applyBorder="1" applyAlignment="1">
      <alignment horizontal="center" vertical="center" wrapText="1"/>
    </xf>
    <xf numFmtId="0" fontId="20" fillId="6" borderId="13" xfId="5" applyFont="1" applyFill="1" applyBorder="1" applyAlignment="1">
      <alignment horizontal="center" vertical="center" wrapText="1"/>
    </xf>
    <xf numFmtId="180" fontId="19" fillId="0" borderId="5" xfId="5" applyNumberFormat="1" applyFont="1" applyBorder="1" applyAlignment="1">
      <alignment horizontal="center" vertical="top" shrinkToFit="1"/>
    </xf>
    <xf numFmtId="0" fontId="16" fillId="0" borderId="0" xfId="5" applyAlignment="1">
      <alignment horizontal="center" vertical="top"/>
    </xf>
    <xf numFmtId="0" fontId="20" fillId="0" borderId="5" xfId="5" applyFont="1" applyBorder="1" applyAlignment="1">
      <alignment horizontal="center" vertical="top" wrapText="1"/>
    </xf>
    <xf numFmtId="182" fontId="19" fillId="0" borderId="5" xfId="5" applyNumberFormat="1" applyFont="1" applyBorder="1" applyAlignment="1">
      <alignment horizontal="center" vertical="top" shrinkToFit="1"/>
    </xf>
    <xf numFmtId="179" fontId="19" fillId="0" borderId="5" xfId="5" applyNumberFormat="1" applyFont="1" applyBorder="1" applyAlignment="1">
      <alignment horizontal="center" vertical="top" shrinkToFit="1"/>
    </xf>
    <xf numFmtId="0" fontId="16" fillId="9" borderId="3" xfId="5" applyFill="1" applyBorder="1" applyAlignment="1">
      <alignment horizontal="left" vertical="top" wrapText="1"/>
    </xf>
    <xf numFmtId="0" fontId="16" fillId="10" borderId="3" xfId="5" applyFill="1" applyBorder="1" applyAlignment="1">
      <alignment horizontal="left" vertical="top" wrapText="1"/>
    </xf>
    <xf numFmtId="0" fontId="16" fillId="11" borderId="3" xfId="5" applyFill="1" applyBorder="1" applyAlignment="1">
      <alignment horizontal="left" vertical="top" wrapText="1"/>
    </xf>
    <xf numFmtId="0" fontId="20" fillId="9" borderId="5" xfId="5" applyFont="1" applyFill="1" applyBorder="1" applyAlignment="1">
      <alignment horizontal="center" vertical="top" wrapText="1"/>
    </xf>
    <xf numFmtId="0" fontId="20" fillId="10" borderId="5" xfId="5" applyFont="1" applyFill="1" applyBorder="1" applyAlignment="1">
      <alignment horizontal="center" vertical="top" wrapText="1"/>
    </xf>
    <xf numFmtId="0" fontId="20" fillId="12" borderId="5" xfId="5" applyFont="1" applyFill="1" applyBorder="1" applyAlignment="1">
      <alignment horizontal="center" vertical="top" wrapText="1"/>
    </xf>
    <xf numFmtId="0" fontId="16" fillId="12" borderId="3" xfId="5" applyFill="1" applyBorder="1" applyAlignment="1">
      <alignment horizontal="left" vertical="top" wrapText="1"/>
    </xf>
    <xf numFmtId="0" fontId="21" fillId="9" borderId="3" xfId="5" applyFont="1" applyFill="1" applyBorder="1" applyAlignment="1">
      <alignment horizontal="left" vertical="top" wrapText="1"/>
    </xf>
    <xf numFmtId="0" fontId="20" fillId="10" borderId="3" xfId="5" applyFont="1" applyFill="1" applyBorder="1" applyAlignment="1">
      <alignment horizontal="left" vertical="top" wrapText="1"/>
    </xf>
    <xf numFmtId="0" fontId="20" fillId="12" borderId="3" xfId="5" applyFont="1" applyFill="1" applyBorder="1" applyAlignment="1">
      <alignment horizontal="left" vertical="top" wrapText="1"/>
    </xf>
    <xf numFmtId="0" fontId="20" fillId="11" borderId="5" xfId="5" applyFont="1" applyFill="1" applyBorder="1" applyAlignment="1">
      <alignment horizontal="center" vertical="top" wrapText="1"/>
    </xf>
    <xf numFmtId="1" fontId="19" fillId="9" borderId="3" xfId="5" applyNumberFormat="1" applyFont="1" applyFill="1" applyBorder="1" applyAlignment="1">
      <alignment horizontal="left" vertical="top" shrinkToFit="1"/>
    </xf>
    <xf numFmtId="0" fontId="20" fillId="9" borderId="3" xfId="5" applyFont="1" applyFill="1" applyBorder="1" applyAlignment="1">
      <alignment horizontal="left" vertical="top" wrapText="1"/>
    </xf>
    <xf numFmtId="0" fontId="16" fillId="9" borderId="5" xfId="5" applyFill="1" applyBorder="1" applyAlignment="1">
      <alignment horizontal="left" vertical="top" wrapText="1"/>
    </xf>
    <xf numFmtId="1" fontId="19" fillId="10" borderId="3" xfId="5" applyNumberFormat="1" applyFont="1" applyFill="1" applyBorder="1" applyAlignment="1">
      <alignment horizontal="left" vertical="top" shrinkToFit="1"/>
    </xf>
    <xf numFmtId="0" fontId="16" fillId="10" borderId="5" xfId="5" applyFill="1" applyBorder="1" applyAlignment="1">
      <alignment horizontal="left" vertical="top" wrapText="1"/>
    </xf>
    <xf numFmtId="1" fontId="19" fillId="12" borderId="3" xfId="5" applyNumberFormat="1" applyFont="1" applyFill="1" applyBorder="1" applyAlignment="1">
      <alignment horizontal="left" vertical="top" shrinkToFit="1"/>
    </xf>
    <xf numFmtId="0" fontId="16" fillId="12" borderId="5" xfId="5" applyFill="1" applyBorder="1" applyAlignment="1">
      <alignment horizontal="left" vertical="top" wrapText="1"/>
    </xf>
    <xf numFmtId="1" fontId="19" fillId="11" borderId="3" xfId="5" applyNumberFormat="1" applyFont="1" applyFill="1" applyBorder="1" applyAlignment="1">
      <alignment horizontal="left" vertical="top" shrinkToFit="1"/>
    </xf>
    <xf numFmtId="0" fontId="20" fillId="11" borderId="3" xfId="5" applyFont="1" applyFill="1" applyBorder="1" applyAlignment="1">
      <alignment horizontal="left" vertical="top" wrapText="1"/>
    </xf>
    <xf numFmtId="0" fontId="20" fillId="11" borderId="5" xfId="5" applyFont="1" applyFill="1" applyBorder="1" applyAlignment="1">
      <alignment horizontal="left" vertical="top" wrapText="1"/>
    </xf>
    <xf numFmtId="182" fontId="19" fillId="11" borderId="5" xfId="5" applyNumberFormat="1" applyFont="1" applyFill="1" applyBorder="1" applyAlignment="1">
      <alignment horizontal="center" vertical="top" shrinkToFit="1"/>
    </xf>
    <xf numFmtId="0" fontId="16" fillId="11" borderId="5" xfId="5" applyFill="1" applyBorder="1" applyAlignment="1">
      <alignment horizontal="left" vertical="top" wrapText="1"/>
    </xf>
    <xf numFmtId="0" fontId="16" fillId="13" borderId="3" xfId="5" applyFill="1" applyBorder="1" applyAlignment="1">
      <alignment horizontal="left" vertical="top" wrapText="1"/>
    </xf>
    <xf numFmtId="1" fontId="19" fillId="13" borderId="3" xfId="5" applyNumberFormat="1" applyFont="1" applyFill="1" applyBorder="1" applyAlignment="1">
      <alignment horizontal="left" vertical="top" shrinkToFit="1"/>
    </xf>
    <xf numFmtId="0" fontId="20" fillId="13" borderId="3" xfId="5" applyFont="1" applyFill="1" applyBorder="1" applyAlignment="1">
      <alignment horizontal="left" vertical="top" wrapText="1"/>
    </xf>
    <xf numFmtId="0" fontId="20" fillId="13" borderId="5" xfId="5" applyFont="1" applyFill="1" applyBorder="1" applyAlignment="1">
      <alignment horizontal="left" vertical="top" wrapText="1"/>
    </xf>
    <xf numFmtId="0" fontId="16" fillId="13" borderId="5" xfId="5" applyFill="1" applyBorder="1" applyAlignment="1">
      <alignment horizontal="left" vertical="top" wrapText="1"/>
    </xf>
    <xf numFmtId="3" fontId="20" fillId="9" borderId="3" xfId="5" applyNumberFormat="1" applyFont="1" applyFill="1" applyBorder="1" applyAlignment="1">
      <alignment horizontal="left" vertical="top" wrapText="1"/>
    </xf>
    <xf numFmtId="3" fontId="20" fillId="4" borderId="3" xfId="5" applyNumberFormat="1" applyFont="1" applyFill="1" applyBorder="1" applyAlignment="1">
      <alignment horizontal="left" vertical="top" wrapText="1"/>
    </xf>
    <xf numFmtId="187" fontId="20" fillId="4" borderId="3" xfId="5" applyNumberFormat="1" applyFont="1" applyFill="1" applyBorder="1" applyAlignment="1">
      <alignment horizontal="left" vertical="top" wrapText="1"/>
    </xf>
    <xf numFmtId="0" fontId="20" fillId="0" borderId="17" xfId="5" applyFont="1" applyBorder="1" applyAlignment="1">
      <alignment horizontal="left" vertical="top" wrapText="1"/>
    </xf>
    <xf numFmtId="0" fontId="20" fillId="12" borderId="5" xfId="5" applyFont="1" applyFill="1" applyBorder="1" applyAlignment="1">
      <alignment horizontal="left" vertical="top" wrapText="1"/>
    </xf>
    <xf numFmtId="0" fontId="16" fillId="12" borderId="5" xfId="5" applyFill="1" applyBorder="1" applyAlignment="1">
      <alignment horizontal="left" vertical="center" wrapText="1"/>
    </xf>
    <xf numFmtId="0" fontId="16" fillId="10" borderId="5" xfId="5" applyFill="1" applyBorder="1" applyAlignment="1">
      <alignment horizontal="left" vertical="center" wrapText="1"/>
    </xf>
    <xf numFmtId="182" fontId="19" fillId="10" borderId="5" xfId="5" applyNumberFormat="1" applyFont="1" applyFill="1" applyBorder="1" applyAlignment="1">
      <alignment horizontal="center" vertical="top" shrinkToFit="1"/>
    </xf>
    <xf numFmtId="182" fontId="19" fillId="9" borderId="5" xfId="5" applyNumberFormat="1" applyFont="1" applyFill="1" applyBorder="1" applyAlignment="1">
      <alignment horizontal="center" vertical="top" shrinkToFit="1"/>
    </xf>
    <xf numFmtId="0" fontId="20" fillId="9" borderId="5" xfId="5" applyFont="1" applyFill="1" applyBorder="1" applyAlignment="1">
      <alignment horizontal="left" vertical="top" wrapText="1"/>
    </xf>
    <xf numFmtId="10" fontId="19" fillId="9" borderId="3" xfId="5" applyNumberFormat="1" applyFont="1" applyFill="1" applyBorder="1" applyAlignment="1">
      <alignment horizontal="left" vertical="top" shrinkToFit="1"/>
    </xf>
    <xf numFmtId="0" fontId="16" fillId="9" borderId="5" xfId="5" applyFill="1" applyBorder="1" applyAlignment="1">
      <alignment horizontal="left" vertical="center" wrapText="1"/>
    </xf>
    <xf numFmtId="0" fontId="21" fillId="11" borderId="3" xfId="5" applyFont="1" applyFill="1" applyBorder="1" applyAlignment="1">
      <alignment horizontal="left" vertical="top" wrapText="1"/>
    </xf>
    <xf numFmtId="0" fontId="16" fillId="11" borderId="5" xfId="5" applyFill="1" applyBorder="1" applyAlignment="1">
      <alignment horizontal="left" vertical="center" wrapText="1"/>
    </xf>
    <xf numFmtId="179" fontId="19" fillId="13" borderId="5" xfId="5" applyNumberFormat="1" applyFont="1" applyFill="1" applyBorder="1" applyAlignment="1">
      <alignment horizontal="center" vertical="top" shrinkToFit="1"/>
    </xf>
    <xf numFmtId="179" fontId="19" fillId="12" borderId="5" xfId="5" applyNumberFormat="1" applyFont="1" applyFill="1" applyBorder="1" applyAlignment="1">
      <alignment horizontal="center" vertical="top" shrinkToFit="1"/>
    </xf>
    <xf numFmtId="10" fontId="19" fillId="12" borderId="3" xfId="5" applyNumberFormat="1" applyFont="1" applyFill="1" applyBorder="1" applyAlignment="1">
      <alignment horizontal="left" vertical="top" shrinkToFit="1"/>
    </xf>
    <xf numFmtId="9" fontId="20" fillId="12" borderId="3" xfId="5" applyNumberFormat="1" applyFont="1" applyFill="1" applyBorder="1" applyAlignment="1">
      <alignment horizontal="left" vertical="top" wrapText="1"/>
    </xf>
    <xf numFmtId="179" fontId="19" fillId="11" borderId="5" xfId="5" applyNumberFormat="1" applyFont="1" applyFill="1" applyBorder="1" applyAlignment="1">
      <alignment horizontal="center" vertical="top" shrinkToFit="1"/>
    </xf>
    <xf numFmtId="10" fontId="19" fillId="11" borderId="3" xfId="5" applyNumberFormat="1" applyFont="1" applyFill="1" applyBorder="1" applyAlignment="1">
      <alignment horizontal="left" vertical="top" shrinkToFit="1"/>
    </xf>
    <xf numFmtId="9" fontId="20" fillId="11" borderId="3" xfId="5" applyNumberFormat="1" applyFont="1" applyFill="1" applyBorder="1" applyAlignment="1">
      <alignment horizontal="left" vertical="top" wrapText="1"/>
    </xf>
    <xf numFmtId="179" fontId="19" fillId="10" borderId="5" xfId="5" applyNumberFormat="1" applyFont="1" applyFill="1" applyBorder="1" applyAlignment="1">
      <alignment horizontal="center" vertical="top" shrinkToFit="1"/>
    </xf>
    <xf numFmtId="0" fontId="20" fillId="10" borderId="5" xfId="5" applyFont="1" applyFill="1" applyBorder="1" applyAlignment="1">
      <alignment horizontal="left" vertical="top" wrapText="1"/>
    </xf>
    <xf numFmtId="179" fontId="19" fillId="9" borderId="5" xfId="5" applyNumberFormat="1" applyFont="1" applyFill="1" applyBorder="1" applyAlignment="1">
      <alignment horizontal="center" vertical="top" shrinkToFit="1"/>
    </xf>
    <xf numFmtId="0" fontId="24" fillId="13" borderId="3" xfId="5" applyFont="1" applyFill="1" applyBorder="1" applyAlignment="1">
      <alignment horizontal="left" vertical="top" wrapText="1"/>
    </xf>
    <xf numFmtId="0" fontId="20" fillId="4" borderId="3" xfId="5" applyFont="1" applyFill="1" applyBorder="1" applyAlignment="1">
      <alignment horizontal="left" vertical="top" wrapText="1"/>
    </xf>
    <xf numFmtId="0" fontId="16" fillId="11" borderId="5" xfId="5" applyFill="1" applyBorder="1" applyAlignment="1">
      <alignment horizontal="left" wrapText="1"/>
    </xf>
    <xf numFmtId="0" fontId="16" fillId="12" borderId="5" xfId="5" applyFill="1" applyBorder="1" applyAlignment="1">
      <alignment horizontal="left" wrapText="1"/>
    </xf>
    <xf numFmtId="10" fontId="20" fillId="4" borderId="3" xfId="5" applyNumberFormat="1" applyFont="1" applyFill="1" applyBorder="1" applyAlignment="1">
      <alignment horizontal="left" vertical="top" wrapText="1"/>
    </xf>
    <xf numFmtId="9" fontId="20" fillId="4" borderId="3" xfId="5" applyNumberFormat="1" applyFont="1" applyFill="1" applyBorder="1" applyAlignment="1">
      <alignment horizontal="left" vertical="top" wrapText="1"/>
    </xf>
    <xf numFmtId="0" fontId="21" fillId="12" borderId="3" xfId="5" applyFont="1" applyFill="1" applyBorder="1" applyAlignment="1">
      <alignment horizontal="left" vertical="top" wrapText="1"/>
    </xf>
    <xf numFmtId="0" fontId="21" fillId="0" borderId="3" xfId="5" applyFont="1" applyBorder="1" applyAlignment="1">
      <alignment horizontal="left" vertical="top" wrapText="1"/>
    </xf>
    <xf numFmtId="0" fontId="37" fillId="0" borderId="3" xfId="5" applyFont="1" applyBorder="1" applyAlignment="1">
      <alignment horizontal="left" vertical="top" wrapText="1"/>
    </xf>
    <xf numFmtId="184" fontId="19" fillId="0" borderId="3" xfId="5" applyNumberFormat="1" applyFont="1" applyBorder="1" applyAlignment="1">
      <alignment horizontal="left" vertical="top" shrinkToFit="1"/>
    </xf>
    <xf numFmtId="3" fontId="19" fillId="0" borderId="3" xfId="5" applyNumberFormat="1" applyFont="1" applyBorder="1" applyAlignment="1">
      <alignment horizontal="left" vertical="top" shrinkToFit="1"/>
    </xf>
    <xf numFmtId="0" fontId="24" fillId="0" borderId="3" xfId="5" applyFont="1" applyBorder="1" applyAlignment="1">
      <alignment horizontal="left" vertical="top" wrapText="1"/>
    </xf>
    <xf numFmtId="180" fontId="19" fillId="9" borderId="5" xfId="5" applyNumberFormat="1" applyFont="1" applyFill="1" applyBorder="1" applyAlignment="1">
      <alignment horizontal="center" vertical="top" shrinkToFit="1"/>
    </xf>
    <xf numFmtId="0" fontId="35" fillId="0" borderId="0" xfId="0" applyFont="1" applyAlignment="1">
      <alignment horizontal="left"/>
    </xf>
    <xf numFmtId="3" fontId="35" fillId="0" borderId="0" xfId="0" applyNumberFormat="1" applyFont="1"/>
    <xf numFmtId="0" fontId="42" fillId="0" borderId="0" xfId="0" applyFont="1" applyAlignment="1">
      <alignment horizontal="center" vertical="center"/>
    </xf>
    <xf numFmtId="3" fontId="0" fillId="0" borderId="0" xfId="0" applyNumberFormat="1" applyAlignment="1">
      <alignment vertical="top"/>
    </xf>
    <xf numFmtId="3" fontId="0" fillId="4" borderId="0" xfId="0" applyNumberFormat="1" applyFill="1" applyAlignment="1">
      <alignment vertical="top"/>
    </xf>
    <xf numFmtId="0" fontId="0" fillId="0" borderId="0" xfId="0" applyAlignment="1">
      <alignment horizontal="center" vertical="center"/>
    </xf>
    <xf numFmtId="3" fontId="43" fillId="4" borderId="0" xfId="0" applyNumberFormat="1" applyFont="1" applyFill="1" applyAlignment="1">
      <alignment horizontal="right" vertical="center"/>
    </xf>
    <xf numFmtId="3" fontId="44" fillId="0" borderId="0" xfId="0" applyNumberFormat="1" applyFont="1" applyAlignment="1">
      <alignment vertical="top"/>
    </xf>
    <xf numFmtId="0" fontId="0" fillId="0" borderId="0" xfId="0" applyAlignment="1">
      <alignment vertical="top"/>
    </xf>
    <xf numFmtId="0" fontId="0" fillId="0" borderId="0" xfId="0" applyAlignment="1">
      <alignment horizontal="center" vertical="top"/>
    </xf>
    <xf numFmtId="3" fontId="0" fillId="0" borderId="0" xfId="0" applyNumberFormat="1" applyAlignment="1">
      <alignment horizontal="right" vertical="center"/>
    </xf>
    <xf numFmtId="3" fontId="35" fillId="0" borderId="0" xfId="0" applyNumberFormat="1" applyFont="1" applyAlignment="1">
      <alignment horizontal="right" vertical="center"/>
    </xf>
    <xf numFmtId="0" fontId="36" fillId="0" borderId="0" xfId="0" applyFont="1" applyAlignment="1">
      <alignment vertical="top"/>
    </xf>
    <xf numFmtId="0" fontId="45" fillId="4" borderId="0" xfId="0" applyFont="1" applyFill="1" applyAlignment="1">
      <alignment horizontal="center" vertical="center"/>
    </xf>
    <xf numFmtId="0" fontId="36" fillId="4" borderId="0" xfId="0" applyFont="1" applyFill="1" applyAlignment="1">
      <alignment vertical="top"/>
    </xf>
    <xf numFmtId="3" fontId="45" fillId="4" borderId="0" xfId="0" applyNumberFormat="1" applyFont="1" applyFill="1" applyAlignment="1">
      <alignment vertical="top"/>
    </xf>
    <xf numFmtId="3" fontId="42" fillId="4" borderId="0" xfId="0" applyNumberFormat="1" applyFont="1" applyFill="1" applyAlignment="1">
      <alignment vertical="top"/>
    </xf>
    <xf numFmtId="0" fontId="44" fillId="0" borderId="0" xfId="0" applyFont="1" applyAlignment="1">
      <alignment horizontal="center" vertical="center"/>
    </xf>
    <xf numFmtId="0" fontId="46" fillId="4" borderId="0" xfId="0" applyFont="1" applyFill="1" applyAlignment="1">
      <alignment horizontal="left" vertical="center"/>
    </xf>
    <xf numFmtId="0" fontId="0" fillId="0" borderId="0" xfId="0" applyAlignment="1">
      <alignment horizontal="right" vertical="center"/>
    </xf>
    <xf numFmtId="0" fontId="47" fillId="4" borderId="0" xfId="0" applyFont="1" applyFill="1" applyAlignment="1">
      <alignment vertical="top"/>
    </xf>
    <xf numFmtId="0" fontId="45" fillId="4" borderId="0" xfId="0" applyFont="1" applyFill="1" applyAlignment="1">
      <alignment vertical="top"/>
    </xf>
    <xf numFmtId="0" fontId="48" fillId="4" borderId="0" xfId="0" applyFont="1" applyFill="1" applyAlignment="1">
      <alignment horizontal="left" vertical="center"/>
    </xf>
    <xf numFmtId="0" fontId="49" fillId="4" borderId="0" xfId="0" applyFont="1" applyFill="1" applyAlignment="1">
      <alignment horizontal="center" vertical="center"/>
    </xf>
    <xf numFmtId="3" fontId="42" fillId="0" borderId="0" xfId="0" applyNumberFormat="1" applyFont="1" applyAlignment="1">
      <alignment horizontal="right" vertical="center"/>
    </xf>
    <xf numFmtId="0" fontId="50" fillId="4" borderId="0" xfId="0" applyFont="1" applyFill="1" applyAlignment="1">
      <alignment horizontal="left" vertical="center"/>
    </xf>
    <xf numFmtId="0" fontId="51" fillId="0" borderId="0" xfId="0" applyFont="1" applyAlignment="1">
      <alignment horizontal="center" vertical="top"/>
    </xf>
    <xf numFmtId="0" fontId="44" fillId="4" borderId="0" xfId="0" applyFont="1" applyFill="1" applyAlignment="1">
      <alignment horizontal="center" vertical="center"/>
    </xf>
    <xf numFmtId="0" fontId="44" fillId="15" borderId="0" xfId="0" applyFont="1" applyFill="1" applyAlignment="1">
      <alignment horizontal="center" vertical="center"/>
    </xf>
    <xf numFmtId="0" fontId="44" fillId="8" borderId="0" xfId="0" applyFont="1" applyFill="1" applyAlignment="1">
      <alignment horizontal="center" vertical="center"/>
    </xf>
    <xf numFmtId="0" fontId="51" fillId="0" borderId="0" xfId="0" applyFont="1" applyAlignment="1">
      <alignment horizontal="center" vertical="top" wrapText="1"/>
    </xf>
    <xf numFmtId="0" fontId="51" fillId="0" borderId="0" xfId="0" applyFont="1" applyAlignment="1">
      <alignment vertical="top" wrapText="1"/>
    </xf>
    <xf numFmtId="3" fontId="43" fillId="0" borderId="0" xfId="0" applyNumberFormat="1" applyFont="1" applyAlignment="1">
      <alignment horizontal="right" vertical="center"/>
    </xf>
    <xf numFmtId="0" fontId="35" fillId="0" borderId="20" xfId="0" applyFont="1" applyBorder="1"/>
    <xf numFmtId="0" fontId="35" fillId="16" borderId="20" xfId="0" applyFont="1" applyFill="1" applyBorder="1"/>
    <xf numFmtId="0" fontId="35" fillId="16" borderId="21" xfId="0" applyFont="1" applyFill="1" applyBorder="1"/>
    <xf numFmtId="0" fontId="35" fillId="16" borderId="22" xfId="0" applyFont="1" applyFill="1" applyBorder="1"/>
    <xf numFmtId="0" fontId="35" fillId="0" borderId="22" xfId="0" applyFont="1" applyBorder="1"/>
    <xf numFmtId="0" fontId="52" fillId="16" borderId="20" xfId="0" applyFont="1" applyFill="1" applyBorder="1"/>
    <xf numFmtId="0" fontId="0" fillId="0" borderId="20" xfId="0" applyBorder="1" applyAlignment="1">
      <alignment vertical="top"/>
    </xf>
    <xf numFmtId="0" fontId="0" fillId="14" borderId="20" xfId="0" applyFill="1" applyBorder="1" applyAlignment="1">
      <alignment horizontal="center" vertical="top"/>
    </xf>
    <xf numFmtId="0" fontId="0" fillId="14" borderId="20" xfId="0" applyFill="1" applyBorder="1" applyAlignment="1">
      <alignment horizontal="center" vertical="center"/>
    </xf>
    <xf numFmtId="0" fontId="0" fillId="4" borderId="20" xfId="0" applyFill="1" applyBorder="1" applyAlignment="1">
      <alignment horizontal="center" vertical="center"/>
    </xf>
    <xf numFmtId="0" fontId="0" fillId="17" borderId="20" xfId="0" applyFill="1" applyBorder="1" applyAlignment="1">
      <alignment horizontal="center" vertical="center"/>
    </xf>
    <xf numFmtId="0" fontId="35" fillId="0" borderId="20" xfId="0" applyFont="1" applyBorder="1" applyAlignment="1">
      <alignment horizontal="center"/>
    </xf>
    <xf numFmtId="0" fontId="50" fillId="0" borderId="20" xfId="0" applyFont="1" applyBorder="1" applyAlignment="1">
      <alignment horizontal="center"/>
    </xf>
    <xf numFmtId="0" fontId="42" fillId="0" borderId="20" xfId="0" applyFont="1" applyBorder="1" applyAlignment="1">
      <alignment horizontal="center" vertical="center"/>
    </xf>
    <xf numFmtId="0" fontId="42" fillId="14" borderId="20" xfId="0" applyFont="1" applyFill="1" applyBorder="1" applyAlignment="1">
      <alignment horizontal="center" vertical="center"/>
    </xf>
    <xf numFmtId="0" fontId="42" fillId="14" borderId="20" xfId="0" applyFont="1" applyFill="1" applyBorder="1" applyAlignment="1">
      <alignment horizontal="center" vertical="top"/>
    </xf>
    <xf numFmtId="0" fontId="53" fillId="14" borderId="20" xfId="0" applyFont="1" applyFill="1" applyBorder="1" applyAlignment="1">
      <alignment horizontal="center" vertical="center"/>
    </xf>
    <xf numFmtId="0" fontId="53" fillId="4" borderId="20" xfId="0" applyFont="1" applyFill="1" applyBorder="1" applyAlignment="1">
      <alignment horizontal="center" vertical="center"/>
    </xf>
    <xf numFmtId="0" fontId="42" fillId="4" borderId="20" xfId="0" applyFont="1" applyFill="1" applyBorder="1" applyAlignment="1">
      <alignment horizontal="center" vertical="center"/>
    </xf>
    <xf numFmtId="0" fontId="42" fillId="17" borderId="20" xfId="0" applyFont="1" applyFill="1" applyBorder="1" applyAlignment="1">
      <alignment horizontal="center" vertical="center"/>
    </xf>
    <xf numFmtId="0" fontId="42" fillId="17" borderId="20" xfId="0" applyFont="1" applyFill="1" applyBorder="1" applyAlignment="1">
      <alignment horizontal="center" vertical="top"/>
    </xf>
    <xf numFmtId="0" fontId="42" fillId="0" borderId="0" xfId="0" applyFont="1" applyAlignment="1">
      <alignment horizontal="center" vertical="top"/>
    </xf>
    <xf numFmtId="0" fontId="35" fillId="0" borderId="20" xfId="0" applyFont="1" applyBorder="1" applyAlignment="1">
      <alignment horizontal="center" vertical="center"/>
    </xf>
    <xf numFmtId="3" fontId="35" fillId="0" borderId="20" xfId="0" applyNumberFormat="1" applyFont="1" applyBorder="1"/>
    <xf numFmtId="3" fontId="35" fillId="4" borderId="20" xfId="0" applyNumberFormat="1" applyFont="1" applyFill="1" applyBorder="1"/>
    <xf numFmtId="3" fontId="0" fillId="0" borderId="0" xfId="0" applyNumberFormat="1" applyAlignment="1">
      <alignment horizontal="center" vertical="center"/>
    </xf>
    <xf numFmtId="10" fontId="0" fillId="0" borderId="0" xfId="4" applyNumberFormat="1" applyFont="1" applyAlignment="1">
      <alignment vertical="top"/>
    </xf>
    <xf numFmtId="190" fontId="0" fillId="0" borderId="0" xfId="0" applyNumberFormat="1" applyAlignment="1">
      <alignment vertical="top"/>
    </xf>
    <xf numFmtId="0" fontId="51" fillId="15" borderId="0" xfId="0" applyFont="1" applyFill="1" applyAlignment="1">
      <alignment horizontal="center" vertical="top"/>
    </xf>
    <xf numFmtId="3" fontId="0" fillId="0" borderId="20" xfId="0" applyNumberFormat="1" applyBorder="1" applyAlignment="1">
      <alignment horizontal="center" vertical="center"/>
    </xf>
    <xf numFmtId="0" fontId="54" fillId="0" borderId="18" xfId="0" applyFont="1" applyBorder="1" applyAlignment="1">
      <alignment horizontal="center" vertical="center"/>
    </xf>
    <xf numFmtId="0" fontId="42" fillId="15" borderId="20" xfId="0" applyFont="1" applyFill="1" applyBorder="1" applyAlignment="1">
      <alignment horizontal="center" vertical="center"/>
    </xf>
    <xf numFmtId="0" fontId="55" fillId="0" borderId="20" xfId="0" applyFont="1" applyBorder="1" applyAlignment="1">
      <alignment horizontal="center" vertical="center"/>
    </xf>
    <xf numFmtId="0" fontId="54" fillId="0" borderId="20" xfId="0" applyFont="1" applyBorder="1" applyAlignment="1">
      <alignment horizontal="center" vertical="center"/>
    </xf>
    <xf numFmtId="0" fontId="55" fillId="4" borderId="20" xfId="0" applyFont="1" applyFill="1" applyBorder="1" applyAlignment="1">
      <alignment horizontal="center" vertical="center"/>
    </xf>
    <xf numFmtId="0" fontId="54" fillId="4" borderId="20" xfId="0" applyFont="1" applyFill="1" applyBorder="1" applyAlignment="1">
      <alignment horizontal="center" vertical="center"/>
    </xf>
    <xf numFmtId="0" fontId="56" fillId="0" borderId="20" xfId="0" applyFont="1" applyBorder="1" applyAlignment="1">
      <alignment vertical="top"/>
    </xf>
    <xf numFmtId="0" fontId="51" fillId="0" borderId="20" xfId="0" applyFont="1" applyBorder="1" applyAlignment="1">
      <alignment horizontal="center" vertical="center"/>
    </xf>
    <xf numFmtId="0" fontId="56" fillId="0" borderId="20" xfId="0" applyFont="1" applyBorder="1" applyAlignment="1">
      <alignment horizontal="center" vertical="center"/>
    </xf>
    <xf numFmtId="0" fontId="53" fillId="0" borderId="0" xfId="0" applyFont="1" applyAlignment="1">
      <alignment horizontal="center" vertical="center"/>
    </xf>
    <xf numFmtId="189" fontId="55" fillId="0" borderId="20" xfId="13" applyNumberFormat="1" applyFont="1" applyBorder="1">
      <alignment vertical="top"/>
    </xf>
    <xf numFmtId="10" fontId="55" fillId="0" borderId="20" xfId="4" applyNumberFormat="1" applyFont="1" applyBorder="1" applyAlignment="1">
      <alignment vertical="top"/>
    </xf>
    <xf numFmtId="189" fontId="55" fillId="0" borderId="20" xfId="13" applyNumberFormat="1" applyFont="1" applyBorder="1" applyAlignment="1">
      <alignment horizontal="right" vertical="center"/>
    </xf>
    <xf numFmtId="189" fontId="55" fillId="4" borderId="20" xfId="13" applyNumberFormat="1" applyFont="1" applyFill="1" applyBorder="1">
      <alignment vertical="top"/>
    </xf>
    <xf numFmtId="10" fontId="55" fillId="4" borderId="20" xfId="4" applyNumberFormat="1" applyFont="1" applyFill="1" applyBorder="1" applyAlignment="1">
      <alignment vertical="top"/>
    </xf>
    <xf numFmtId="189" fontId="55" fillId="4" borderId="20" xfId="13" applyNumberFormat="1" applyFont="1" applyFill="1" applyBorder="1" applyAlignment="1">
      <alignment horizontal="right" vertical="center"/>
    </xf>
    <xf numFmtId="189" fontId="0" fillId="0" borderId="0" xfId="0" applyNumberFormat="1" applyAlignment="1">
      <alignment vertical="top"/>
    </xf>
    <xf numFmtId="188" fontId="51" fillId="0" borderId="20" xfId="13" applyNumberFormat="1" applyFont="1" applyBorder="1" applyAlignment="1">
      <alignment horizontal="center" vertical="top"/>
    </xf>
    <xf numFmtId="189" fontId="0" fillId="0" borderId="20" xfId="13" applyNumberFormat="1" applyFont="1" applyBorder="1">
      <alignment vertical="top"/>
    </xf>
    <xf numFmtId="10" fontId="0" fillId="0" borderId="20" xfId="4" applyNumberFormat="1" applyFont="1" applyBorder="1" applyAlignment="1">
      <alignment vertical="top"/>
    </xf>
    <xf numFmtId="10" fontId="43" fillId="0" borderId="0" xfId="4" applyNumberFormat="1" applyFont="1" applyFill="1" applyBorder="1" applyAlignment="1">
      <alignment horizontal="center" vertical="top"/>
    </xf>
    <xf numFmtId="0" fontId="0" fillId="0" borderId="0" xfId="0" applyAlignment="1">
      <alignment vertical="center"/>
    </xf>
    <xf numFmtId="0" fontId="51" fillId="8" borderId="0" xfId="0" applyFont="1" applyFill="1" applyAlignment="1">
      <alignment horizontal="center" vertical="top"/>
    </xf>
    <xf numFmtId="0" fontId="51" fillId="4" borderId="0" xfId="0" applyFont="1" applyFill="1" applyAlignment="1">
      <alignment horizontal="center" vertical="top"/>
    </xf>
    <xf numFmtId="0" fontId="43" fillId="0" borderId="20" xfId="0" applyFont="1" applyBorder="1" applyAlignment="1">
      <alignment horizontal="center" vertical="center"/>
    </xf>
    <xf numFmtId="190" fontId="43" fillId="0" borderId="20" xfId="4" applyNumberFormat="1" applyFont="1" applyFill="1" applyBorder="1" applyAlignment="1">
      <alignment horizontal="center" vertical="center"/>
    </xf>
    <xf numFmtId="0" fontId="43" fillId="0" borderId="20" xfId="0" applyFont="1" applyBorder="1" applyAlignment="1">
      <alignment horizontal="left" vertical="center"/>
    </xf>
    <xf numFmtId="189" fontId="43" fillId="0" borderId="20" xfId="13" applyNumberFormat="1" applyFont="1" applyFill="1" applyBorder="1">
      <alignment vertical="top"/>
    </xf>
    <xf numFmtId="9" fontId="43" fillId="0" borderId="20" xfId="4" applyFont="1" applyFill="1" applyBorder="1" applyAlignment="1">
      <alignment vertical="top"/>
    </xf>
    <xf numFmtId="10" fontId="0" fillId="0" borderId="0" xfId="4" applyNumberFormat="1" applyFont="1" applyFill="1" applyAlignment="1">
      <alignment vertical="top"/>
    </xf>
    <xf numFmtId="0" fontId="0" fillId="0" borderId="0" xfId="0" applyAlignment="1">
      <alignment horizontal="right" vertical="top"/>
    </xf>
    <xf numFmtId="3" fontId="0" fillId="4" borderId="0" xfId="0" applyNumberFormat="1" applyFill="1" applyAlignment="1">
      <alignment horizontal="center" vertical="center"/>
    </xf>
    <xf numFmtId="3" fontId="0" fillId="15" borderId="0" xfId="0" applyNumberFormat="1" applyFill="1" applyAlignment="1">
      <alignment vertical="top"/>
    </xf>
    <xf numFmtId="0" fontId="21" fillId="6" borderId="13" xfId="5" applyFont="1" applyFill="1" applyBorder="1" applyAlignment="1">
      <alignment horizontal="center" vertical="center" wrapText="1"/>
    </xf>
    <xf numFmtId="0" fontId="37" fillId="9" borderId="3" xfId="5" applyFont="1" applyFill="1" applyBorder="1" applyAlignment="1">
      <alignment horizontal="left" vertical="top" wrapText="1"/>
    </xf>
    <xf numFmtId="187" fontId="20" fillId="9" borderId="3" xfId="5" applyNumberFormat="1" applyFont="1" applyFill="1" applyBorder="1" applyAlignment="1">
      <alignment horizontal="left" vertical="top" wrapText="1"/>
    </xf>
    <xf numFmtId="180" fontId="19" fillId="12" borderId="5" xfId="5" applyNumberFormat="1" applyFont="1" applyFill="1" applyBorder="1" applyAlignment="1">
      <alignment horizontal="center" vertical="top" shrinkToFit="1"/>
    </xf>
    <xf numFmtId="0" fontId="21" fillId="12" borderId="5" xfId="5" applyFont="1" applyFill="1" applyBorder="1" applyAlignment="1">
      <alignment horizontal="left" vertical="top" wrapText="1"/>
    </xf>
    <xf numFmtId="180" fontId="19" fillId="11" borderId="5" xfId="5" applyNumberFormat="1" applyFont="1" applyFill="1" applyBorder="1" applyAlignment="1">
      <alignment horizontal="center" vertical="top" shrinkToFit="1"/>
    </xf>
    <xf numFmtId="3" fontId="20" fillId="11" borderId="3" xfId="5" applyNumberFormat="1" applyFont="1" applyFill="1" applyBorder="1" applyAlignment="1">
      <alignment horizontal="left" vertical="top" wrapText="1"/>
    </xf>
    <xf numFmtId="0" fontId="21" fillId="11" borderId="5" xfId="5" applyFont="1" applyFill="1" applyBorder="1" applyAlignment="1">
      <alignment horizontal="left" vertical="top" wrapText="1"/>
    </xf>
    <xf numFmtId="187" fontId="20" fillId="11" borderId="3" xfId="5" applyNumberFormat="1" applyFont="1" applyFill="1" applyBorder="1" applyAlignment="1">
      <alignment horizontal="left" vertical="top" wrapText="1"/>
    </xf>
    <xf numFmtId="0" fontId="21" fillId="4" borderId="5" xfId="5" applyFont="1" applyFill="1" applyBorder="1" applyAlignment="1">
      <alignment horizontal="left" vertical="top" wrapText="1"/>
    </xf>
    <xf numFmtId="0" fontId="20" fillId="18" borderId="13" xfId="5" applyFont="1" applyFill="1" applyBorder="1" applyAlignment="1">
      <alignment horizontal="center" vertical="center" wrapText="1"/>
    </xf>
    <xf numFmtId="180" fontId="19" fillId="10" borderId="5" xfId="5" applyNumberFormat="1" applyFont="1" applyFill="1" applyBorder="1" applyAlignment="1">
      <alignment horizontal="center" vertical="top" shrinkToFit="1"/>
    </xf>
    <xf numFmtId="180" fontId="19" fillId="4" borderId="5" xfId="5" applyNumberFormat="1" applyFont="1" applyFill="1" applyBorder="1" applyAlignment="1">
      <alignment horizontal="center" vertical="top" shrinkToFit="1"/>
    </xf>
    <xf numFmtId="0" fontId="16" fillId="4" borderId="3" xfId="5" applyFill="1" applyBorder="1" applyAlignment="1">
      <alignment horizontal="left" vertical="top" wrapText="1"/>
    </xf>
    <xf numFmtId="1" fontId="19" fillId="4" borderId="3" xfId="5" applyNumberFormat="1" applyFont="1" applyFill="1" applyBorder="1" applyAlignment="1">
      <alignment horizontal="left" vertical="top" shrinkToFit="1"/>
    </xf>
    <xf numFmtId="0" fontId="20" fillId="4" borderId="5" xfId="5" applyFont="1" applyFill="1" applyBorder="1" applyAlignment="1">
      <alignment horizontal="left" vertical="top" wrapText="1"/>
    </xf>
    <xf numFmtId="0" fontId="21" fillId="4" borderId="3" xfId="5" applyFont="1" applyFill="1" applyBorder="1" applyAlignment="1">
      <alignment horizontal="left" vertical="top" wrapText="1"/>
    </xf>
    <xf numFmtId="0" fontId="16" fillId="4" borderId="5" xfId="5" applyFill="1" applyBorder="1" applyAlignment="1">
      <alignment horizontal="left" vertical="top" wrapText="1"/>
    </xf>
    <xf numFmtId="0" fontId="20" fillId="11" borderId="3" xfId="5" applyFont="1" applyFill="1" applyBorder="1" applyAlignment="1">
      <alignment horizontal="center" vertical="top" wrapText="1"/>
    </xf>
    <xf numFmtId="0" fontId="20" fillId="4" borderId="3" xfId="5" applyFont="1" applyFill="1" applyBorder="1" applyAlignment="1">
      <alignment horizontal="center" vertical="top" wrapText="1"/>
    </xf>
    <xf numFmtId="0" fontId="20" fillId="12" borderId="3" xfId="5" applyFont="1" applyFill="1" applyBorder="1" applyAlignment="1">
      <alignment horizontal="center" vertical="top" wrapText="1"/>
    </xf>
    <xf numFmtId="0" fontId="20" fillId="9" borderId="3" xfId="5" applyFont="1" applyFill="1" applyBorder="1" applyAlignment="1">
      <alignment horizontal="center" vertical="top" wrapText="1"/>
    </xf>
    <xf numFmtId="0" fontId="20" fillId="10" borderId="3" xfId="5" applyFont="1" applyFill="1" applyBorder="1" applyAlignment="1">
      <alignment horizontal="center" vertical="top" wrapText="1"/>
    </xf>
    <xf numFmtId="0" fontId="20" fillId="13" borderId="3" xfId="5" applyFont="1" applyFill="1" applyBorder="1" applyAlignment="1">
      <alignment horizontal="center" vertical="top" wrapText="1"/>
    </xf>
    <xf numFmtId="0" fontId="20" fillId="4" borderId="14" xfId="5" applyFont="1" applyFill="1" applyBorder="1" applyAlignment="1">
      <alignment horizontal="center" vertical="center" wrapText="1"/>
    </xf>
    <xf numFmtId="0" fontId="20" fillId="8" borderId="13" xfId="5" applyFont="1" applyFill="1" applyBorder="1" applyAlignment="1">
      <alignment horizontal="center" vertical="top" wrapText="1"/>
    </xf>
    <xf numFmtId="185" fontId="20" fillId="8" borderId="13" xfId="5" applyNumberFormat="1" applyFont="1" applyFill="1" applyBorder="1" applyAlignment="1">
      <alignment horizontal="center" vertical="center" wrapText="1"/>
    </xf>
    <xf numFmtId="0" fontId="38" fillId="9" borderId="0" xfId="8" applyFill="1"/>
    <xf numFmtId="0" fontId="16" fillId="9" borderId="5" xfId="5" applyFill="1" applyBorder="1" applyAlignment="1">
      <alignment horizontal="left" wrapText="1"/>
    </xf>
    <xf numFmtId="182" fontId="19" fillId="12" borderId="5" xfId="5" applyNumberFormat="1" applyFont="1" applyFill="1" applyBorder="1" applyAlignment="1">
      <alignment horizontal="center" vertical="top" shrinkToFit="1"/>
    </xf>
    <xf numFmtId="184" fontId="19" fillId="12" borderId="3" xfId="5" applyNumberFormat="1" applyFont="1" applyFill="1" applyBorder="1" applyAlignment="1">
      <alignment horizontal="left" vertical="top" shrinkToFit="1"/>
    </xf>
    <xf numFmtId="3" fontId="19" fillId="12" borderId="3" xfId="5" applyNumberFormat="1" applyFont="1" applyFill="1" applyBorder="1" applyAlignment="1">
      <alignment horizontal="left" vertical="top" shrinkToFit="1"/>
    </xf>
    <xf numFmtId="0" fontId="16" fillId="4" borderId="5" xfId="5" applyFill="1" applyBorder="1" applyAlignment="1">
      <alignment horizontal="left" vertical="center" wrapText="1"/>
    </xf>
    <xf numFmtId="0" fontId="17" fillId="0" borderId="0" xfId="5" applyFont="1" applyAlignment="1">
      <alignment horizontal="left" vertical="top" wrapText="1"/>
    </xf>
    <xf numFmtId="179" fontId="19" fillId="4" borderId="5" xfId="5" applyNumberFormat="1" applyFont="1" applyFill="1" applyBorder="1" applyAlignment="1">
      <alignment horizontal="center" vertical="top" shrinkToFit="1"/>
    </xf>
    <xf numFmtId="10" fontId="19" fillId="4" borderId="3" xfId="5" applyNumberFormat="1" applyFont="1" applyFill="1" applyBorder="1" applyAlignment="1">
      <alignment horizontal="left" vertical="top" shrinkToFit="1"/>
    </xf>
    <xf numFmtId="0" fontId="20" fillId="4" borderId="19" xfId="5" applyFont="1" applyFill="1" applyBorder="1" applyAlignment="1">
      <alignment vertical="top" wrapText="1"/>
    </xf>
    <xf numFmtId="180" fontId="19" fillId="13" borderId="5" xfId="5" applyNumberFormat="1" applyFont="1" applyFill="1" applyBorder="1" applyAlignment="1">
      <alignment horizontal="center" vertical="top" shrinkToFit="1"/>
    </xf>
    <xf numFmtId="0" fontId="16" fillId="4" borderId="5" xfId="5" applyFill="1" applyBorder="1" applyAlignment="1">
      <alignment horizontal="left" wrapText="1"/>
    </xf>
    <xf numFmtId="10" fontId="20" fillId="11" borderId="3" xfId="4" applyNumberFormat="1" applyFont="1" applyFill="1" applyBorder="1" applyAlignment="1">
      <alignment horizontal="left" vertical="top" wrapText="1"/>
    </xf>
    <xf numFmtId="0" fontId="20" fillId="13" borderId="5" xfId="5" applyFont="1" applyFill="1" applyBorder="1" applyAlignment="1">
      <alignment horizontal="center" vertical="top" wrapText="1"/>
    </xf>
    <xf numFmtId="0" fontId="20" fillId="0" borderId="0" xfId="5" applyFont="1" applyAlignment="1">
      <alignment horizontal="left" vertical="top" wrapText="1"/>
    </xf>
    <xf numFmtId="0" fontId="20" fillId="0" borderId="0" xfId="5" applyFont="1" applyAlignment="1">
      <alignment vertical="top" wrapText="1"/>
    </xf>
    <xf numFmtId="187" fontId="57" fillId="13" borderId="3" xfId="5" applyNumberFormat="1" applyFont="1" applyFill="1" applyBorder="1" applyAlignment="1">
      <alignment horizontal="left" vertical="top" wrapText="1"/>
    </xf>
    <xf numFmtId="0" fontId="20" fillId="0" borderId="23" xfId="6" applyFont="1" applyBorder="1" applyAlignment="1">
      <alignment horizontal="left" vertical="top" wrapText="1"/>
    </xf>
    <xf numFmtId="182" fontId="19" fillId="0" borderId="23" xfId="6" applyNumberFormat="1" applyFont="1" applyBorder="1" applyAlignment="1">
      <alignment horizontal="left" vertical="top" shrinkToFit="1"/>
    </xf>
    <xf numFmtId="0" fontId="16" fillId="0" borderId="23" xfId="6" applyBorder="1" applyAlignment="1">
      <alignment horizontal="left" vertical="top" wrapText="1"/>
    </xf>
    <xf numFmtId="1" fontId="19" fillId="0" borderId="23" xfId="6" quotePrefix="1" applyNumberFormat="1" applyFont="1" applyBorder="1" applyAlignment="1">
      <alignment horizontal="left" vertical="top" shrinkToFit="1"/>
    </xf>
    <xf numFmtId="177" fontId="20" fillId="11" borderId="3" xfId="5" applyNumberFormat="1" applyFont="1" applyFill="1" applyBorder="1" applyAlignment="1">
      <alignment horizontal="left" vertical="top" wrapText="1"/>
    </xf>
    <xf numFmtId="177" fontId="20" fillId="4" borderId="3" xfId="5" applyNumberFormat="1" applyFont="1" applyFill="1" applyBorder="1" applyAlignment="1">
      <alignment horizontal="left" vertical="top" wrapText="1"/>
    </xf>
    <xf numFmtId="177" fontId="20" fillId="12" borderId="3" xfId="5" applyNumberFormat="1" applyFont="1" applyFill="1" applyBorder="1" applyAlignment="1">
      <alignment horizontal="left" vertical="top" wrapText="1"/>
    </xf>
    <xf numFmtId="177" fontId="20" fillId="9" borderId="3" xfId="5" applyNumberFormat="1" applyFont="1" applyFill="1" applyBorder="1" applyAlignment="1">
      <alignment horizontal="left" vertical="top" wrapText="1"/>
    </xf>
    <xf numFmtId="177" fontId="20" fillId="10" borderId="3" xfId="5" applyNumberFormat="1" applyFont="1" applyFill="1" applyBorder="1" applyAlignment="1">
      <alignment horizontal="left" vertical="top" wrapText="1"/>
    </xf>
    <xf numFmtId="177" fontId="20" fillId="13" borderId="3" xfId="5" applyNumberFormat="1" applyFont="1" applyFill="1" applyBorder="1" applyAlignment="1">
      <alignment horizontal="left" vertical="top" wrapText="1"/>
    </xf>
    <xf numFmtId="177" fontId="20" fillId="11" borderId="3" xfId="4" applyNumberFormat="1" applyFont="1" applyFill="1" applyBorder="1" applyAlignment="1">
      <alignment horizontal="left" vertical="top" wrapText="1"/>
    </xf>
    <xf numFmtId="0" fontId="22" fillId="0" borderId="0" xfId="5" applyFont="1" applyAlignment="1">
      <alignment vertical="top" wrapText="1"/>
    </xf>
    <xf numFmtId="0" fontId="16" fillId="0" borderId="0" xfId="5" applyAlignment="1">
      <alignment vertical="top" wrapText="1"/>
    </xf>
    <xf numFmtId="0" fontId="17" fillId="0" borderId="0" xfId="5" applyFont="1" applyAlignment="1">
      <alignment vertical="top" wrapText="1"/>
    </xf>
    <xf numFmtId="0" fontId="58" fillId="0" borderId="0" xfId="5" applyFont="1" applyAlignment="1">
      <alignment horizontal="left" vertical="top"/>
    </xf>
    <xf numFmtId="0" fontId="16" fillId="0" borderId="0" xfId="5" applyAlignment="1">
      <alignment horizontal="left" vertical="center"/>
    </xf>
    <xf numFmtId="0" fontId="60" fillId="0" borderId="0" xfId="16" applyFont="1"/>
    <xf numFmtId="0" fontId="59" fillId="0" borderId="0" xfId="16" applyAlignment="1">
      <alignment horizontal="left" vertical="top"/>
    </xf>
    <xf numFmtId="0" fontId="59" fillId="0" borderId="0" xfId="16" applyAlignment="1">
      <alignment horizontal="left" vertical="top" wrapText="1"/>
    </xf>
    <xf numFmtId="0" fontId="41" fillId="0" borderId="0" xfId="16" applyFont="1" applyAlignment="1">
      <alignment horizontal="left" vertical="top" wrapText="1" readingOrder="1"/>
    </xf>
    <xf numFmtId="0" fontId="41" fillId="0" borderId="0" xfId="16" applyFont="1" applyAlignment="1">
      <alignment vertical="top" wrapText="1"/>
    </xf>
    <xf numFmtId="0" fontId="41" fillId="0" borderId="0" xfId="16" applyFont="1" applyAlignment="1">
      <alignment horizontal="left" vertical="top"/>
    </xf>
    <xf numFmtId="0" fontId="59" fillId="0" borderId="0" xfId="16" applyAlignment="1">
      <alignment wrapText="1"/>
    </xf>
    <xf numFmtId="177" fontId="41" fillId="0" borderId="0" xfId="16" applyNumberFormat="1" applyFont="1" applyAlignment="1">
      <alignment horizontal="left" vertical="top" wrapText="1"/>
    </xf>
    <xf numFmtId="0" fontId="0" fillId="0" borderId="0" xfId="17" applyFont="1" applyAlignment="1">
      <alignment horizontal="left" vertical="top" wrapText="1"/>
    </xf>
    <xf numFmtId="0" fontId="0" fillId="0" borderId="0" xfId="2" applyFont="1" applyAlignment="1">
      <alignment horizontal="left" vertical="top" wrapText="1"/>
    </xf>
    <xf numFmtId="0" fontId="59" fillId="0" borderId="0" xfId="16" applyAlignment="1">
      <alignment horizontal="left" vertical="top" wrapText="1" readingOrder="1"/>
    </xf>
    <xf numFmtId="0" fontId="62" fillId="0" borderId="0" xfId="16" applyFont="1"/>
    <xf numFmtId="0" fontId="63" fillId="19" borderId="0" xfId="16" applyFont="1" applyFill="1" applyAlignment="1">
      <alignment horizontal="left" vertical="top" wrapText="1"/>
    </xf>
    <xf numFmtId="0" fontId="63" fillId="19" borderId="0" xfId="16" applyFont="1" applyFill="1" applyAlignment="1">
      <alignment horizontal="left" vertical="top"/>
    </xf>
    <xf numFmtId="0" fontId="64" fillId="2" borderId="1" xfId="16" applyFont="1" applyFill="1" applyBorder="1" applyAlignment="1">
      <alignment horizontal="left" vertical="center" wrapText="1"/>
    </xf>
    <xf numFmtId="0" fontId="64" fillId="2" borderId="1" xfId="16" applyFont="1" applyFill="1" applyBorder="1" applyAlignment="1">
      <alignment horizontal="center" vertical="center" wrapText="1"/>
    </xf>
    <xf numFmtId="0" fontId="60" fillId="0" borderId="0" xfId="16" applyFont="1" applyAlignment="1">
      <alignment horizontal="left" vertical="center"/>
    </xf>
    <xf numFmtId="0" fontId="60" fillId="0" borderId="0" xfId="16" applyFont="1" applyAlignment="1">
      <alignment horizontal="left" vertical="center" wrapText="1"/>
    </xf>
    <xf numFmtId="0" fontId="60" fillId="0" borderId="0" xfId="16" applyFont="1" applyAlignment="1">
      <alignment vertical="center"/>
    </xf>
    <xf numFmtId="0" fontId="62" fillId="0" borderId="0" xfId="16" applyFont="1" applyAlignment="1">
      <alignment horizontal="left" vertical="center" wrapText="1"/>
    </xf>
    <xf numFmtId="0" fontId="65" fillId="0" borderId="0" xfId="16" applyFont="1" applyAlignment="1">
      <alignment wrapText="1"/>
    </xf>
    <xf numFmtId="0" fontId="60" fillId="0" borderId="0" xfId="16" applyFont="1" applyAlignment="1">
      <alignment vertical="center" wrapText="1"/>
    </xf>
    <xf numFmtId="0" fontId="62" fillId="0" borderId="0" xfId="16" applyFont="1" applyAlignment="1">
      <alignment vertical="center" wrapText="1"/>
    </xf>
    <xf numFmtId="0" fontId="66" fillId="0" borderId="0" xfId="18" applyFill="1" applyAlignment="1" applyProtection="1">
      <alignment vertical="center" wrapText="1"/>
    </xf>
    <xf numFmtId="0" fontId="59" fillId="0" borderId="0" xfId="16" applyAlignment="1">
      <alignment horizontal="left" vertical="center"/>
    </xf>
    <xf numFmtId="0" fontId="59" fillId="0" borderId="0" xfId="16" applyAlignment="1">
      <alignment horizontal="left"/>
    </xf>
    <xf numFmtId="0" fontId="60" fillId="0" borderId="0" xfId="16" applyFont="1" applyAlignment="1">
      <alignment wrapText="1"/>
    </xf>
    <xf numFmtId="0" fontId="60" fillId="0" borderId="0" xfId="16" applyFont="1" applyAlignment="1">
      <alignment horizontal="left"/>
    </xf>
    <xf numFmtId="177" fontId="63" fillId="19" borderId="0" xfId="16" applyNumberFormat="1" applyFont="1" applyFill="1" applyAlignment="1">
      <alignment horizontal="left" vertical="center"/>
    </xf>
    <xf numFmtId="0" fontId="63" fillId="19" borderId="0" xfId="16" applyFont="1" applyFill="1" applyAlignment="1">
      <alignment horizontal="left" vertical="center"/>
    </xf>
    <xf numFmtId="49" fontId="63" fillId="19" borderId="0" xfId="16" applyNumberFormat="1" applyFont="1" applyFill="1" applyAlignment="1">
      <alignment horizontal="left" vertical="center"/>
    </xf>
    <xf numFmtId="0" fontId="61" fillId="0" borderId="0" xfId="16" applyFont="1"/>
    <xf numFmtId="177" fontId="59" fillId="0" borderId="0" xfId="16" applyNumberFormat="1" applyAlignment="1">
      <alignment horizontal="left" vertical="center" wrapText="1"/>
    </xf>
    <xf numFmtId="49" fontId="59" fillId="0" borderId="0" xfId="16" applyNumberFormat="1" applyAlignment="1">
      <alignment horizontal="left" vertical="center" wrapText="1"/>
    </xf>
    <xf numFmtId="49" fontId="59" fillId="0" borderId="0" xfId="16" applyNumberFormat="1" applyAlignment="1">
      <alignment horizontal="left" vertical="center"/>
    </xf>
    <xf numFmtId="177" fontId="67" fillId="0" borderId="0" xfId="16" applyNumberFormat="1" applyFont="1" applyAlignment="1">
      <alignment horizontal="left" vertical="center" wrapText="1"/>
    </xf>
    <xf numFmtId="49" fontId="67" fillId="0" borderId="0" xfId="16" applyNumberFormat="1" applyFont="1" applyAlignment="1">
      <alignment horizontal="left" vertical="center"/>
    </xf>
    <xf numFmtId="177" fontId="59" fillId="0" borderId="0" xfId="16" applyNumberFormat="1" applyAlignment="1">
      <alignment horizontal="left" vertical="center"/>
    </xf>
    <xf numFmtId="0" fontId="1" fillId="0" borderId="0" xfId="19">
      <alignment vertical="center"/>
    </xf>
    <xf numFmtId="14" fontId="1" fillId="0" borderId="0" xfId="19" applyNumberFormat="1">
      <alignment vertical="center"/>
    </xf>
    <xf numFmtId="3" fontId="1" fillId="0" borderId="0" xfId="19" applyNumberFormat="1">
      <alignment vertical="center"/>
    </xf>
    <xf numFmtId="0" fontId="68" fillId="20" borderId="1" xfId="16" applyFont="1" applyFill="1" applyBorder="1" applyAlignment="1">
      <alignment horizontal="left" vertical="center" wrapText="1"/>
    </xf>
    <xf numFmtId="0" fontId="59" fillId="0" borderId="0" xfId="16"/>
    <xf numFmtId="177" fontId="61" fillId="0" borderId="0" xfId="16" applyNumberFormat="1" applyFont="1" applyAlignment="1">
      <alignment horizontal="left" vertical="center"/>
    </xf>
    <xf numFmtId="0" fontId="61" fillId="0" borderId="0" xfId="16" applyFont="1" applyAlignment="1">
      <alignment horizontal="left" vertical="center"/>
    </xf>
    <xf numFmtId="186" fontId="61" fillId="0" borderId="0" xfId="16" applyNumberFormat="1" applyFont="1" applyAlignment="1">
      <alignment horizontal="left" vertical="center"/>
    </xf>
    <xf numFmtId="49" fontId="61" fillId="0" borderId="0" xfId="16" applyNumberFormat="1" applyFont="1" applyAlignment="1">
      <alignment horizontal="left" vertical="center" wrapText="1"/>
    </xf>
    <xf numFmtId="49" fontId="61" fillId="0" borderId="0" xfId="16" applyNumberFormat="1" applyFont="1" applyAlignment="1">
      <alignment horizontal="left" vertical="center"/>
    </xf>
    <xf numFmtId="187" fontId="38" fillId="13" borderId="3" xfId="8" applyNumberFormat="1" applyFill="1" applyBorder="1" applyAlignment="1">
      <alignment horizontal="left" vertical="top" wrapText="1"/>
    </xf>
    <xf numFmtId="0" fontId="20" fillId="5" borderId="0" xfId="5" applyFont="1" applyFill="1" applyAlignment="1">
      <alignment horizontal="left" vertical="top" wrapText="1"/>
    </xf>
    <xf numFmtId="0" fontId="16" fillId="0" borderId="0" xfId="5" applyAlignment="1">
      <alignment horizontal="left" wrapText="1"/>
    </xf>
    <xf numFmtId="4" fontId="19" fillId="0" borderId="0" xfId="5" applyNumberFormat="1" applyFont="1" applyAlignment="1">
      <alignment horizontal="left" vertical="top" shrinkToFit="1"/>
    </xf>
    <xf numFmtId="2" fontId="19" fillId="0" borderId="0" xfId="5" applyNumberFormat="1" applyFont="1" applyAlignment="1">
      <alignment horizontal="left" vertical="top" shrinkToFit="1"/>
    </xf>
    <xf numFmtId="185" fontId="20" fillId="18" borderId="13" xfId="5" applyNumberFormat="1" applyFont="1" applyFill="1" applyBorder="1" applyAlignment="1">
      <alignment horizontal="center" vertical="center" wrapText="1"/>
    </xf>
    <xf numFmtId="0" fontId="0" fillId="15" borderId="0" xfId="0" applyFill="1"/>
    <xf numFmtId="187" fontId="38" fillId="4" borderId="3" xfId="8" applyNumberFormat="1" applyFill="1" applyBorder="1" applyAlignment="1">
      <alignment horizontal="left" vertical="top" wrapText="1"/>
    </xf>
    <xf numFmtId="176" fontId="16" fillId="0" borderId="0" xfId="9" applyFont="1" applyAlignment="1">
      <alignment horizontal="left" vertical="top" wrapText="1"/>
    </xf>
    <xf numFmtId="187" fontId="20" fillId="10" borderId="3" xfId="5" applyNumberFormat="1" applyFont="1" applyFill="1" applyBorder="1" applyAlignment="1">
      <alignment horizontal="left" vertical="top" wrapText="1"/>
    </xf>
    <xf numFmtId="187" fontId="20" fillId="16" borderId="3" xfId="5" applyNumberFormat="1" applyFont="1" applyFill="1" applyBorder="1" applyAlignment="1">
      <alignment horizontal="left" vertical="top" wrapText="1"/>
    </xf>
    <xf numFmtId="187" fontId="20" fillId="13" borderId="3" xfId="5" applyNumberFormat="1" applyFont="1" applyFill="1" applyBorder="1" applyAlignment="1">
      <alignment horizontal="left" vertical="top" wrapText="1"/>
    </xf>
    <xf numFmtId="190" fontId="20" fillId="13" borderId="3" xfId="5" applyNumberFormat="1" applyFont="1" applyFill="1" applyBorder="1" applyAlignment="1">
      <alignment horizontal="left" vertical="top" wrapText="1"/>
    </xf>
    <xf numFmtId="2" fontId="20" fillId="4" borderId="13" xfId="5" applyNumberFormat="1" applyFont="1" applyFill="1" applyBorder="1" applyAlignment="1">
      <alignment horizontal="center" vertical="center" wrapText="1"/>
    </xf>
    <xf numFmtId="2" fontId="20" fillId="11" borderId="3" xfId="5" applyNumberFormat="1" applyFont="1" applyFill="1" applyBorder="1" applyAlignment="1">
      <alignment horizontal="left" vertical="top" wrapText="1"/>
    </xf>
    <xf numFmtId="2" fontId="20" fillId="4" borderId="3" xfId="5" applyNumberFormat="1" applyFont="1" applyFill="1" applyBorder="1" applyAlignment="1">
      <alignment horizontal="left" vertical="top" wrapText="1"/>
    </xf>
    <xf numFmtId="2" fontId="20" fillId="12" borderId="3" xfId="5" applyNumberFormat="1" applyFont="1" applyFill="1" applyBorder="1" applyAlignment="1">
      <alignment horizontal="left" vertical="top" wrapText="1"/>
    </xf>
    <xf numFmtId="2" fontId="20" fillId="9" borderId="3" xfId="5" applyNumberFormat="1" applyFont="1" applyFill="1" applyBorder="1" applyAlignment="1">
      <alignment horizontal="left" vertical="top" wrapText="1"/>
    </xf>
    <xf numFmtId="2" fontId="20" fillId="10" borderId="3" xfId="5" applyNumberFormat="1" applyFont="1" applyFill="1" applyBorder="1" applyAlignment="1">
      <alignment horizontal="left" vertical="top" wrapText="1"/>
    </xf>
    <xf numFmtId="2" fontId="20" fillId="11" borderId="3" xfId="4" applyNumberFormat="1" applyFont="1" applyFill="1" applyBorder="1" applyAlignment="1">
      <alignment horizontal="left" vertical="top" wrapText="1"/>
    </xf>
    <xf numFmtId="2" fontId="20" fillId="13" borderId="3" xfId="5" applyNumberFormat="1" applyFont="1" applyFill="1" applyBorder="1" applyAlignment="1">
      <alignment horizontal="left" vertical="top" wrapText="1"/>
    </xf>
    <xf numFmtId="2" fontId="22" fillId="0" borderId="0" xfId="5" applyNumberFormat="1" applyFont="1" applyAlignment="1">
      <alignment vertical="top" wrapText="1"/>
    </xf>
    <xf numFmtId="2" fontId="20" fillId="0" borderId="0" xfId="5" applyNumberFormat="1" applyFont="1" applyAlignment="1">
      <alignment horizontal="left" vertical="top" wrapText="1"/>
    </xf>
    <xf numFmtId="2" fontId="16" fillId="0" borderId="0" xfId="5" applyNumberFormat="1" applyAlignment="1">
      <alignment horizontal="left" vertical="top" wrapText="1"/>
    </xf>
    <xf numFmtId="2" fontId="16" fillId="0" borderId="0" xfId="5" applyNumberFormat="1" applyAlignment="1">
      <alignment horizontal="left" vertical="top"/>
    </xf>
    <xf numFmtId="0" fontId="62" fillId="3" borderId="0" xfId="16" applyFont="1" applyFill="1"/>
    <xf numFmtId="0" fontId="60" fillId="3" borderId="0" xfId="16" applyFont="1" applyFill="1"/>
    <xf numFmtId="0" fontId="59" fillId="3" borderId="0" xfId="16" applyFill="1" applyAlignment="1">
      <alignment horizontal="left" vertical="center" wrapText="1"/>
    </xf>
    <xf numFmtId="0" fontId="59" fillId="3" borderId="0" xfId="16" applyFill="1" applyAlignment="1">
      <alignment horizontal="left"/>
    </xf>
    <xf numFmtId="0" fontId="59" fillId="3" borderId="0" xfId="16" applyFill="1" applyAlignment="1">
      <alignment horizontal="left" vertical="center"/>
    </xf>
    <xf numFmtId="0" fontId="62" fillId="0" borderId="0" xfId="0" applyFont="1"/>
    <xf numFmtId="10" fontId="20" fillId="4" borderId="3" xfId="4" applyNumberFormat="1" applyFont="1" applyFill="1" applyBorder="1" applyAlignment="1">
      <alignment horizontal="left" vertical="top" wrapText="1"/>
    </xf>
    <xf numFmtId="49" fontId="20" fillId="4" borderId="3" xfId="5" applyNumberFormat="1" applyFont="1" applyFill="1" applyBorder="1" applyAlignment="1">
      <alignment horizontal="left" vertical="top" wrapText="1"/>
    </xf>
    <xf numFmtId="1" fontId="20" fillId="12" borderId="3" xfId="5" applyNumberFormat="1" applyFont="1" applyFill="1" applyBorder="1" applyAlignment="1">
      <alignment horizontal="left" vertical="top" wrapText="1"/>
    </xf>
    <xf numFmtId="1" fontId="20" fillId="9" borderId="3" xfId="5" applyNumberFormat="1" applyFont="1" applyFill="1" applyBorder="1" applyAlignment="1">
      <alignment horizontal="left" vertical="top" wrapText="1"/>
    </xf>
    <xf numFmtId="1" fontId="20" fillId="11" borderId="3" xfId="5" applyNumberFormat="1" applyFont="1" applyFill="1" applyBorder="1" applyAlignment="1">
      <alignment horizontal="left" vertical="top" wrapText="1"/>
    </xf>
    <xf numFmtId="2" fontId="38" fillId="10" borderId="3" xfId="8" applyNumberFormat="1" applyFill="1" applyBorder="1" applyAlignment="1">
      <alignment horizontal="left" vertical="top" wrapText="1"/>
    </xf>
    <xf numFmtId="2" fontId="38" fillId="13" borderId="3" xfId="8" applyNumberFormat="1" applyFill="1" applyBorder="1" applyAlignment="1">
      <alignment horizontal="left" vertical="top" wrapText="1"/>
    </xf>
    <xf numFmtId="177" fontId="20" fillId="16" borderId="3" xfId="5" applyNumberFormat="1" applyFont="1" applyFill="1" applyBorder="1" applyAlignment="1">
      <alignment horizontal="left" vertical="top" wrapText="1"/>
    </xf>
    <xf numFmtId="180" fontId="19" fillId="16" borderId="5" xfId="5" applyNumberFormat="1" applyFont="1" applyFill="1" applyBorder="1" applyAlignment="1">
      <alignment horizontal="center" vertical="top" shrinkToFit="1"/>
    </xf>
    <xf numFmtId="0" fontId="20" fillId="16" borderId="3" xfId="5" applyFont="1" applyFill="1" applyBorder="1" applyAlignment="1">
      <alignment horizontal="left" vertical="top" wrapText="1"/>
    </xf>
    <xf numFmtId="0" fontId="20" fillId="16" borderId="5" xfId="5" applyFont="1" applyFill="1" applyBorder="1" applyAlignment="1">
      <alignment horizontal="center" vertical="top" wrapText="1"/>
    </xf>
    <xf numFmtId="0" fontId="16" fillId="16" borderId="3" xfId="5" applyFill="1" applyBorder="1" applyAlignment="1">
      <alignment horizontal="left" vertical="top" wrapText="1"/>
    </xf>
    <xf numFmtId="1" fontId="19" fillId="16" borderId="3" xfId="5" applyNumberFormat="1" applyFont="1" applyFill="1" applyBorder="1" applyAlignment="1">
      <alignment horizontal="left" vertical="top" shrinkToFit="1"/>
    </xf>
    <xf numFmtId="0" fontId="20" fillId="16" borderId="3" xfId="5" applyFont="1" applyFill="1" applyBorder="1" applyAlignment="1">
      <alignment horizontal="center" vertical="top" wrapText="1"/>
    </xf>
    <xf numFmtId="2" fontId="20" fillId="16" borderId="3" xfId="5" applyNumberFormat="1" applyFont="1" applyFill="1" applyBorder="1" applyAlignment="1">
      <alignment horizontal="left" vertical="top" wrapText="1"/>
    </xf>
    <xf numFmtId="0" fontId="21" fillId="13" borderId="3" xfId="5" applyFont="1" applyFill="1" applyBorder="1" applyAlignment="1">
      <alignment horizontal="left" vertical="top" wrapText="1"/>
    </xf>
    <xf numFmtId="0" fontId="20" fillId="16" borderId="5" xfId="5" applyFont="1" applyFill="1" applyBorder="1" applyAlignment="1">
      <alignment horizontal="left" vertical="top" wrapText="1"/>
    </xf>
    <xf numFmtId="187" fontId="57" fillId="16" borderId="3" xfId="5" applyNumberFormat="1" applyFont="1" applyFill="1" applyBorder="1" applyAlignment="1">
      <alignment horizontal="left" vertical="top" wrapText="1"/>
    </xf>
    <xf numFmtId="2" fontId="57" fillId="16" borderId="3" xfId="5" applyNumberFormat="1" applyFont="1" applyFill="1" applyBorder="1" applyAlignment="1">
      <alignment horizontal="left" vertical="top" wrapText="1"/>
    </xf>
    <xf numFmtId="187" fontId="57" fillId="9" borderId="3" xfId="5" applyNumberFormat="1" applyFont="1" applyFill="1" applyBorder="1" applyAlignment="1">
      <alignment horizontal="left" vertical="top" wrapText="1"/>
    </xf>
    <xf numFmtId="0" fontId="70" fillId="16" borderId="3" xfId="5" applyFont="1" applyFill="1" applyBorder="1" applyAlignment="1">
      <alignment horizontal="left" vertical="top" wrapText="1"/>
    </xf>
    <xf numFmtId="0" fontId="72" fillId="16" borderId="3" xfId="5" applyFont="1" applyFill="1" applyBorder="1" applyAlignment="1">
      <alignment horizontal="left" vertical="top" wrapText="1"/>
    </xf>
    <xf numFmtId="0" fontId="72" fillId="9" borderId="3" xfId="5" applyFont="1" applyFill="1" applyBorder="1" applyAlignment="1">
      <alignment horizontal="left" vertical="top" wrapText="1"/>
    </xf>
    <xf numFmtId="0" fontId="72" fillId="12" borderId="3" xfId="5" applyFont="1" applyFill="1" applyBorder="1" applyAlignment="1">
      <alignment horizontal="left" vertical="top" wrapText="1"/>
    </xf>
    <xf numFmtId="0" fontId="72" fillId="11" borderId="3" xfId="5" applyFont="1" applyFill="1" applyBorder="1" applyAlignment="1">
      <alignment horizontal="left" vertical="top" wrapText="1"/>
    </xf>
    <xf numFmtId="0" fontId="72" fillId="10" borderId="3" xfId="5" applyFont="1" applyFill="1" applyBorder="1" applyAlignment="1">
      <alignment horizontal="left" vertical="top" wrapText="1"/>
    </xf>
    <xf numFmtId="0" fontId="72" fillId="13" borderId="3" xfId="5" applyFont="1" applyFill="1" applyBorder="1" applyAlignment="1">
      <alignment horizontal="left" vertical="top" wrapText="1"/>
    </xf>
    <xf numFmtId="0" fontId="74" fillId="0" borderId="0" xfId="5" applyFont="1" applyAlignment="1">
      <alignment vertical="top" wrapText="1"/>
    </xf>
    <xf numFmtId="0" fontId="72" fillId="0" borderId="0" xfId="5" applyFont="1" applyAlignment="1">
      <alignment horizontal="left" vertical="top" wrapText="1"/>
    </xf>
    <xf numFmtId="0" fontId="75" fillId="0" borderId="0" xfId="5" applyFont="1" applyAlignment="1">
      <alignment vertical="top" wrapText="1"/>
    </xf>
    <xf numFmtId="0" fontId="72" fillId="0" borderId="0" xfId="5" applyFont="1" applyAlignment="1">
      <alignment horizontal="left" vertical="top"/>
    </xf>
    <xf numFmtId="180" fontId="76" fillId="10" borderId="5" xfId="5" applyNumberFormat="1" applyFont="1" applyFill="1" applyBorder="1" applyAlignment="1">
      <alignment horizontal="center" vertical="top" shrinkToFit="1"/>
    </xf>
    <xf numFmtId="0" fontId="77" fillId="10" borderId="3" xfId="5" applyFont="1" applyFill="1" applyBorder="1" applyAlignment="1">
      <alignment horizontal="left" vertical="top" wrapText="1"/>
    </xf>
    <xf numFmtId="1" fontId="76" fillId="10" borderId="3" xfId="5" applyNumberFormat="1" applyFont="1" applyFill="1" applyBorder="1" applyAlignment="1">
      <alignment horizontal="left" vertical="top" shrinkToFit="1"/>
    </xf>
    <xf numFmtId="0" fontId="77" fillId="10" borderId="5" xfId="5" applyFont="1" applyFill="1" applyBorder="1" applyAlignment="1">
      <alignment horizontal="left" vertical="top" wrapText="1"/>
    </xf>
    <xf numFmtId="3" fontId="20" fillId="10" borderId="3" xfId="5" applyNumberFormat="1" applyFont="1" applyFill="1" applyBorder="1" applyAlignment="1">
      <alignment horizontal="left" vertical="top" wrapText="1"/>
    </xf>
    <xf numFmtId="0" fontId="21" fillId="9" borderId="5" xfId="5" applyFont="1" applyFill="1" applyBorder="1" applyAlignment="1">
      <alignment horizontal="left" vertical="top" wrapText="1"/>
    </xf>
    <xf numFmtId="187" fontId="21" fillId="9" borderId="3" xfId="5" applyNumberFormat="1" applyFont="1" applyFill="1" applyBorder="1" applyAlignment="1">
      <alignment horizontal="left" vertical="top" wrapText="1"/>
    </xf>
    <xf numFmtId="2" fontId="21" fillId="9" borderId="3" xfId="5" applyNumberFormat="1" applyFont="1" applyFill="1" applyBorder="1" applyAlignment="1">
      <alignment horizontal="left" vertical="top" wrapText="1"/>
    </xf>
    <xf numFmtId="1" fontId="20" fillId="10" borderId="3" xfId="5" applyNumberFormat="1" applyFont="1" applyFill="1" applyBorder="1" applyAlignment="1">
      <alignment horizontal="left" vertical="top" wrapText="1"/>
    </xf>
    <xf numFmtId="10" fontId="20" fillId="12" borderId="3" xfId="4" applyNumberFormat="1" applyFont="1" applyFill="1" applyBorder="1" applyAlignment="1">
      <alignment horizontal="left" vertical="top" wrapText="1"/>
    </xf>
    <xf numFmtId="191" fontId="59" fillId="0" borderId="0" xfId="16" applyNumberFormat="1"/>
    <xf numFmtId="177" fontId="59" fillId="0" borderId="0" xfId="16" applyNumberFormat="1"/>
    <xf numFmtId="191" fontId="41" fillId="0" borderId="0" xfId="16" quotePrefix="1" applyNumberFormat="1" applyFont="1" applyAlignment="1">
      <alignment horizontal="left" vertical="top"/>
    </xf>
    <xf numFmtId="177" fontId="41" fillId="0" borderId="0" xfId="16" applyNumberFormat="1" applyFont="1" applyAlignment="1">
      <alignment horizontal="left" vertical="top"/>
    </xf>
    <xf numFmtId="0" fontId="41" fillId="0" borderId="0" xfId="16" applyFont="1"/>
    <xf numFmtId="191" fontId="41" fillId="0" borderId="0" xfId="16" applyNumberFormat="1" applyFont="1" applyAlignment="1">
      <alignment horizontal="left" vertical="top"/>
    </xf>
    <xf numFmtId="192" fontId="59" fillId="0" borderId="0" xfId="16" applyNumberFormat="1" applyAlignment="1">
      <alignment horizontal="left" vertical="top"/>
    </xf>
    <xf numFmtId="193" fontId="59" fillId="0" borderId="0" xfId="16" applyNumberFormat="1" applyAlignment="1">
      <alignment horizontal="left" vertical="top"/>
    </xf>
    <xf numFmtId="194" fontId="59" fillId="0" borderId="0" xfId="16" applyNumberFormat="1" applyAlignment="1">
      <alignment horizontal="left" vertical="top"/>
    </xf>
    <xf numFmtId="191" fontId="59" fillId="0" borderId="0" xfId="16" applyNumberFormat="1" applyAlignment="1">
      <alignment horizontal="left" vertical="top"/>
    </xf>
    <xf numFmtId="195" fontId="59" fillId="0" borderId="0" xfId="16" applyNumberFormat="1" applyAlignment="1">
      <alignment horizontal="left" vertical="top"/>
    </xf>
    <xf numFmtId="1" fontId="59" fillId="0" borderId="0" xfId="16" applyNumberFormat="1" applyAlignment="1">
      <alignment horizontal="left" vertical="top"/>
    </xf>
    <xf numFmtId="177" fontId="59" fillId="0" borderId="0" xfId="16" applyNumberFormat="1" applyAlignment="1">
      <alignment horizontal="left" vertical="top"/>
    </xf>
    <xf numFmtId="192" fontId="41" fillId="0" borderId="0" xfId="16" applyNumberFormat="1" applyFont="1" applyAlignment="1">
      <alignment horizontal="left" vertical="top"/>
    </xf>
    <xf numFmtId="193" fontId="41" fillId="0" borderId="0" xfId="16" applyNumberFormat="1" applyFont="1" applyAlignment="1">
      <alignment horizontal="left" vertical="top"/>
    </xf>
    <xf numFmtId="194" fontId="41" fillId="0" borderId="0" xfId="16" applyNumberFormat="1" applyFont="1" applyAlignment="1">
      <alignment horizontal="left" vertical="top"/>
    </xf>
    <xf numFmtId="195" fontId="41" fillId="0" borderId="0" xfId="16" applyNumberFormat="1" applyFont="1" applyAlignment="1">
      <alignment horizontal="left" vertical="top"/>
    </xf>
    <xf numFmtId="1" fontId="41" fillId="0" borderId="0" xfId="16" applyNumberFormat="1" applyFont="1" applyAlignment="1">
      <alignment horizontal="left" vertical="top"/>
    </xf>
    <xf numFmtId="0" fontId="78" fillId="0" borderId="0" xfId="16" applyFont="1" applyAlignment="1">
      <alignment horizontal="left" vertical="top"/>
    </xf>
    <xf numFmtId="193" fontId="59" fillId="0" borderId="0" xfId="16" applyNumberFormat="1"/>
    <xf numFmtId="192" fontId="59" fillId="0" borderId="0" xfId="16" applyNumberFormat="1"/>
    <xf numFmtId="197" fontId="41" fillId="0" borderId="0" xfId="16" applyNumberFormat="1" applyFont="1" applyAlignment="1">
      <alignment horizontal="left" vertical="top"/>
    </xf>
    <xf numFmtId="0" fontId="41" fillId="0" borderId="0" xfId="16" applyFont="1" applyAlignment="1">
      <alignment horizontal="left" vertical="top" wrapText="1"/>
    </xf>
    <xf numFmtId="197" fontId="59" fillId="0" borderId="0" xfId="16" applyNumberFormat="1" applyAlignment="1">
      <alignment horizontal="left"/>
    </xf>
    <xf numFmtId="194" fontId="41" fillId="0" borderId="0" xfId="16" applyNumberFormat="1" applyFont="1" applyAlignment="1">
      <alignment horizontal="left" vertical="top" wrapText="1"/>
    </xf>
    <xf numFmtId="0" fontId="78" fillId="0" borderId="0" xfId="16" applyFont="1"/>
    <xf numFmtId="194" fontId="59" fillId="0" borderId="0" xfId="16" applyNumberFormat="1"/>
    <xf numFmtId="177" fontId="41" fillId="0" borderId="0" xfId="16" applyNumberFormat="1" applyFont="1"/>
    <xf numFmtId="193" fontId="41" fillId="0" borderId="0" xfId="16" applyNumberFormat="1" applyFont="1"/>
    <xf numFmtId="191" fontId="41" fillId="0" borderId="0" xfId="16" applyNumberFormat="1" applyFont="1"/>
    <xf numFmtId="194" fontId="41" fillId="0" borderId="0" xfId="16" applyNumberFormat="1" applyFont="1"/>
    <xf numFmtId="10" fontId="41" fillId="0" borderId="0" xfId="4" quotePrefix="1" applyNumberFormat="1" applyFont="1" applyAlignment="1">
      <alignment horizontal="left" vertical="top"/>
    </xf>
    <xf numFmtId="0" fontId="0" fillId="3" borderId="1" xfId="2" applyFont="1" applyFill="1" applyBorder="1" applyAlignment="1">
      <alignment horizontal="left" vertical="center" wrapText="1"/>
    </xf>
    <xf numFmtId="0" fontId="41" fillId="3" borderId="1" xfId="16" applyFont="1" applyFill="1" applyBorder="1" applyAlignment="1">
      <alignment horizontal="left" vertical="center"/>
    </xf>
    <xf numFmtId="0" fontId="69" fillId="3" borderId="1" xfId="16" applyFont="1" applyFill="1" applyBorder="1" applyAlignment="1">
      <alignment horizontal="left" vertical="center" wrapText="1" readingOrder="1"/>
    </xf>
    <xf numFmtId="0" fontId="0" fillId="0" borderId="1" xfId="0" applyBorder="1" applyAlignment="1">
      <alignment horizontal="left" vertical="top" wrapText="1" readingOrder="1"/>
    </xf>
    <xf numFmtId="0" fontId="59" fillId="3" borderId="1" xfId="16" applyFill="1" applyBorder="1" applyAlignment="1">
      <alignment horizontal="left" vertical="center" wrapText="1"/>
    </xf>
    <xf numFmtId="0" fontId="0" fillId="3" borderId="1" xfId="17" applyFont="1" applyFill="1" applyBorder="1" applyAlignment="1">
      <alignment horizontal="left" vertical="center" wrapText="1"/>
    </xf>
    <xf numFmtId="0" fontId="21" fillId="16" borderId="3" xfId="5" applyFont="1" applyFill="1" applyBorder="1" applyAlignment="1">
      <alignment horizontal="left" vertical="top" wrapText="1"/>
    </xf>
    <xf numFmtId="0" fontId="64" fillId="2" borderId="1" xfId="0" applyFont="1" applyFill="1" applyBorder="1" applyAlignment="1">
      <alignment horizontal="left" vertical="center" wrapText="1"/>
    </xf>
    <xf numFmtId="0" fontId="63" fillId="2" borderId="1" xfId="0" applyFont="1" applyFill="1" applyBorder="1" applyAlignment="1">
      <alignment horizontal="left" vertical="center" wrapText="1"/>
    </xf>
    <xf numFmtId="0" fontId="79" fillId="2" borderId="1" xfId="0" applyFont="1" applyFill="1" applyBorder="1" applyAlignment="1">
      <alignment horizontal="left" vertical="center" wrapText="1"/>
    </xf>
    <xf numFmtId="0" fontId="80" fillId="3" borderId="0" xfId="16" applyFont="1" applyFill="1"/>
    <xf numFmtId="49" fontId="81" fillId="3" borderId="0" xfId="16" applyNumberFormat="1" applyFont="1" applyFill="1" applyAlignment="1">
      <alignment horizontal="left" vertical="center"/>
    </xf>
    <xf numFmtId="0" fontId="80" fillId="3" borderId="0" xfId="16" applyFont="1" applyFill="1" applyAlignment="1">
      <alignment horizontal="left" vertical="center"/>
    </xf>
    <xf numFmtId="177" fontId="81" fillId="3" borderId="0" xfId="16" applyNumberFormat="1" applyFont="1" applyFill="1" applyAlignment="1">
      <alignment horizontal="left" vertical="center" wrapText="1"/>
    </xf>
    <xf numFmtId="0" fontId="81" fillId="3" borderId="0" xfId="16" applyFont="1" applyFill="1" applyAlignment="1">
      <alignment horizontal="left" vertical="center"/>
    </xf>
    <xf numFmtId="177" fontId="80" fillId="3" borderId="0" xfId="16" applyNumberFormat="1" applyFont="1" applyFill="1" applyAlignment="1">
      <alignment horizontal="left" vertical="center"/>
    </xf>
    <xf numFmtId="49" fontId="80" fillId="3" borderId="0" xfId="16" applyNumberFormat="1" applyFont="1" applyFill="1" applyAlignment="1">
      <alignment horizontal="left" vertical="center"/>
    </xf>
    <xf numFmtId="0" fontId="82" fillId="2" borderId="1" xfId="0" applyFont="1" applyFill="1" applyBorder="1" applyAlignment="1">
      <alignment horizontal="left" vertical="center" wrapText="1"/>
    </xf>
    <xf numFmtId="0" fontId="84" fillId="2" borderId="1" xfId="0" applyFont="1" applyFill="1" applyBorder="1" applyAlignment="1">
      <alignment horizontal="left" vertical="center" wrapText="1"/>
    </xf>
    <xf numFmtId="10" fontId="83" fillId="18" borderId="20" xfId="0" applyNumberFormat="1" applyFont="1" applyFill="1" applyBorder="1" applyAlignment="1">
      <alignment horizontal="center" vertical="center"/>
    </xf>
    <xf numFmtId="10" fontId="85" fillId="18" borderId="20" xfId="0" applyNumberFormat="1" applyFont="1" applyFill="1" applyBorder="1" applyAlignment="1">
      <alignment horizontal="center" vertical="center" wrapText="1"/>
    </xf>
    <xf numFmtId="2" fontId="20" fillId="0" borderId="3" xfId="5" applyNumberFormat="1" applyFont="1" applyBorder="1" applyAlignment="1">
      <alignment horizontal="left" vertical="top" wrapText="1"/>
    </xf>
    <xf numFmtId="0" fontId="21" fillId="0" borderId="5" xfId="5" applyFont="1" applyBorder="1" applyAlignment="1">
      <alignment horizontal="left" vertical="top" wrapText="1"/>
    </xf>
    <xf numFmtId="199" fontId="21" fillId="0" borderId="3" xfId="5" applyNumberFormat="1" applyFont="1" applyBorder="1" applyAlignment="1">
      <alignment horizontal="left" vertical="top" wrapText="1"/>
    </xf>
    <xf numFmtId="201" fontId="21" fillId="0" borderId="3" xfId="5" applyNumberFormat="1" applyFont="1" applyBorder="1" applyAlignment="1">
      <alignment horizontal="left" vertical="top" wrapText="1"/>
    </xf>
    <xf numFmtId="200" fontId="21" fillId="0" borderId="3" xfId="5" applyNumberFormat="1" applyFont="1" applyBorder="1" applyAlignment="1">
      <alignment horizontal="left" vertical="top" wrapText="1"/>
    </xf>
    <xf numFmtId="10" fontId="21" fillId="0" borderId="3" xfId="5" applyNumberFormat="1" applyFont="1" applyBorder="1" applyAlignment="1">
      <alignment horizontal="left" vertical="top" wrapText="1"/>
    </xf>
    <xf numFmtId="10" fontId="41" fillId="0" borderId="0" xfId="16" quotePrefix="1" applyNumberFormat="1" applyFont="1" applyAlignment="1">
      <alignment horizontal="left" vertical="top"/>
    </xf>
    <xf numFmtId="202" fontId="41" fillId="0" borderId="0" xfId="16" quotePrefix="1" applyNumberFormat="1" applyFont="1" applyAlignment="1">
      <alignment horizontal="left" vertical="top"/>
    </xf>
    <xf numFmtId="199" fontId="41" fillId="0" borderId="0" xfId="16" applyNumberFormat="1" applyFont="1" applyAlignment="1">
      <alignment horizontal="left" vertical="top"/>
    </xf>
    <xf numFmtId="199" fontId="41" fillId="0" borderId="0" xfId="16" quotePrefix="1" applyNumberFormat="1" applyFont="1" applyAlignment="1">
      <alignment horizontal="left" vertical="top"/>
    </xf>
    <xf numFmtId="199" fontId="59" fillId="0" borderId="0" xfId="16" applyNumberFormat="1"/>
    <xf numFmtId="191" fontId="41" fillId="0" borderId="0" xfId="16" quotePrefix="1" applyNumberFormat="1" applyFont="1" applyFill="1" applyAlignment="1">
      <alignment horizontal="left" vertical="top"/>
    </xf>
    <xf numFmtId="176" fontId="41" fillId="0" borderId="0" xfId="9" quotePrefix="1" applyFont="1" applyAlignment="1">
      <alignment horizontal="left" vertical="top"/>
    </xf>
    <xf numFmtId="176" fontId="41" fillId="0" borderId="0" xfId="9" applyFont="1" applyAlignment="1">
      <alignment horizontal="left" vertical="top"/>
    </xf>
    <xf numFmtId="191" fontId="41" fillId="0" borderId="0" xfId="16" applyNumberFormat="1" applyFont="1" applyFill="1" applyAlignment="1">
      <alignment horizontal="left" vertical="top"/>
    </xf>
    <xf numFmtId="176" fontId="41" fillId="0" borderId="0" xfId="9" quotePrefix="1" applyFont="1" applyAlignment="1">
      <alignment vertical="top"/>
    </xf>
    <xf numFmtId="193" fontId="41" fillId="0" borderId="0" xfId="16" quotePrefix="1" applyNumberFormat="1" applyFont="1" applyAlignment="1">
      <alignment horizontal="left" vertical="top"/>
    </xf>
    <xf numFmtId="199" fontId="41" fillId="0" borderId="0" xfId="16" quotePrefix="1" applyNumberFormat="1" applyFont="1" applyAlignment="1">
      <alignment horizontal="right" vertical="top"/>
    </xf>
    <xf numFmtId="2" fontId="21" fillId="0" borderId="3" xfId="5" applyNumberFormat="1" applyFont="1" applyBorder="1" applyAlignment="1">
      <alignment horizontal="left" vertical="top" wrapText="1"/>
    </xf>
    <xf numFmtId="0" fontId="20" fillId="0" borderId="3" xfId="5" applyFont="1" applyBorder="1" applyAlignment="1">
      <alignment horizontal="left" vertical="top" wrapText="1"/>
    </xf>
    <xf numFmtId="0" fontId="20" fillId="0" borderId="2" xfId="5" applyFont="1" applyBorder="1" applyAlignment="1">
      <alignment horizontal="left" vertical="top" wrapText="1"/>
    </xf>
    <xf numFmtId="0" fontId="20" fillId="0" borderId="4" xfId="5" applyFont="1" applyBorder="1" applyAlignment="1">
      <alignment horizontal="left" vertical="top" wrapText="1"/>
    </xf>
    <xf numFmtId="0" fontId="17" fillId="0" borderId="0" xfId="5" applyFont="1" applyAlignment="1">
      <alignment horizontal="left" vertical="top" wrapText="1"/>
    </xf>
    <xf numFmtId="0" fontId="16" fillId="0" borderId="4" xfId="5" applyBorder="1" applyAlignment="1">
      <alignment horizontal="left" vertical="top" wrapText="1"/>
    </xf>
    <xf numFmtId="0" fontId="16" fillId="0" borderId="2" xfId="5" applyBorder="1" applyAlignment="1">
      <alignment horizontal="left" vertical="top" wrapText="1"/>
    </xf>
    <xf numFmtId="0" fontId="20" fillId="6" borderId="10" xfId="5" applyFont="1" applyFill="1" applyBorder="1" applyAlignment="1">
      <alignment horizontal="left" vertical="top" wrapText="1"/>
    </xf>
    <xf numFmtId="0" fontId="20" fillId="6" borderId="9" xfId="5" applyFont="1" applyFill="1" applyBorder="1" applyAlignment="1">
      <alignment horizontal="left" vertical="top" wrapText="1"/>
    </xf>
    <xf numFmtId="0" fontId="20" fillId="6" borderId="11" xfId="5" applyFont="1" applyFill="1" applyBorder="1" applyAlignment="1">
      <alignment horizontal="left" vertical="top" wrapText="1"/>
    </xf>
    <xf numFmtId="0" fontId="20" fillId="0" borderId="7" xfId="5" applyFont="1" applyBorder="1" applyAlignment="1">
      <alignment horizontal="left" vertical="top" wrapText="1"/>
    </xf>
    <xf numFmtId="0" fontId="20" fillId="0" borderId="6" xfId="5" applyFont="1" applyBorder="1" applyAlignment="1">
      <alignment horizontal="left" vertical="top" wrapText="1"/>
    </xf>
    <xf numFmtId="0" fontId="20" fillId="0" borderId="8" xfId="5" applyFont="1" applyBorder="1" applyAlignment="1">
      <alignment horizontal="left" vertical="top" wrapText="1"/>
    </xf>
    <xf numFmtId="0" fontId="22" fillId="0" borderId="0" xfId="5" applyFont="1" applyAlignment="1">
      <alignment horizontal="left" vertical="top" wrapText="1"/>
    </xf>
    <xf numFmtId="0" fontId="20" fillId="6" borderId="13" xfId="5" applyFont="1" applyFill="1" applyBorder="1" applyAlignment="1">
      <alignment horizontal="left" vertical="top" wrapText="1"/>
    </xf>
    <xf numFmtId="0" fontId="20" fillId="6" borderId="12" xfId="5" applyFont="1" applyFill="1" applyBorder="1" applyAlignment="1">
      <alignment horizontal="left" vertical="top" wrapText="1"/>
    </xf>
    <xf numFmtId="0" fontId="20" fillId="6" borderId="8" xfId="5" applyFont="1" applyFill="1" applyBorder="1" applyAlignment="1">
      <alignment horizontal="left" vertical="top" wrapText="1"/>
    </xf>
    <xf numFmtId="0" fontId="20" fillId="0" borderId="3" xfId="6" applyFont="1" applyBorder="1" applyAlignment="1">
      <alignment horizontal="left" vertical="top" wrapText="1"/>
    </xf>
    <xf numFmtId="0" fontId="20" fillId="0" borderId="2" xfId="6" applyFont="1" applyBorder="1" applyAlignment="1">
      <alignment horizontal="left" vertical="top" wrapText="1"/>
    </xf>
    <xf numFmtId="0" fontId="20" fillId="0" borderId="4" xfId="6" applyFont="1" applyBorder="1" applyAlignment="1">
      <alignment horizontal="left" vertical="top" wrapText="1"/>
    </xf>
    <xf numFmtId="2" fontId="19" fillId="0" borderId="4" xfId="6" applyNumberFormat="1" applyFont="1" applyBorder="1" applyAlignment="1">
      <alignment horizontal="left" vertical="top" shrinkToFit="1"/>
    </xf>
    <xf numFmtId="2" fontId="19" fillId="0" borderId="2" xfId="6" applyNumberFormat="1" applyFont="1" applyBorder="1" applyAlignment="1">
      <alignment horizontal="left" vertical="top" shrinkToFit="1"/>
    </xf>
    <xf numFmtId="0" fontId="27" fillId="0" borderId="0" xfId="6" applyFont="1" applyAlignment="1">
      <alignment horizontal="left" vertical="top" wrapText="1"/>
    </xf>
    <xf numFmtId="0" fontId="16" fillId="0" borderId="0" xfId="6" applyAlignment="1">
      <alignment horizontal="left" vertical="center" wrapText="1"/>
    </xf>
    <xf numFmtId="0" fontId="29" fillId="6" borderId="10" xfId="6" applyFont="1" applyFill="1" applyBorder="1" applyAlignment="1">
      <alignment horizontal="left" vertical="center" wrapText="1"/>
    </xf>
    <xf numFmtId="0" fontId="29" fillId="6" borderId="9" xfId="6" applyFont="1" applyFill="1" applyBorder="1" applyAlignment="1">
      <alignment horizontal="left" vertical="center" wrapText="1"/>
    </xf>
    <xf numFmtId="0" fontId="29" fillId="6" borderId="11" xfId="6" applyFont="1" applyFill="1" applyBorder="1" applyAlignment="1">
      <alignment horizontal="left" vertical="center" wrapText="1"/>
    </xf>
    <xf numFmtId="0" fontId="29" fillId="5" borderId="11" xfId="6" applyFont="1" applyFill="1" applyBorder="1" applyAlignment="1">
      <alignment horizontal="left" vertical="center" wrapText="1"/>
    </xf>
    <xf numFmtId="0" fontId="29" fillId="5" borderId="9" xfId="6" applyFont="1" applyFill="1" applyBorder="1" applyAlignment="1">
      <alignment horizontal="left" vertical="center" wrapText="1"/>
    </xf>
    <xf numFmtId="0" fontId="20" fillId="0" borderId="7" xfId="6" applyFont="1" applyBorder="1" applyAlignment="1">
      <alignment horizontal="left" vertical="top" wrapText="1"/>
    </xf>
    <xf numFmtId="0" fontId="20" fillId="0" borderId="6" xfId="6" applyFont="1" applyBorder="1" applyAlignment="1">
      <alignment horizontal="left" vertical="top" wrapText="1"/>
    </xf>
    <xf numFmtId="0" fontId="20" fillId="0" borderId="8" xfId="6" applyFont="1" applyBorder="1" applyAlignment="1">
      <alignment horizontal="left" vertical="top" wrapText="1"/>
    </xf>
    <xf numFmtId="2" fontId="19" fillId="0" borderId="8" xfId="6" applyNumberFormat="1" applyFont="1" applyBorder="1" applyAlignment="1">
      <alignment horizontal="left" vertical="top" shrinkToFit="1"/>
    </xf>
    <xf numFmtId="2" fontId="19" fillId="0" borderId="6" xfId="6" applyNumberFormat="1" applyFont="1" applyBorder="1" applyAlignment="1">
      <alignment horizontal="left" vertical="top" shrinkToFit="1"/>
    </xf>
    <xf numFmtId="0" fontId="16" fillId="0" borderId="4" xfId="6" applyBorder="1" applyAlignment="1">
      <alignment horizontal="left" vertical="top" wrapText="1"/>
    </xf>
    <xf numFmtId="0" fontId="16" fillId="0" borderId="2" xfId="6" applyBorder="1" applyAlignment="1">
      <alignment horizontal="left" vertical="top" wrapText="1"/>
    </xf>
    <xf numFmtId="4" fontId="19" fillId="0" borderId="4" xfId="6" applyNumberFormat="1" applyFont="1" applyBorder="1" applyAlignment="1">
      <alignment horizontal="left" vertical="top" shrinkToFit="1"/>
    </xf>
    <xf numFmtId="4" fontId="19" fillId="0" borderId="2" xfId="6" applyNumberFormat="1" applyFont="1" applyBorder="1" applyAlignment="1">
      <alignment horizontal="left" vertical="top" shrinkToFit="1"/>
    </xf>
    <xf numFmtId="0" fontId="16" fillId="0" borderId="8" xfId="6" applyBorder="1" applyAlignment="1">
      <alignment horizontal="left" vertical="top" wrapText="1"/>
    </xf>
    <xf numFmtId="0" fontId="16" fillId="0" borderId="6" xfId="6" applyBorder="1" applyAlignment="1">
      <alignment horizontal="left" vertical="top" wrapText="1"/>
    </xf>
    <xf numFmtId="4" fontId="19" fillId="0" borderId="8" xfId="6" applyNumberFormat="1" applyFont="1" applyBorder="1" applyAlignment="1">
      <alignment horizontal="left" vertical="top" shrinkToFit="1"/>
    </xf>
    <xf numFmtId="4" fontId="19" fillId="0" borderId="6" xfId="6" applyNumberFormat="1" applyFont="1" applyBorder="1" applyAlignment="1">
      <alignment horizontal="left" vertical="top" shrinkToFit="1"/>
    </xf>
    <xf numFmtId="0" fontId="30" fillId="0" borderId="0" xfId="6" applyFont="1" applyAlignment="1">
      <alignment horizontal="left" vertical="top" wrapText="1"/>
    </xf>
  </cellXfs>
  <cellStyles count="23">
    <cellStyle name="Hyperlink 3" xfId="22"/>
    <cellStyle name="Normal" xfId="7"/>
    <cellStyle name="Normal 2" xfId="2"/>
    <cellStyle name="Normal 3" xfId="3"/>
    <cellStyle name="Normal 3 2" xfId="17"/>
    <cellStyle name="一般" xfId="0" builtinId="0"/>
    <cellStyle name="一般 2" xfId="1"/>
    <cellStyle name="一般 2 2" xfId="6"/>
    <cellStyle name="一般 3" xfId="5"/>
    <cellStyle name="一般 4" xfId="10"/>
    <cellStyle name="一般 5" xfId="11"/>
    <cellStyle name="一般 6" xfId="14"/>
    <cellStyle name="一般 7" xfId="15"/>
    <cellStyle name="一般 8" xfId="16"/>
    <cellStyle name="一般 9" xfId="19"/>
    <cellStyle name="千分位" xfId="9" builtinId="3"/>
    <cellStyle name="千分位 2" xfId="13"/>
    <cellStyle name="千分位 3" xfId="20"/>
    <cellStyle name="百分比" xfId="4" builtinId="5"/>
    <cellStyle name="百分比 2" xfId="12"/>
    <cellStyle name="百分比 3" xfId="21"/>
    <cellStyle name="超連結" xfId="8" builtinId="8"/>
    <cellStyle name="超連結 2" xfId="1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31</xdr:col>
      <xdr:colOff>117230</xdr:colOff>
      <xdr:row>167</xdr:row>
      <xdr:rowOff>161190</xdr:rowOff>
    </xdr:from>
    <xdr:to>
      <xdr:col>36</xdr:col>
      <xdr:colOff>2103018</xdr:colOff>
      <xdr:row>170</xdr:row>
      <xdr:rowOff>240821</xdr:rowOff>
    </xdr:to>
    <xdr:pic>
      <xdr:nvPicPr>
        <xdr:cNvPr id="16" name="圖片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1"/>
        <a:srcRect l="11482"/>
        <a:stretch/>
      </xdr:blipFill>
      <xdr:spPr>
        <a:xfrm>
          <a:off x="12038134" y="48496902"/>
          <a:ext cx="10506267" cy="1940670"/>
        </a:xfrm>
        <a:prstGeom prst="rect">
          <a:avLst/>
        </a:prstGeom>
      </xdr:spPr>
    </xdr:pic>
    <xdr:clientData/>
  </xdr:twoCellAnchor>
  <xdr:twoCellAnchor editAs="oneCell">
    <xdr:from>
      <xdr:col>30</xdr:col>
      <xdr:colOff>1904999</xdr:colOff>
      <xdr:row>162</xdr:row>
      <xdr:rowOff>261570</xdr:rowOff>
    </xdr:from>
    <xdr:to>
      <xdr:col>35</xdr:col>
      <xdr:colOff>1400511</xdr:colOff>
      <xdr:row>165</xdr:row>
      <xdr:rowOff>359918</xdr:rowOff>
    </xdr:to>
    <xdr:pic>
      <xdr:nvPicPr>
        <xdr:cNvPr id="17" name="圖片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a:stretch>
          <a:fillRect/>
        </a:stretch>
      </xdr:blipFill>
      <xdr:spPr>
        <a:xfrm>
          <a:off x="11759711" y="47131897"/>
          <a:ext cx="7669428" cy="1219368"/>
        </a:xfrm>
        <a:prstGeom prst="rect">
          <a:avLst/>
        </a:prstGeom>
      </xdr:spPr>
    </xdr:pic>
    <xdr:clientData/>
  </xdr:twoCellAnchor>
  <xdr:twoCellAnchor editAs="oneCell">
    <xdr:from>
      <xdr:col>31</xdr:col>
      <xdr:colOff>51290</xdr:colOff>
      <xdr:row>11</xdr:row>
      <xdr:rowOff>14654</xdr:rowOff>
    </xdr:from>
    <xdr:to>
      <xdr:col>33</xdr:col>
      <xdr:colOff>1087777</xdr:colOff>
      <xdr:row>12</xdr:row>
      <xdr:rowOff>0</xdr:rowOff>
    </xdr:to>
    <xdr:pic>
      <xdr:nvPicPr>
        <xdr:cNvPr id="18" name="圖片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3"/>
        <a:stretch>
          <a:fillRect/>
        </a:stretch>
      </xdr:blipFill>
      <xdr:spPr>
        <a:xfrm>
          <a:off x="14111655" y="7971692"/>
          <a:ext cx="3305636" cy="676369"/>
        </a:xfrm>
        <a:prstGeom prst="rect">
          <a:avLst/>
        </a:prstGeom>
      </xdr:spPr>
    </xdr:pic>
    <xdr:clientData/>
  </xdr:twoCellAnchor>
  <xdr:twoCellAnchor editAs="oneCell">
    <xdr:from>
      <xdr:col>31</xdr:col>
      <xdr:colOff>21981</xdr:colOff>
      <xdr:row>12</xdr:row>
      <xdr:rowOff>95251</xdr:rowOff>
    </xdr:from>
    <xdr:to>
      <xdr:col>34</xdr:col>
      <xdr:colOff>1874314</xdr:colOff>
      <xdr:row>12</xdr:row>
      <xdr:rowOff>428673</xdr:rowOff>
    </xdr:to>
    <xdr:pic>
      <xdr:nvPicPr>
        <xdr:cNvPr id="19" name="圖片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4"/>
        <a:stretch>
          <a:fillRect/>
        </a:stretch>
      </xdr:blipFill>
      <xdr:spPr>
        <a:xfrm>
          <a:off x="11986846" y="9224597"/>
          <a:ext cx="5868219" cy="333422"/>
        </a:xfrm>
        <a:prstGeom prst="rect">
          <a:avLst/>
        </a:prstGeom>
      </xdr:spPr>
    </xdr:pic>
    <xdr:clientData/>
  </xdr:twoCellAnchor>
  <xdr:twoCellAnchor editAs="oneCell">
    <xdr:from>
      <xdr:col>38</xdr:col>
      <xdr:colOff>97448</xdr:colOff>
      <xdr:row>115</xdr:row>
      <xdr:rowOff>175115</xdr:rowOff>
    </xdr:from>
    <xdr:to>
      <xdr:col>41</xdr:col>
      <xdr:colOff>502248</xdr:colOff>
      <xdr:row>117</xdr:row>
      <xdr:rowOff>451093</xdr:rowOff>
    </xdr:to>
    <xdr:pic>
      <xdr:nvPicPr>
        <xdr:cNvPr id="20" name="圖片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5"/>
        <a:stretch>
          <a:fillRect/>
        </a:stretch>
      </xdr:blipFill>
      <xdr:spPr>
        <a:xfrm>
          <a:off x="15042173" y="89776790"/>
          <a:ext cx="2538400" cy="1528609"/>
        </a:xfrm>
        <a:prstGeom prst="rect">
          <a:avLst/>
        </a:prstGeom>
      </xdr:spPr>
    </xdr:pic>
    <xdr:clientData/>
  </xdr:twoCellAnchor>
  <xdr:twoCellAnchor editAs="oneCell">
    <xdr:from>
      <xdr:col>38</xdr:col>
      <xdr:colOff>575163</xdr:colOff>
      <xdr:row>127</xdr:row>
      <xdr:rowOff>229333</xdr:rowOff>
    </xdr:from>
    <xdr:to>
      <xdr:col>59</xdr:col>
      <xdr:colOff>209365</xdr:colOff>
      <xdr:row>128</xdr:row>
      <xdr:rowOff>86493</xdr:rowOff>
    </xdr:to>
    <xdr:pic>
      <xdr:nvPicPr>
        <xdr:cNvPr id="22" name="圖片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6"/>
        <a:stretch>
          <a:fillRect/>
        </a:stretch>
      </xdr:blipFill>
      <xdr:spPr>
        <a:xfrm>
          <a:off x="15519888" y="95107858"/>
          <a:ext cx="12708852" cy="247685"/>
        </a:xfrm>
        <a:prstGeom prst="rect">
          <a:avLst/>
        </a:prstGeom>
      </xdr:spPr>
    </xdr:pic>
    <xdr:clientData/>
  </xdr:twoCellAnchor>
  <xdr:twoCellAnchor editAs="oneCell">
    <xdr:from>
      <xdr:col>39</xdr:col>
      <xdr:colOff>498964</xdr:colOff>
      <xdr:row>125</xdr:row>
      <xdr:rowOff>218343</xdr:rowOff>
    </xdr:from>
    <xdr:to>
      <xdr:col>46</xdr:col>
      <xdr:colOff>392344</xdr:colOff>
      <xdr:row>126</xdr:row>
      <xdr:rowOff>523875</xdr:rowOff>
    </xdr:to>
    <xdr:pic>
      <xdr:nvPicPr>
        <xdr:cNvPr id="23" name="圖片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a:stretch>
          <a:fillRect/>
        </a:stretch>
      </xdr:blipFill>
      <xdr:spPr>
        <a:xfrm>
          <a:off x="16053289" y="94211043"/>
          <a:ext cx="4465380" cy="610332"/>
        </a:xfrm>
        <a:prstGeom prst="rect">
          <a:avLst/>
        </a:prstGeom>
      </xdr:spPr>
    </xdr:pic>
    <xdr:clientData/>
  </xdr:twoCellAnchor>
  <xdr:twoCellAnchor editAs="oneCell">
    <xdr:from>
      <xdr:col>50</xdr:col>
      <xdr:colOff>161924</xdr:colOff>
      <xdr:row>2</xdr:row>
      <xdr:rowOff>47625</xdr:rowOff>
    </xdr:from>
    <xdr:to>
      <xdr:col>59</xdr:col>
      <xdr:colOff>286548</xdr:colOff>
      <xdr:row>5</xdr:row>
      <xdr:rowOff>238447</xdr:rowOff>
    </xdr:to>
    <xdr:pic>
      <xdr:nvPicPr>
        <xdr:cNvPr id="26" name="圖片 25">
          <a:extLst>
            <a:ext uri="{FF2B5EF4-FFF2-40B4-BE49-F238E27FC236}">
              <a16:creationId xmlns:a16="http://schemas.microsoft.com/office/drawing/2014/main" id="{00000000-0008-0000-0400-00001A000000}"/>
            </a:ext>
          </a:extLst>
        </xdr:cNvPr>
        <xdr:cNvPicPr>
          <a:picLocks noChangeAspect="1"/>
        </xdr:cNvPicPr>
      </xdr:nvPicPr>
      <xdr:blipFill rotWithShape="1">
        <a:blip xmlns:r="http://schemas.openxmlformats.org/officeDocument/2006/relationships" r:embed="rId8"/>
        <a:srcRect l="1833"/>
        <a:stretch/>
      </xdr:blipFill>
      <xdr:spPr>
        <a:xfrm>
          <a:off x="29937074" y="1076325"/>
          <a:ext cx="5611023" cy="2305372"/>
        </a:xfrm>
        <a:prstGeom prst="rect">
          <a:avLst/>
        </a:prstGeom>
      </xdr:spPr>
    </xdr:pic>
    <xdr:clientData/>
  </xdr:twoCellAnchor>
  <xdr:twoCellAnchor editAs="oneCell">
    <xdr:from>
      <xdr:col>47</xdr:col>
      <xdr:colOff>114300</xdr:colOff>
      <xdr:row>2</xdr:row>
      <xdr:rowOff>19050</xdr:rowOff>
    </xdr:from>
    <xdr:to>
      <xdr:col>47</xdr:col>
      <xdr:colOff>533400</xdr:colOff>
      <xdr:row>4</xdr:row>
      <xdr:rowOff>609879</xdr:rowOff>
    </xdr:to>
    <xdr:pic>
      <xdr:nvPicPr>
        <xdr:cNvPr id="27" name="圖片 26">
          <a:extLst>
            <a:ext uri="{FF2B5EF4-FFF2-40B4-BE49-F238E27FC236}">
              <a16:creationId xmlns:a16="http://schemas.microsoft.com/office/drawing/2014/main" id="{00000000-0008-0000-0400-00001B000000}"/>
            </a:ext>
          </a:extLst>
        </xdr:cNvPr>
        <xdr:cNvPicPr>
          <a:picLocks noChangeAspect="1"/>
        </xdr:cNvPicPr>
      </xdr:nvPicPr>
      <xdr:blipFill rotWithShape="1">
        <a:blip xmlns:r="http://schemas.openxmlformats.org/officeDocument/2006/relationships" r:embed="rId9"/>
        <a:srcRect r="34338"/>
        <a:stretch/>
      </xdr:blipFill>
      <xdr:spPr>
        <a:xfrm>
          <a:off x="28060650" y="1047750"/>
          <a:ext cx="419100" cy="2000529"/>
        </a:xfrm>
        <a:prstGeom prst="rect">
          <a:avLst/>
        </a:prstGeom>
      </xdr:spPr>
    </xdr:pic>
    <xdr:clientData/>
  </xdr:twoCellAnchor>
  <xdr:twoCellAnchor editAs="oneCell">
    <xdr:from>
      <xdr:col>48</xdr:col>
      <xdr:colOff>28574</xdr:colOff>
      <xdr:row>2</xdr:row>
      <xdr:rowOff>209550</xdr:rowOff>
    </xdr:from>
    <xdr:to>
      <xdr:col>49</xdr:col>
      <xdr:colOff>571660</xdr:colOff>
      <xdr:row>4</xdr:row>
      <xdr:rowOff>533642</xdr:rowOff>
    </xdr:to>
    <xdr:pic>
      <xdr:nvPicPr>
        <xdr:cNvPr id="28" name="圖片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0"/>
        <a:stretch>
          <a:fillRect/>
        </a:stretch>
      </xdr:blipFill>
      <xdr:spPr>
        <a:xfrm>
          <a:off x="28584524" y="1238250"/>
          <a:ext cx="1152686" cy="1733792"/>
        </a:xfrm>
        <a:prstGeom prst="rect">
          <a:avLst/>
        </a:prstGeom>
      </xdr:spPr>
    </xdr:pic>
    <xdr:clientData/>
  </xdr:twoCellAnchor>
  <xdr:twoCellAnchor editAs="oneCell">
    <xdr:from>
      <xdr:col>38</xdr:col>
      <xdr:colOff>0</xdr:colOff>
      <xdr:row>2</xdr:row>
      <xdr:rowOff>0</xdr:rowOff>
    </xdr:from>
    <xdr:to>
      <xdr:col>45</xdr:col>
      <xdr:colOff>372166</xdr:colOff>
      <xdr:row>6</xdr:row>
      <xdr:rowOff>57150</xdr:rowOff>
    </xdr:to>
    <xdr:pic>
      <xdr:nvPicPr>
        <xdr:cNvPr id="29" name="圖片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1"/>
        <a:stretch>
          <a:fillRect/>
        </a:stretch>
      </xdr:blipFill>
      <xdr:spPr>
        <a:xfrm>
          <a:off x="22459950" y="1028700"/>
          <a:ext cx="4944165" cy="2876951"/>
        </a:xfrm>
        <a:prstGeom prst="rect">
          <a:avLst/>
        </a:prstGeom>
      </xdr:spPr>
    </xdr:pic>
    <xdr:clientData/>
  </xdr:twoCellAnchor>
  <xdr:twoCellAnchor editAs="oneCell">
    <xdr:from>
      <xdr:col>38</xdr:col>
      <xdr:colOff>47625</xdr:colOff>
      <xdr:row>6</xdr:row>
      <xdr:rowOff>200025</xdr:rowOff>
    </xdr:from>
    <xdr:to>
      <xdr:col>45</xdr:col>
      <xdr:colOff>343580</xdr:colOff>
      <xdr:row>9</xdr:row>
      <xdr:rowOff>213417</xdr:rowOff>
    </xdr:to>
    <xdr:pic>
      <xdr:nvPicPr>
        <xdr:cNvPr id="30" name="圖片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2"/>
        <a:stretch>
          <a:fillRect/>
        </a:stretch>
      </xdr:blipFill>
      <xdr:spPr>
        <a:xfrm>
          <a:off x="22507575" y="4048125"/>
          <a:ext cx="4867954" cy="2276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42862</xdr:colOff>
      <xdr:row>119</xdr:row>
      <xdr:rowOff>170879</xdr:rowOff>
    </xdr:from>
    <xdr:ext cx="2429510" cy="9525"/>
    <xdr:sp macro="" textlink="">
      <xdr:nvSpPr>
        <xdr:cNvPr id="2" name="Shape 2">
          <a:extLst>
            <a:ext uri="{FF2B5EF4-FFF2-40B4-BE49-F238E27FC236}">
              <a16:creationId xmlns:a16="http://schemas.microsoft.com/office/drawing/2014/main" id="{00000000-0008-0000-1200-000002000000}"/>
            </a:ext>
          </a:extLst>
        </xdr:cNvPr>
        <xdr:cNvSpPr/>
      </xdr:nvSpPr>
      <xdr:spPr>
        <a:xfrm>
          <a:off x="6148387" y="69674804"/>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119</xdr:row>
      <xdr:rowOff>375096</xdr:rowOff>
    </xdr:from>
    <xdr:ext cx="2459990" cy="9525"/>
    <xdr:sp macro="" textlink="">
      <xdr:nvSpPr>
        <xdr:cNvPr id="3" name="Shape 3">
          <a:extLst>
            <a:ext uri="{FF2B5EF4-FFF2-40B4-BE49-F238E27FC236}">
              <a16:creationId xmlns:a16="http://schemas.microsoft.com/office/drawing/2014/main" id="{00000000-0008-0000-1200-000003000000}"/>
            </a:ext>
          </a:extLst>
        </xdr:cNvPr>
        <xdr:cNvSpPr/>
      </xdr:nvSpPr>
      <xdr:spPr>
        <a:xfrm>
          <a:off x="6148387" y="69879021"/>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120</xdr:row>
      <xdr:rowOff>174054</xdr:rowOff>
    </xdr:from>
    <xdr:ext cx="2429510" cy="9525"/>
    <xdr:sp macro="" textlink="">
      <xdr:nvSpPr>
        <xdr:cNvPr id="4" name="Shape 4">
          <a:extLst>
            <a:ext uri="{FF2B5EF4-FFF2-40B4-BE49-F238E27FC236}">
              <a16:creationId xmlns:a16="http://schemas.microsoft.com/office/drawing/2014/main" id="{00000000-0008-0000-1200-000004000000}"/>
            </a:ext>
          </a:extLst>
        </xdr:cNvPr>
        <xdr:cNvSpPr/>
      </xdr:nvSpPr>
      <xdr:spPr>
        <a:xfrm>
          <a:off x="6148387" y="70516179"/>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120</xdr:row>
      <xdr:rowOff>378271</xdr:rowOff>
    </xdr:from>
    <xdr:ext cx="2459990" cy="9525"/>
    <xdr:sp macro="" textlink="">
      <xdr:nvSpPr>
        <xdr:cNvPr id="5" name="Shape 5">
          <a:extLst>
            <a:ext uri="{FF2B5EF4-FFF2-40B4-BE49-F238E27FC236}">
              <a16:creationId xmlns:a16="http://schemas.microsoft.com/office/drawing/2014/main" id="{00000000-0008-0000-1200-000005000000}"/>
            </a:ext>
          </a:extLst>
        </xdr:cNvPr>
        <xdr:cNvSpPr/>
      </xdr:nvSpPr>
      <xdr:spPr>
        <a:xfrm>
          <a:off x="6148387" y="70720396"/>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121</xdr:row>
      <xdr:rowOff>177229</xdr:rowOff>
    </xdr:from>
    <xdr:ext cx="2429510" cy="9525"/>
    <xdr:sp macro="" textlink="">
      <xdr:nvSpPr>
        <xdr:cNvPr id="6" name="Shape 6">
          <a:extLst>
            <a:ext uri="{FF2B5EF4-FFF2-40B4-BE49-F238E27FC236}">
              <a16:creationId xmlns:a16="http://schemas.microsoft.com/office/drawing/2014/main" id="{00000000-0008-0000-1200-000006000000}"/>
            </a:ext>
          </a:extLst>
        </xdr:cNvPr>
        <xdr:cNvSpPr/>
      </xdr:nvSpPr>
      <xdr:spPr>
        <a:xfrm>
          <a:off x="6148387" y="71357554"/>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121</xdr:row>
      <xdr:rowOff>381446</xdr:rowOff>
    </xdr:from>
    <xdr:ext cx="2459990" cy="9525"/>
    <xdr:sp macro="" textlink="">
      <xdr:nvSpPr>
        <xdr:cNvPr id="7" name="Shape 7">
          <a:extLst>
            <a:ext uri="{FF2B5EF4-FFF2-40B4-BE49-F238E27FC236}">
              <a16:creationId xmlns:a16="http://schemas.microsoft.com/office/drawing/2014/main" id="{00000000-0008-0000-1200-000007000000}"/>
            </a:ext>
          </a:extLst>
        </xdr:cNvPr>
        <xdr:cNvSpPr/>
      </xdr:nvSpPr>
      <xdr:spPr>
        <a:xfrm>
          <a:off x="6148387" y="71561771"/>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122</xdr:row>
      <xdr:rowOff>167704</xdr:rowOff>
    </xdr:from>
    <xdr:ext cx="2429510" cy="9525"/>
    <xdr:sp macro="" textlink="">
      <xdr:nvSpPr>
        <xdr:cNvPr id="8" name="Shape 8">
          <a:extLst>
            <a:ext uri="{FF2B5EF4-FFF2-40B4-BE49-F238E27FC236}">
              <a16:creationId xmlns:a16="http://schemas.microsoft.com/office/drawing/2014/main" id="{00000000-0008-0000-1200-000008000000}"/>
            </a:ext>
          </a:extLst>
        </xdr:cNvPr>
        <xdr:cNvSpPr/>
      </xdr:nvSpPr>
      <xdr:spPr>
        <a:xfrm>
          <a:off x="6148387" y="72186229"/>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122</xdr:row>
      <xdr:rowOff>371921</xdr:rowOff>
    </xdr:from>
    <xdr:ext cx="2459990" cy="9525"/>
    <xdr:sp macro="" textlink="">
      <xdr:nvSpPr>
        <xdr:cNvPr id="9" name="Shape 9">
          <a:extLst>
            <a:ext uri="{FF2B5EF4-FFF2-40B4-BE49-F238E27FC236}">
              <a16:creationId xmlns:a16="http://schemas.microsoft.com/office/drawing/2014/main" id="{00000000-0008-0000-1200-000009000000}"/>
            </a:ext>
          </a:extLst>
        </xdr:cNvPr>
        <xdr:cNvSpPr/>
      </xdr:nvSpPr>
      <xdr:spPr>
        <a:xfrm>
          <a:off x="6148387" y="72390446"/>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123</xdr:row>
      <xdr:rowOff>170879</xdr:rowOff>
    </xdr:from>
    <xdr:ext cx="2429510" cy="9525"/>
    <xdr:sp macro="" textlink="">
      <xdr:nvSpPr>
        <xdr:cNvPr id="10" name="Shape 10">
          <a:extLst>
            <a:ext uri="{FF2B5EF4-FFF2-40B4-BE49-F238E27FC236}">
              <a16:creationId xmlns:a16="http://schemas.microsoft.com/office/drawing/2014/main" id="{00000000-0008-0000-1200-00000A000000}"/>
            </a:ext>
          </a:extLst>
        </xdr:cNvPr>
        <xdr:cNvSpPr/>
      </xdr:nvSpPr>
      <xdr:spPr>
        <a:xfrm>
          <a:off x="6148387" y="73027604"/>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123</xdr:row>
      <xdr:rowOff>375096</xdr:rowOff>
    </xdr:from>
    <xdr:ext cx="2459990" cy="9525"/>
    <xdr:sp macro="" textlink="">
      <xdr:nvSpPr>
        <xdr:cNvPr id="11" name="Shape 11">
          <a:extLst>
            <a:ext uri="{FF2B5EF4-FFF2-40B4-BE49-F238E27FC236}">
              <a16:creationId xmlns:a16="http://schemas.microsoft.com/office/drawing/2014/main" id="{00000000-0008-0000-1200-00000B000000}"/>
            </a:ext>
          </a:extLst>
        </xdr:cNvPr>
        <xdr:cNvSpPr/>
      </xdr:nvSpPr>
      <xdr:spPr>
        <a:xfrm>
          <a:off x="6148387" y="73231821"/>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124</xdr:row>
      <xdr:rowOff>174054</xdr:rowOff>
    </xdr:from>
    <xdr:ext cx="2429510" cy="9525"/>
    <xdr:sp macro="" textlink="">
      <xdr:nvSpPr>
        <xdr:cNvPr id="12" name="Shape 12">
          <a:extLst>
            <a:ext uri="{FF2B5EF4-FFF2-40B4-BE49-F238E27FC236}">
              <a16:creationId xmlns:a16="http://schemas.microsoft.com/office/drawing/2014/main" id="{00000000-0008-0000-1200-00000C000000}"/>
            </a:ext>
          </a:extLst>
        </xdr:cNvPr>
        <xdr:cNvSpPr/>
      </xdr:nvSpPr>
      <xdr:spPr>
        <a:xfrm>
          <a:off x="6148387" y="73868979"/>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124</xdr:row>
      <xdr:rowOff>378271</xdr:rowOff>
    </xdr:from>
    <xdr:ext cx="2459990" cy="9525"/>
    <xdr:sp macro="" textlink="">
      <xdr:nvSpPr>
        <xdr:cNvPr id="13" name="Shape 13">
          <a:extLst>
            <a:ext uri="{FF2B5EF4-FFF2-40B4-BE49-F238E27FC236}">
              <a16:creationId xmlns:a16="http://schemas.microsoft.com/office/drawing/2014/main" id="{00000000-0008-0000-1200-00000D000000}"/>
            </a:ext>
          </a:extLst>
        </xdr:cNvPr>
        <xdr:cNvSpPr/>
      </xdr:nvSpPr>
      <xdr:spPr>
        <a:xfrm>
          <a:off x="6148387" y="74073196"/>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oneCellAnchor>
    <xdr:from>
      <xdr:col>5</xdr:col>
      <xdr:colOff>42862</xdr:colOff>
      <xdr:row>125</xdr:row>
      <xdr:rowOff>177229</xdr:rowOff>
    </xdr:from>
    <xdr:ext cx="2429510" cy="9525"/>
    <xdr:sp macro="" textlink="">
      <xdr:nvSpPr>
        <xdr:cNvPr id="14" name="Shape 14">
          <a:extLst>
            <a:ext uri="{FF2B5EF4-FFF2-40B4-BE49-F238E27FC236}">
              <a16:creationId xmlns:a16="http://schemas.microsoft.com/office/drawing/2014/main" id="{00000000-0008-0000-1200-00000E000000}"/>
            </a:ext>
          </a:extLst>
        </xdr:cNvPr>
        <xdr:cNvSpPr/>
      </xdr:nvSpPr>
      <xdr:spPr>
        <a:xfrm>
          <a:off x="6148387" y="74710354"/>
          <a:ext cx="2429510" cy="9525"/>
        </a:xfrm>
        <a:custGeom>
          <a:avLst/>
          <a:gdLst/>
          <a:ahLst/>
          <a:cxnLst/>
          <a:rect l="0" t="0" r="0" b="0"/>
          <a:pathLst>
            <a:path w="2429510" h="9525">
              <a:moveTo>
                <a:pt x="0" y="0"/>
              </a:moveTo>
              <a:lnTo>
                <a:pt x="0" y="9144"/>
              </a:lnTo>
              <a:lnTo>
                <a:pt x="2429255" y="9144"/>
              </a:lnTo>
              <a:lnTo>
                <a:pt x="2429255" y="0"/>
              </a:lnTo>
              <a:lnTo>
                <a:pt x="0" y="0"/>
              </a:lnTo>
              <a:close/>
            </a:path>
          </a:pathLst>
        </a:custGeom>
        <a:solidFill>
          <a:srgbClr val="0000FF"/>
        </a:solidFill>
      </xdr:spPr>
    </xdr:sp>
    <xdr:clientData/>
  </xdr:oneCellAnchor>
  <xdr:oneCellAnchor>
    <xdr:from>
      <xdr:col>5</xdr:col>
      <xdr:colOff>42862</xdr:colOff>
      <xdr:row>125</xdr:row>
      <xdr:rowOff>381446</xdr:rowOff>
    </xdr:from>
    <xdr:ext cx="2459990" cy="9525"/>
    <xdr:sp macro="" textlink="">
      <xdr:nvSpPr>
        <xdr:cNvPr id="15" name="Shape 15">
          <a:extLst>
            <a:ext uri="{FF2B5EF4-FFF2-40B4-BE49-F238E27FC236}">
              <a16:creationId xmlns:a16="http://schemas.microsoft.com/office/drawing/2014/main" id="{00000000-0008-0000-1200-00000F000000}"/>
            </a:ext>
          </a:extLst>
        </xdr:cNvPr>
        <xdr:cNvSpPr/>
      </xdr:nvSpPr>
      <xdr:spPr>
        <a:xfrm>
          <a:off x="6148387" y="74914571"/>
          <a:ext cx="2459990" cy="9525"/>
        </a:xfrm>
        <a:custGeom>
          <a:avLst/>
          <a:gdLst/>
          <a:ahLst/>
          <a:cxnLst/>
          <a:rect l="0" t="0" r="0" b="0"/>
          <a:pathLst>
            <a:path w="2459990" h="9525">
              <a:moveTo>
                <a:pt x="0" y="0"/>
              </a:moveTo>
              <a:lnTo>
                <a:pt x="0" y="9144"/>
              </a:lnTo>
              <a:lnTo>
                <a:pt x="2459735" y="9144"/>
              </a:lnTo>
              <a:lnTo>
                <a:pt x="2459735" y="0"/>
              </a:lnTo>
              <a:lnTo>
                <a:pt x="0" y="0"/>
              </a:lnTo>
              <a:close/>
            </a:path>
          </a:pathLst>
        </a:custGeom>
        <a:solidFill>
          <a:srgbClr val="0000FF"/>
        </a:solidFill>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62</xdr:row>
      <xdr:rowOff>76200</xdr:rowOff>
    </xdr:from>
    <xdr:to>
      <xdr:col>14</xdr:col>
      <xdr:colOff>582668</xdr:colOff>
      <xdr:row>71</xdr:row>
      <xdr:rowOff>181241</xdr:rowOff>
    </xdr:to>
    <xdr:pic>
      <xdr:nvPicPr>
        <xdr:cNvPr id="2" name="圖片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66675" y="1276350"/>
          <a:ext cx="11774543" cy="1905266"/>
        </a:xfrm>
        <a:prstGeom prst="rect">
          <a:avLst/>
        </a:prstGeom>
      </xdr:spPr>
    </xdr:pic>
    <xdr:clientData/>
  </xdr:twoCellAnchor>
  <xdr:twoCellAnchor editAs="oneCell">
    <xdr:from>
      <xdr:col>0</xdr:col>
      <xdr:colOff>0</xdr:colOff>
      <xdr:row>74</xdr:row>
      <xdr:rowOff>57150</xdr:rowOff>
    </xdr:from>
    <xdr:to>
      <xdr:col>3</xdr:col>
      <xdr:colOff>391119</xdr:colOff>
      <xdr:row>78</xdr:row>
      <xdr:rowOff>133472</xdr:rowOff>
    </xdr:to>
    <xdr:pic>
      <xdr:nvPicPr>
        <xdr:cNvPr id="3" name="圖片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3657600"/>
          <a:ext cx="4258269" cy="876422"/>
        </a:xfrm>
        <a:prstGeom prst="rect">
          <a:avLst/>
        </a:prstGeom>
      </xdr:spPr>
    </xdr:pic>
    <xdr:clientData/>
  </xdr:twoCellAnchor>
  <xdr:twoCellAnchor editAs="oneCell">
    <xdr:from>
      <xdr:col>0</xdr:col>
      <xdr:colOff>0</xdr:colOff>
      <xdr:row>110</xdr:row>
      <xdr:rowOff>85725</xdr:rowOff>
    </xdr:from>
    <xdr:to>
      <xdr:col>4</xdr:col>
      <xdr:colOff>753205</xdr:colOff>
      <xdr:row>124</xdr:row>
      <xdr:rowOff>86116</xdr:rowOff>
    </xdr:to>
    <xdr:pic>
      <xdr:nvPicPr>
        <xdr:cNvPr id="6" name="圖片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3"/>
        <a:stretch>
          <a:fillRect/>
        </a:stretch>
      </xdr:blipFill>
      <xdr:spPr>
        <a:xfrm>
          <a:off x="0" y="10887075"/>
          <a:ext cx="5229955" cy="2800741"/>
        </a:xfrm>
        <a:prstGeom prst="rect">
          <a:avLst/>
        </a:prstGeom>
      </xdr:spPr>
    </xdr:pic>
    <xdr:clientData/>
  </xdr:twoCellAnchor>
  <xdr:twoCellAnchor editAs="oneCell">
    <xdr:from>
      <xdr:col>0</xdr:col>
      <xdr:colOff>28575</xdr:colOff>
      <xdr:row>81</xdr:row>
      <xdr:rowOff>180975</xdr:rowOff>
    </xdr:from>
    <xdr:to>
      <xdr:col>15</xdr:col>
      <xdr:colOff>2907222</xdr:colOff>
      <xdr:row>107</xdr:row>
      <xdr:rowOff>181701</xdr:rowOff>
    </xdr:to>
    <xdr:pic>
      <xdr:nvPicPr>
        <xdr:cNvPr id="7" name="圖片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4"/>
        <a:stretch>
          <a:fillRect/>
        </a:stretch>
      </xdr:blipFill>
      <xdr:spPr>
        <a:xfrm>
          <a:off x="28575" y="5181600"/>
          <a:ext cx="15023022" cy="52013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aifex.com.tw/file/taifex/Dailydownload/QD_Files_cht/%E4%B8%AD%E6%96%87%E8%B2%A1%E5%A0%B1110%E5%B9%B4.pdf" TargetMode="External"/><Relationship Id="rId13" Type="http://schemas.openxmlformats.org/officeDocument/2006/relationships/hyperlink" Target="https://www.tpex.org.tw/storage/publish/annual/111/TPEx_Annual_Report_2022%20CH.pdf" TargetMode="External"/><Relationship Id="rId18" Type="http://schemas.openxmlformats.org/officeDocument/2006/relationships/hyperlink" Target="https://www.tpex.org.tw/storage/publish/annual/111/TPEx_Annual_Report_2022%20CH.pdf" TargetMode="External"/><Relationship Id="rId26" Type="http://schemas.openxmlformats.org/officeDocument/2006/relationships/hyperlink" Target="https://www.tpex.org.tw/web/about/introduction/financial.php?l=en-us" TargetMode="External"/><Relationship Id="rId3" Type="http://schemas.openxmlformats.org/officeDocument/2006/relationships/hyperlink" Target="https://www.taifex.com.tw/cht/5/indexMarging" TargetMode="External"/><Relationship Id="rId21" Type="http://schemas.openxmlformats.org/officeDocument/2006/relationships/hyperlink" Target="https://www.tpex.org.tw/web/about/introduction/financial.php?l=en-us" TargetMode="External"/><Relationship Id="rId7" Type="http://schemas.openxmlformats.org/officeDocument/2006/relationships/hyperlink" Target="http://www.taifex.com.tw/file/taifex/Dailydownload/QD_Files_cht/%E4%B8%AD%E6%96%87%E8%B2%A1%E5%A0%B1110%E5%B9%B4.pdf" TargetMode="External"/><Relationship Id="rId12" Type="http://schemas.openxmlformats.org/officeDocument/2006/relationships/hyperlink" Target="https://www.tpex.org.tw/storage/publish/annual/111/TPEx_Annual_Report_2022%20CH.pdf" TargetMode="External"/><Relationship Id="rId17" Type="http://schemas.openxmlformats.org/officeDocument/2006/relationships/hyperlink" Target="https://www.tpex.org.tw/storage/publish/annual/111/TPEx_Annual_Report_2022%20CH.pdf" TargetMode="External"/><Relationship Id="rId25" Type="http://schemas.openxmlformats.org/officeDocument/2006/relationships/hyperlink" Target="https://www.tpex.org.tw/web/about/introduction/financial.php?l=en-us" TargetMode="External"/><Relationship Id="rId33" Type="http://schemas.openxmlformats.org/officeDocument/2006/relationships/drawing" Target="../drawings/drawing1.xml"/><Relationship Id="rId2" Type="http://schemas.openxmlformats.org/officeDocument/2006/relationships/hyperlink" Target="https://www.taifex.com.tw/cht/5/ccpcollateralInq" TargetMode="External"/><Relationship Id="rId16" Type="http://schemas.openxmlformats.org/officeDocument/2006/relationships/hyperlink" Target="https://www.tpex.org.tw/storage/publish/annual/111/TPEx_Annual_Report_2022%20CH.pdf" TargetMode="External"/><Relationship Id="rId20" Type="http://schemas.openxmlformats.org/officeDocument/2006/relationships/hyperlink" Target="https://www.tpex.org.tw/web/about/introduction/financial.php?l=en-us" TargetMode="External"/><Relationship Id="rId29" Type="http://schemas.openxmlformats.org/officeDocument/2006/relationships/hyperlink" Target="https://www.tpex.org.tw/web/stock/aftertrading/market_statistics/statistics.php?l=en-us" TargetMode="External"/><Relationship Id="rId1" Type="http://schemas.openxmlformats.org/officeDocument/2006/relationships/hyperlink" Target="http://www.taifex.com.tw/cht/5/acceptableCollateral" TargetMode="External"/><Relationship Id="rId6" Type="http://schemas.openxmlformats.org/officeDocument/2006/relationships/hyperlink" Target="http://www.taifex.com.tw/file/taifex/Dailydownload/QD_Files_cht/%E4%B8%AD%E6%96%87%E8%B2%A1%E5%A0%B1110%E5%B9%B4.pdf" TargetMode="External"/><Relationship Id="rId11" Type="http://schemas.openxmlformats.org/officeDocument/2006/relationships/hyperlink" Target="http://www.taifex.com.tw/file/taifex/Dailydownload/QD_Files_cht/%E4%B8%AD%E6%96%87%E8%B2%A1%E5%A0%B1110%E5%B9%B4.pdf" TargetMode="External"/><Relationship Id="rId24" Type="http://schemas.openxmlformats.org/officeDocument/2006/relationships/hyperlink" Target="https://www.tpex.org.tw/web/about/introduction/financial.php?l=en-us" TargetMode="External"/><Relationship Id="rId32" Type="http://schemas.openxmlformats.org/officeDocument/2006/relationships/printerSettings" Target="../printerSettings/printerSettings1.bin"/><Relationship Id="rId5" Type="http://schemas.openxmlformats.org/officeDocument/2006/relationships/hyperlink" Target="http://www.taifex.com.tw/file/taifex/Dailydownload/QD_Files_cht/%E4%B8%AD%E6%96%87%E8%B2%A1%E5%A0%B1110%E5%B9%B4.pdf" TargetMode="External"/><Relationship Id="rId15" Type="http://schemas.openxmlformats.org/officeDocument/2006/relationships/hyperlink" Target="https://www.tpex.org.tw/storage/publish/annual/111/TPEx_Annual_Report_2022%20CH.pdf" TargetMode="External"/><Relationship Id="rId23" Type="http://schemas.openxmlformats.org/officeDocument/2006/relationships/hyperlink" Target="https://www.tpex.org.tw/web/about/introduction/financial.php?l=en-us" TargetMode="External"/><Relationship Id="rId28" Type="http://schemas.openxmlformats.org/officeDocument/2006/relationships/hyperlink" Target="https://www.tpex.org.tw/web/stock/aftertrading/market_statistics/statistics.php?l=en-us" TargetMode="External"/><Relationship Id="rId10" Type="http://schemas.openxmlformats.org/officeDocument/2006/relationships/hyperlink" Target="http://www.taifex.com.tw/file/taifex/Dailydownload/QD_Files_cht/%E4%B8%AD%E6%96%87%E8%B2%A1%E5%A0%B1110%E5%B9%B4.pdf" TargetMode="External"/><Relationship Id="rId19" Type="http://schemas.openxmlformats.org/officeDocument/2006/relationships/hyperlink" Target="https://www.tpex.org.tw/web/stock/aftertrading/market_statistics/statistics.php?l=en-us" TargetMode="External"/><Relationship Id="rId31" Type="http://schemas.openxmlformats.org/officeDocument/2006/relationships/hyperlink" Target="https://www.tpex.org.tw/web/stock/aftertrading/market_statistics/statistics.php?l=en-us" TargetMode="External"/><Relationship Id="rId4" Type="http://schemas.openxmlformats.org/officeDocument/2006/relationships/hyperlink" Target="https://www.taifex.com.tw/cht/5/indexMarging" TargetMode="External"/><Relationship Id="rId9" Type="http://schemas.openxmlformats.org/officeDocument/2006/relationships/hyperlink" Target="http://www.taifex.com.tw/file/taifex/Dailydownload/QD_Files_cht/%E4%B8%AD%E6%96%87%E8%B2%A1%E5%A0%B1110%E5%B9%B4.pdf" TargetMode="External"/><Relationship Id="rId14" Type="http://schemas.openxmlformats.org/officeDocument/2006/relationships/hyperlink" Target="https://www.tpex.org.tw/storage/publish/annual/111/TPEx_Annual_Report_2022%20CH.pdf" TargetMode="External"/><Relationship Id="rId22" Type="http://schemas.openxmlformats.org/officeDocument/2006/relationships/hyperlink" Target="https://www.tpex.org.tw/web/about/introduction/financial.php?l=en-us" TargetMode="External"/><Relationship Id="rId27" Type="http://schemas.openxmlformats.org/officeDocument/2006/relationships/hyperlink" Target="https://www.tpex.org.tw/web/stock/aftertrading/daily_close_quotes/stk_quote.php?l=en-us" TargetMode="External"/><Relationship Id="rId30" Type="http://schemas.openxmlformats.org/officeDocument/2006/relationships/hyperlink" Target="https://www.tpex.org.tw/web/stock/aftertrading/market_statistics/statistics.php?l=en-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8" Type="http://schemas.openxmlformats.org/officeDocument/2006/relationships/hyperlink" Target="http://www.taifex.com.tw/file/taifex/Dailydownload/QD_Files_cht/%E4%B8%AD%E6%96%87%E8%B2%A1%E5%A0%B1110%E5%B9%B4.pdf" TargetMode="External"/><Relationship Id="rId13" Type="http://schemas.openxmlformats.org/officeDocument/2006/relationships/drawing" Target="../drawings/drawing2.xml"/><Relationship Id="rId3" Type="http://schemas.openxmlformats.org/officeDocument/2006/relationships/hyperlink" Target="https://www.taifex.com.tw/cht/5/indexMarging" TargetMode="External"/><Relationship Id="rId7" Type="http://schemas.openxmlformats.org/officeDocument/2006/relationships/hyperlink" Target="http://www.taifex.com.tw/file/taifex/Dailydownload/QD_Files_cht/%E4%B8%AD%E6%96%87%E8%B2%A1%E5%A0%B1110%E5%B9%B4.pdf" TargetMode="External"/><Relationship Id="rId12" Type="http://schemas.openxmlformats.org/officeDocument/2006/relationships/printerSettings" Target="../printerSettings/printerSettings12.bin"/><Relationship Id="rId2" Type="http://schemas.openxmlformats.org/officeDocument/2006/relationships/hyperlink" Target="https://www.taifex.com.tw/cht/5/ccpcollateralInq" TargetMode="External"/><Relationship Id="rId1" Type="http://schemas.openxmlformats.org/officeDocument/2006/relationships/hyperlink" Target="http://www.taifex.com.tw/cht/5/acceptableCollateral" TargetMode="External"/><Relationship Id="rId6" Type="http://schemas.openxmlformats.org/officeDocument/2006/relationships/hyperlink" Target="http://www.taifex.com.tw/file/taifex/Dailydownload/QD_Files_cht/%E4%B8%AD%E6%96%87%E8%B2%A1%E5%A0%B1110%E5%B9%B4.pdf" TargetMode="External"/><Relationship Id="rId11" Type="http://schemas.openxmlformats.org/officeDocument/2006/relationships/hyperlink" Target="http://www.taifex.com.tw/file/taifex/Dailydownload/QD_Files_cht/%E4%B8%AD%E6%96%87%E8%B2%A1%E5%A0%B1110%E5%B9%B4.pdf" TargetMode="External"/><Relationship Id="rId5" Type="http://schemas.openxmlformats.org/officeDocument/2006/relationships/hyperlink" Target="http://www.taifex.com.tw/file/taifex/Dailydownload/QD_Files_cht/%E4%B8%AD%E6%96%87%E8%B2%A1%E5%A0%B1110%E5%B9%B4.pdf" TargetMode="External"/><Relationship Id="rId10" Type="http://schemas.openxmlformats.org/officeDocument/2006/relationships/hyperlink" Target="http://www.taifex.com.tw/file/taifex/Dailydownload/QD_Files_cht/%E4%B8%AD%E6%96%87%E8%B2%A1%E5%A0%B1110%E5%B9%B4.pdf" TargetMode="External"/><Relationship Id="rId4" Type="http://schemas.openxmlformats.org/officeDocument/2006/relationships/hyperlink" Target="https://www.taifex.com.tw/cht/5/indexMarging" TargetMode="External"/><Relationship Id="rId9" Type="http://schemas.openxmlformats.org/officeDocument/2006/relationships/hyperlink" Target="http://www.taifex.com.tw/file/taifex/Dailydownload/QD_Files_cht/%E4%B8%AD%E6%96%87%E8%B2%A1%E5%A0%B1110%E5%B9%B4.pdf"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taifex.com.tw/file/taifex/Dailydownload/QD_Files/report2021.pdf" TargetMode="External"/><Relationship Id="rId3" Type="http://schemas.openxmlformats.org/officeDocument/2006/relationships/hyperlink" Target="https://www.taifex.com.tw/enl/eng5/indexMargining" TargetMode="External"/><Relationship Id="rId7" Type="http://schemas.openxmlformats.org/officeDocument/2006/relationships/hyperlink" Target="http://www.taifex.com.tw/file/taifex/Dailydownload/QD_Files/report2021.pdf" TargetMode="External"/><Relationship Id="rId12" Type="http://schemas.openxmlformats.org/officeDocument/2006/relationships/printerSettings" Target="../printerSettings/printerSettings13.bin"/><Relationship Id="rId2" Type="http://schemas.openxmlformats.org/officeDocument/2006/relationships/hyperlink" Target="https://www.taifex.com.tw/cht/5/ccpcollateralInq" TargetMode="External"/><Relationship Id="rId1" Type="http://schemas.openxmlformats.org/officeDocument/2006/relationships/hyperlink" Target="http://www.taifex.com.tw/cht/5/acceptableCollateral" TargetMode="External"/><Relationship Id="rId6" Type="http://schemas.openxmlformats.org/officeDocument/2006/relationships/hyperlink" Target="http://www.taifex.com.tw/file/taifex/Dailydownload/QD_Files/report2021.pdf" TargetMode="External"/><Relationship Id="rId11" Type="http://schemas.openxmlformats.org/officeDocument/2006/relationships/hyperlink" Target="http://www.taifex.com.tw/file/taifex/Dailydownload/QD_Files/report2021.pdf" TargetMode="External"/><Relationship Id="rId5" Type="http://schemas.openxmlformats.org/officeDocument/2006/relationships/hyperlink" Target="http://www.taifex.com.tw/file/taifex/Dailydownload/QD_Files/report2021.pdf" TargetMode="External"/><Relationship Id="rId10" Type="http://schemas.openxmlformats.org/officeDocument/2006/relationships/hyperlink" Target="http://www.taifex.com.tw/file/taifex/Dailydownload/QD_Files/report2021.pdf" TargetMode="External"/><Relationship Id="rId4" Type="http://schemas.openxmlformats.org/officeDocument/2006/relationships/hyperlink" Target="https://www.taifex.com.tw/enl/eng5/indexMargining" TargetMode="External"/><Relationship Id="rId9" Type="http://schemas.openxmlformats.org/officeDocument/2006/relationships/hyperlink" Target="http://www.taifex.com.tw/file/taifex/Dailydownload/QD_Files/report2021.pdf"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rgb="FFFFFF00"/>
    <pageSetUpPr fitToPage="1"/>
  </sheetPr>
  <dimension ref="A1:AV543"/>
  <sheetViews>
    <sheetView workbookViewId="0"/>
  </sheetViews>
  <sheetFormatPr defaultColWidth="9.140625" defaultRowHeight="15" customHeight="1"/>
  <cols>
    <col min="1" max="1" width="13.28515625" style="36" customWidth="1"/>
    <col min="2" max="2" width="11.5703125" style="107" hidden="1" customWidth="1"/>
    <col min="3" max="3" width="20.85546875" style="36" hidden="1" customWidth="1"/>
    <col min="4" max="4" width="31.42578125" style="36" hidden="1" customWidth="1"/>
    <col min="5" max="5" width="8" style="107" customWidth="1"/>
    <col min="6" max="6" width="20.7109375" style="36" hidden="1" customWidth="1"/>
    <col min="7" max="7" width="20.85546875" style="36" customWidth="1"/>
    <col min="8" max="8" width="20.85546875" style="36" hidden="1" customWidth="1"/>
    <col min="9" max="9" width="42.85546875" style="441" customWidth="1"/>
    <col min="10" max="10" width="44.28515625" style="107" hidden="1" customWidth="1"/>
    <col min="11" max="11" width="11.7109375" style="36" hidden="1" customWidth="1"/>
    <col min="12" max="12" width="17.7109375" style="36" hidden="1" customWidth="1"/>
    <col min="13" max="13" width="25.5703125" style="36" hidden="1" customWidth="1"/>
    <col min="14" max="14" width="15.5703125" style="36" hidden="1" customWidth="1"/>
    <col min="15" max="15" width="20.5703125" style="36" hidden="1" customWidth="1"/>
    <col min="16" max="16" width="8.28515625" style="36" hidden="1" customWidth="1"/>
    <col min="17" max="17" width="13.28515625" style="36" hidden="1" customWidth="1"/>
    <col min="18" max="18" width="15.28515625" style="36" customWidth="1"/>
    <col min="19" max="19" width="13.28515625" style="36" hidden="1" customWidth="1"/>
    <col min="20" max="20" width="9.85546875" style="36" customWidth="1"/>
    <col min="21" max="21" width="13.28515625" style="36" hidden="1" customWidth="1"/>
    <col min="22" max="22" width="9.85546875" style="36" customWidth="1"/>
    <col min="23" max="23" width="13.28515625" style="36" hidden="1" customWidth="1"/>
    <col min="24" max="24" width="9.140625" style="36" customWidth="1"/>
    <col min="25" max="25" width="13.28515625" style="36" hidden="1" customWidth="1"/>
    <col min="26" max="26" width="8.140625" style="36" customWidth="1"/>
    <col min="27" max="27" width="11.140625" style="36" hidden="1" customWidth="1"/>
    <col min="28" max="28" width="12.140625" style="36" customWidth="1"/>
    <col min="29" max="29" width="12.85546875" style="404" customWidth="1"/>
    <col min="30" max="30" width="15.140625" style="36" customWidth="1"/>
    <col min="31" max="31" width="28.5703125" style="36" customWidth="1"/>
    <col min="32" max="32" width="14" style="36" customWidth="1"/>
    <col min="33" max="33" width="20.140625" style="36" customWidth="1"/>
    <col min="34" max="34" width="26.28515625" style="36" customWidth="1"/>
    <col min="35" max="37" width="33.85546875" style="36" customWidth="1"/>
    <col min="38" max="38" width="2.85546875" style="36" customWidth="1"/>
    <col min="39" max="40" width="9.140625" style="36"/>
    <col min="41" max="41" width="13.42578125" style="36" customWidth="1"/>
    <col min="42" max="16384" width="9.140625" style="36"/>
  </cols>
  <sheetData>
    <row r="1" spans="1:48" ht="25.5" customHeight="1">
      <c r="A1" s="103" t="s">
        <v>3067</v>
      </c>
      <c r="B1" s="296" t="s">
        <v>1518</v>
      </c>
      <c r="C1" s="101" t="s">
        <v>1517</v>
      </c>
      <c r="D1" s="101" t="s">
        <v>2861</v>
      </c>
      <c r="E1" s="296" t="s">
        <v>1516</v>
      </c>
      <c r="F1" s="272" t="s">
        <v>2833</v>
      </c>
      <c r="G1" s="101" t="str">
        <f>C1</f>
        <v>資訊揭露標題</v>
      </c>
      <c r="H1" s="101" t="str">
        <f>D1</f>
        <v>Disclosure Title</v>
      </c>
      <c r="I1" s="101" t="s">
        <v>2833</v>
      </c>
      <c r="J1" s="101" t="s">
        <v>2863</v>
      </c>
      <c r="K1" s="105" t="s">
        <v>1474</v>
      </c>
      <c r="L1" s="105" t="s">
        <v>1514</v>
      </c>
      <c r="M1" s="105" t="s">
        <v>2463</v>
      </c>
      <c r="N1" s="105" t="s">
        <v>1513</v>
      </c>
      <c r="O1" s="105" t="s">
        <v>2463</v>
      </c>
      <c r="P1" s="297" t="s">
        <v>2464</v>
      </c>
      <c r="Q1" s="385" t="s">
        <v>5</v>
      </c>
      <c r="R1" s="103" t="s">
        <v>3081</v>
      </c>
      <c r="S1" s="385" t="s">
        <v>3094</v>
      </c>
      <c r="T1" s="103" t="s">
        <v>3091</v>
      </c>
      <c r="U1" s="385" t="s">
        <v>3095</v>
      </c>
      <c r="V1" s="103" t="s">
        <v>3104</v>
      </c>
      <c r="W1" s="385" t="s">
        <v>3096</v>
      </c>
      <c r="X1" s="103" t="s">
        <v>3100</v>
      </c>
      <c r="Y1" s="385" t="s">
        <v>3097</v>
      </c>
      <c r="Z1" s="103" t="s">
        <v>3101</v>
      </c>
      <c r="AA1" s="385" t="s">
        <v>3098</v>
      </c>
      <c r="AB1" s="103" t="s">
        <v>3099</v>
      </c>
      <c r="AC1" s="393" t="s">
        <v>3102</v>
      </c>
      <c r="AD1" s="298" t="s">
        <v>3068</v>
      </c>
      <c r="AE1" s="101" t="s">
        <v>3066</v>
      </c>
      <c r="AF1" s="282" t="s">
        <v>2846</v>
      </c>
      <c r="AG1" s="282" t="s">
        <v>2847</v>
      </c>
      <c r="AH1" s="57" t="s">
        <v>1512</v>
      </c>
      <c r="AI1" s="38" t="s">
        <v>1511</v>
      </c>
      <c r="AJ1" s="381"/>
      <c r="AK1" s="381" t="s">
        <v>3115</v>
      </c>
    </row>
    <row r="2" spans="1:48" ht="55.5" customHeight="1">
      <c r="A2" s="320">
        <v>45107</v>
      </c>
      <c r="B2" s="277">
        <v>4.0999999999999996</v>
      </c>
      <c r="C2" s="151" t="s">
        <v>2865</v>
      </c>
      <c r="D2" s="130" t="str">
        <f>VLOOKUP(B2,期交所英文!A:B,2,0)</f>
        <v>Total value of default resources
(excluding initial and retained variation margin), split by clearing service if default funds are segregated by clearing service</v>
      </c>
      <c r="E2" s="121" t="s">
        <v>1964</v>
      </c>
      <c r="F2" s="113" t="s">
        <v>1963</v>
      </c>
      <c r="G2" s="151" t="str">
        <f>C2</f>
        <v>違約資源總值(不含保證金)，若結算基金經結算服務分離，則依結算服務分列</v>
      </c>
      <c r="H2" s="151" t="str">
        <f>D2</f>
        <v>Total value of default resources
(excluding initial and retained variation margin), split by clearing service if default funds are segregated by clearing service</v>
      </c>
      <c r="I2" s="151" t="s">
        <v>3143</v>
      </c>
      <c r="J2" s="113" t="str">
        <f>VLOOKUP(E2,期交所英文!C:D,2,0)</f>
        <v>Prefunded - Own Capital
Before;Reported as at quarter end</v>
      </c>
      <c r="K2" s="129">
        <v>20220930</v>
      </c>
      <c r="L2" s="130" t="s">
        <v>1962</v>
      </c>
      <c r="M2" s="130" t="str">
        <f>VLOOKUP(E2,期交所英文!C:F,4,0)</f>
        <v>TWD 1,500,000,000.00</v>
      </c>
      <c r="N2" s="133"/>
      <c r="O2" s="130" t="str">
        <f>IF(VLOOKUP(E2,期交所英文!C:G,5,0)="","",VLOOKUP(E2,期交所英文!C:G,5,0))</f>
        <v/>
      </c>
      <c r="P2" s="290" t="str">
        <f t="shared" ref="P2:P10" si="0">SUBSTITUTE(E2,".","_")</f>
        <v>4_1_1</v>
      </c>
      <c r="Q2" s="130" t="str">
        <f>VLOOKUP(E2,Guide!C:F,4,0)</f>
        <v>Numeric 2dp, Currency</v>
      </c>
      <c r="R2" s="130" t="s">
        <v>3087</v>
      </c>
      <c r="S2" s="130" t="s">
        <v>3063</v>
      </c>
      <c r="T2" s="130" t="str">
        <f>IF(S2="defaultfund","結算基金",IF(S2="clearing service","結算服務",IF(S2="ccp","結算機構","")))</f>
        <v>結算基金</v>
      </c>
      <c r="U2" s="130" t="s">
        <v>3064</v>
      </c>
      <c r="V2" s="130" t="str">
        <f>IF(U2="equities","股權",IF(U2="tpex","證券櫃檯買賣中心",""))</f>
        <v>股權</v>
      </c>
      <c r="W2" s="130" t="s">
        <v>518</v>
      </c>
      <c r="X2" s="130" t="s">
        <v>3092</v>
      </c>
      <c r="Y2" s="130" t="s">
        <v>1205</v>
      </c>
      <c r="Z2" s="130" t="s">
        <v>1205</v>
      </c>
      <c r="AA2" s="130" t="s">
        <v>3105</v>
      </c>
      <c r="AB2" s="130"/>
      <c r="AC2" s="394" t="str">
        <f>TEXT(IFERROR(VLOOKUP(P2,#REF!,7,0),"N/A"),"0.00")</f>
        <v>N/A</v>
      </c>
      <c r="AD2" s="278" t="str">
        <f t="shared" ref="AD2:AD15" si="1">IF(AC2="n/a","n/a","TWD "&amp;TEXT(AC2,"#,##.00"))</f>
        <v>n/a</v>
      </c>
      <c r="AE2" s="279" t="s">
        <v>3136</v>
      </c>
      <c r="AF2" s="278">
        <v>2000000000</v>
      </c>
      <c r="AG2" s="279" t="s">
        <v>2467</v>
      </c>
      <c r="AH2" s="61" t="s">
        <v>1961</v>
      </c>
      <c r="AI2" s="42"/>
      <c r="AJ2" s="41"/>
      <c r="AK2" s="41"/>
      <c r="AM2" s="36" t="s">
        <v>2870</v>
      </c>
      <c r="AV2" s="36" t="s">
        <v>2871</v>
      </c>
    </row>
    <row r="3" spans="1:48" ht="55.5" customHeight="1">
      <c r="A3" s="320">
        <v>45107</v>
      </c>
      <c r="B3" s="277">
        <v>4.0999999999999996</v>
      </c>
      <c r="C3" s="151" t="s">
        <v>2864</v>
      </c>
      <c r="D3" s="130" t="str">
        <f>VLOOKUP(B3,期交所英文!A:B,2,0)</f>
        <v>Total value of default resources
(excluding initial and retained variation margin), split by clearing service if default funds are segregated by clearing service</v>
      </c>
      <c r="E3" s="121" t="s">
        <v>1960</v>
      </c>
      <c r="F3" s="113" t="s">
        <v>1959</v>
      </c>
      <c r="G3" s="151" t="str">
        <f t="shared" ref="G3:H66" si="2">C3</f>
        <v>違約資源總值(不含保證金)，若結算基金經結算服務分離，則依結算服務分列</v>
      </c>
      <c r="H3" s="151" t="str">
        <f t="shared" si="2"/>
        <v>Total value of default resources
(excluding initial and retained variation margin), split by clearing service if default funds are segregated by clearing service</v>
      </c>
      <c r="I3" s="151" t="s">
        <v>3144</v>
      </c>
      <c r="J3" s="113" t="str">
        <f>VLOOKUP(E3,期交所英文!C:D,2,0)</f>
        <v>Prefunded - Own Capital Alongside;Reported as at quarter end</v>
      </c>
      <c r="K3" s="129">
        <v>20220930</v>
      </c>
      <c r="L3" s="130" t="s">
        <v>1753</v>
      </c>
      <c r="M3" s="130" t="str">
        <f>VLOOKUP(E3,期交所英文!C:F,4,0)</f>
        <v>TWD 0.00</v>
      </c>
      <c r="N3" s="133"/>
      <c r="O3" s="130" t="str">
        <f>IF(VLOOKUP(E3,期交所英文!C:G,5,0)="","",VLOOKUP(E3,期交所英文!C:G,5,0))</f>
        <v/>
      </c>
      <c r="P3" s="290" t="str">
        <f t="shared" si="0"/>
        <v>4_1_2</v>
      </c>
      <c r="Q3" s="130" t="str">
        <f>VLOOKUP(E3,Guide!C:F,4,0)</f>
        <v>Numeric 2dp, Currency</v>
      </c>
      <c r="R3" s="130" t="s">
        <v>3087</v>
      </c>
      <c r="S3" s="130" t="s">
        <v>3063</v>
      </c>
      <c r="T3" s="130" t="str">
        <f t="shared" ref="T3:T66" si="3">IF(S3="defaultfund","結算基金",IF(S3="clearing service","結算服務",IF(S3="ccp","結算機構","")))</f>
        <v>結算基金</v>
      </c>
      <c r="U3" s="130" t="s">
        <v>3064</v>
      </c>
      <c r="V3" s="130" t="str">
        <f t="shared" ref="V3:V66" si="4">IF(U3="equities","股權",IF(U3="tpex","證券櫃檯買賣中心",""))</f>
        <v>股權</v>
      </c>
      <c r="W3" s="130" t="s">
        <v>518</v>
      </c>
      <c r="X3" s="130" t="s">
        <v>3092</v>
      </c>
      <c r="Y3" s="130" t="s">
        <v>1205</v>
      </c>
      <c r="Z3" s="130" t="s">
        <v>1205</v>
      </c>
      <c r="AA3" s="130" t="s">
        <v>3105</v>
      </c>
      <c r="AB3" s="130"/>
      <c r="AC3" s="394" t="str">
        <f>TEXT(IFERROR(VLOOKUP(P3,#REF!,7,0),"N/A"),"0.00")</f>
        <v>N/A</v>
      </c>
      <c r="AD3" s="278" t="str">
        <f t="shared" si="1"/>
        <v>n/a</v>
      </c>
      <c r="AE3" s="279" t="s">
        <v>3137</v>
      </c>
      <c r="AF3" s="278">
        <v>1000000000</v>
      </c>
      <c r="AG3" s="279" t="s">
        <v>2467</v>
      </c>
      <c r="AH3" s="61" t="s">
        <v>1753</v>
      </c>
      <c r="AI3" s="42"/>
      <c r="AJ3" s="41"/>
      <c r="AK3" s="41"/>
    </row>
    <row r="4" spans="1:48" ht="55.5" customHeight="1">
      <c r="A4" s="320">
        <v>45107</v>
      </c>
      <c r="B4" s="277">
        <v>4.0999999999999996</v>
      </c>
      <c r="C4" s="130" t="s">
        <v>2864</v>
      </c>
      <c r="D4" s="130" t="str">
        <f>VLOOKUP(B4,期交所英文!A:B,2,0)</f>
        <v>Total value of default resources
(excluding initial and retained variation margin), split by clearing service if default funds are segregated by clearing service</v>
      </c>
      <c r="E4" s="121" t="s">
        <v>1958</v>
      </c>
      <c r="F4" s="113" t="s">
        <v>1957</v>
      </c>
      <c r="G4" s="130" t="str">
        <f t="shared" si="2"/>
        <v>違約資源總值(不含保證金)，若結算基金經結算服務分離，則依結算服務分列</v>
      </c>
      <c r="H4" s="130" t="str">
        <f t="shared" si="2"/>
        <v>Total value of default resources
(excluding initial and retained variation margin), split by clearing service if default funds are segregated by clearing service</v>
      </c>
      <c r="I4" s="151" t="s">
        <v>3145</v>
      </c>
      <c r="J4" s="113" t="str">
        <f>VLOOKUP(E4,期交所英文!C:D,2,0)</f>
        <v>Prefunded - Own Capital After;Reported as at quarter end</v>
      </c>
      <c r="K4" s="129">
        <v>20220930</v>
      </c>
      <c r="L4" s="130" t="s">
        <v>1753</v>
      </c>
      <c r="M4" s="130" t="str">
        <f>VLOOKUP(E4,期交所英文!C:F,4,0)</f>
        <v>TWD 0.00</v>
      </c>
      <c r="N4" s="133"/>
      <c r="O4" s="130" t="str">
        <f>IF(VLOOKUP(E4,期交所英文!C:G,5,0)="","",VLOOKUP(E4,期交所英文!C:G,5,0))</f>
        <v/>
      </c>
      <c r="P4" s="290" t="str">
        <f t="shared" si="0"/>
        <v>4_1_3</v>
      </c>
      <c r="Q4" s="130" t="str">
        <f>VLOOKUP(E4,Guide!C:F,4,0)</f>
        <v>Numeric 2dp, Currency</v>
      </c>
      <c r="R4" s="130" t="s">
        <v>3087</v>
      </c>
      <c r="S4" s="130" t="s">
        <v>3063</v>
      </c>
      <c r="T4" s="130" t="str">
        <f t="shared" si="3"/>
        <v>結算基金</v>
      </c>
      <c r="U4" s="130" t="s">
        <v>3064</v>
      </c>
      <c r="V4" s="130" t="str">
        <f t="shared" si="4"/>
        <v>股權</v>
      </c>
      <c r="W4" s="130" t="s">
        <v>518</v>
      </c>
      <c r="X4" s="130" t="s">
        <v>3092</v>
      </c>
      <c r="Y4" s="130" t="s">
        <v>1205</v>
      </c>
      <c r="Z4" s="130" t="s">
        <v>1205</v>
      </c>
      <c r="AA4" s="130" t="s">
        <v>3105</v>
      </c>
      <c r="AB4" s="130"/>
      <c r="AC4" s="394" t="str">
        <f>TEXT(IFERROR(VLOOKUP(P4,#REF!,7,0),"N/A"),"0_);(0)")</f>
        <v>N/A</v>
      </c>
      <c r="AD4" s="130" t="str">
        <f t="shared" si="1"/>
        <v>n/a</v>
      </c>
      <c r="AE4" s="279" t="s">
        <v>3138</v>
      </c>
      <c r="AF4" s="140">
        <v>6400000000</v>
      </c>
      <c r="AG4" s="281" t="s">
        <v>2466</v>
      </c>
      <c r="AH4" s="61" t="s">
        <v>1753</v>
      </c>
      <c r="AI4" s="42"/>
      <c r="AJ4" s="41"/>
      <c r="AK4" s="41"/>
    </row>
    <row r="5" spans="1:48" ht="55.5" customHeight="1">
      <c r="A5" s="325">
        <v>45107</v>
      </c>
      <c r="B5" s="309">
        <v>4.0999999999999996</v>
      </c>
      <c r="C5" s="136" t="s">
        <v>2864</v>
      </c>
      <c r="D5" s="136" t="str">
        <f>VLOOKUP(B5,期交所英文!A:B,2,0)</f>
        <v>Total value of default resources
(excluding initial and retained variation margin), split by clearing service if default funds are segregated by clearing service</v>
      </c>
      <c r="E5" s="312" t="s">
        <v>1956</v>
      </c>
      <c r="F5" s="136" t="s">
        <v>1955</v>
      </c>
      <c r="G5" s="136" t="str">
        <f t="shared" si="2"/>
        <v>違約資源總值(不含保證金)，若結算基金經結算服務分離，則依結算服務分列</v>
      </c>
      <c r="H5" s="136" t="str">
        <f t="shared" si="2"/>
        <v>Total value of default resources
(excluding initial and retained variation margin), split by clearing service if default funds are segregated by clearing service</v>
      </c>
      <c r="I5" s="426" t="s">
        <v>2469</v>
      </c>
      <c r="J5" s="134" t="str">
        <f>VLOOKUP(E5,期交所英文!C:D,2,0)</f>
        <v>Prefunded - Aggregate Participant
Contributions - Required; Reported as at quarter end</v>
      </c>
      <c r="K5" s="135">
        <v>20220930</v>
      </c>
      <c r="L5" s="136" t="s">
        <v>1637</v>
      </c>
      <c r="M5" s="136" t="str">
        <f>VLOOKUP(E5,期交所英文!C:F,4,0)</f>
        <v>TWD 2,371,012,016.00</v>
      </c>
      <c r="N5" s="138"/>
      <c r="O5" s="136" t="str">
        <f>IF(VLOOKUP(E5,期交所英文!C:G,5,0)="","",VLOOKUP(E5,期交所英文!C:G,5,0))</f>
        <v/>
      </c>
      <c r="P5" s="295" t="str">
        <f t="shared" si="0"/>
        <v>4_1_4</v>
      </c>
      <c r="Q5" s="136" t="str">
        <f>VLOOKUP(E5,Guide!C:F,4,0)</f>
        <v>Numeric 2dp, Currency</v>
      </c>
      <c r="R5" s="136" t="s">
        <v>3087</v>
      </c>
      <c r="S5" s="136" t="s">
        <v>3063</v>
      </c>
      <c r="T5" s="136" t="str">
        <f t="shared" si="3"/>
        <v>結算基金</v>
      </c>
      <c r="U5" s="136" t="s">
        <v>3064</v>
      </c>
      <c r="V5" s="136" t="str">
        <f t="shared" si="4"/>
        <v>股權</v>
      </c>
      <c r="W5" s="136" t="s">
        <v>518</v>
      </c>
      <c r="X5" s="136" t="s">
        <v>3092</v>
      </c>
      <c r="Y5" s="136" t="s">
        <v>1205</v>
      </c>
      <c r="Z5" s="136" t="s">
        <v>1205</v>
      </c>
      <c r="AA5" s="136" t="s">
        <v>3105</v>
      </c>
      <c r="AB5" s="136"/>
      <c r="AC5" s="400" t="str">
        <f>TEXT(IFERROR(VLOOKUP(P5,#REF!,7,0),"N/A"),"0.00")</f>
        <v>N/A</v>
      </c>
      <c r="AD5" s="391" t="str">
        <f t="shared" si="1"/>
        <v>n/a</v>
      </c>
      <c r="AE5" s="391" t="s">
        <v>3139</v>
      </c>
      <c r="AF5" s="141"/>
      <c r="AG5" s="141" t="s">
        <v>2468</v>
      </c>
      <c r="AH5" s="61" t="s">
        <v>1636</v>
      </c>
      <c r="AI5" s="42"/>
      <c r="AJ5" s="41"/>
      <c r="AK5" s="41"/>
    </row>
    <row r="6" spans="1:48" ht="55.5" customHeight="1">
      <c r="A6" s="325">
        <v>45107</v>
      </c>
      <c r="B6" s="309">
        <v>4.0999999999999996</v>
      </c>
      <c r="C6" s="136" t="s">
        <v>2864</v>
      </c>
      <c r="D6" s="136" t="str">
        <f>VLOOKUP(B6,期交所英文!A:B,2,0)</f>
        <v>Total value of default resources
(excluding initial and retained variation margin), split by clearing service if default funds are segregated by clearing service</v>
      </c>
      <c r="E6" s="312" t="s">
        <v>1954</v>
      </c>
      <c r="F6" s="136" t="s">
        <v>1953</v>
      </c>
      <c r="G6" s="136" t="str">
        <f t="shared" si="2"/>
        <v>違約資源總值(不含保證金)，若結算基金經結算服務分離，則依結算服務分列</v>
      </c>
      <c r="H6" s="136" t="str">
        <f t="shared" si="2"/>
        <v>Total value of default resources
(excluding initial and retained variation margin), split by clearing service if default funds are segregated by clearing service</v>
      </c>
      <c r="I6" s="426" t="s">
        <v>2470</v>
      </c>
      <c r="J6" s="134" t="str">
        <f>VLOOKUP(E6,期交所英文!C:D,2,0)</f>
        <v>Prefunded - Aggregate Participant
Contributions - Post-Haircut Posted;Reported as at quarter end</v>
      </c>
      <c r="K6" s="135">
        <v>20220930</v>
      </c>
      <c r="L6" s="136" t="s">
        <v>1637</v>
      </c>
      <c r="M6" s="136" t="str">
        <f>VLOOKUP(E6,期交所英文!C:F,4,0)</f>
        <v>TWD 2,371,012,016.00</v>
      </c>
      <c r="N6" s="138"/>
      <c r="O6" s="136" t="str">
        <f>IF(VLOOKUP(E6,期交所英文!C:G,5,0)="","",VLOOKUP(E6,期交所英文!C:G,5,0))</f>
        <v/>
      </c>
      <c r="P6" s="295" t="str">
        <f t="shared" si="0"/>
        <v>4_1_5</v>
      </c>
      <c r="Q6" s="136" t="str">
        <f>VLOOKUP(E6,Guide!C:F,4,0)</f>
        <v>Numeric 2dp, Currency</v>
      </c>
      <c r="R6" s="136" t="s">
        <v>3087</v>
      </c>
      <c r="S6" s="136" t="s">
        <v>3063</v>
      </c>
      <c r="T6" s="136" t="str">
        <f t="shared" si="3"/>
        <v>結算基金</v>
      </c>
      <c r="U6" s="136" t="s">
        <v>3064</v>
      </c>
      <c r="V6" s="136" t="str">
        <f t="shared" si="4"/>
        <v>股權</v>
      </c>
      <c r="W6" s="136" t="s">
        <v>518</v>
      </c>
      <c r="X6" s="136" t="s">
        <v>3092</v>
      </c>
      <c r="Y6" s="136" t="s">
        <v>1205</v>
      </c>
      <c r="Z6" s="136" t="s">
        <v>1205</v>
      </c>
      <c r="AA6" s="136" t="s">
        <v>3105</v>
      </c>
      <c r="AB6" s="136"/>
      <c r="AC6" s="400" t="str">
        <f>TEXT(IFERROR(VLOOKUP(P6,#REF!,7,0),"N/A"),"0.00")</f>
        <v>N/A</v>
      </c>
      <c r="AD6" s="391" t="str">
        <f t="shared" si="1"/>
        <v>n/a</v>
      </c>
      <c r="AE6" s="391" t="s">
        <v>3140</v>
      </c>
      <c r="AF6" s="280"/>
      <c r="AG6" s="280" t="s">
        <v>2468</v>
      </c>
      <c r="AH6" s="61" t="s">
        <v>1636</v>
      </c>
      <c r="AI6" s="42"/>
      <c r="AJ6" s="41"/>
      <c r="AK6" s="41"/>
    </row>
    <row r="7" spans="1:48" ht="55.5" customHeight="1">
      <c r="A7" s="322">
        <v>45107</v>
      </c>
      <c r="B7" s="275">
        <v>4.0999999999999996</v>
      </c>
      <c r="C7" s="120" t="s">
        <v>2864</v>
      </c>
      <c r="D7" s="120" t="str">
        <f>VLOOKUP(B7,期交所英文!A:B,2,0)</f>
        <v>Total value of default resources
(excluding initial and retained variation margin), split by clearing service if default funds are segregated by clearing service</v>
      </c>
      <c r="E7" s="116" t="s">
        <v>1952</v>
      </c>
      <c r="F7" s="120" t="s">
        <v>1951</v>
      </c>
      <c r="G7" s="120" t="str">
        <f t="shared" si="2"/>
        <v>違約資源總值(不含保證金)，若結算基金經結算服務分離，則依結算服務分列</v>
      </c>
      <c r="H7" s="120" t="str">
        <f t="shared" si="2"/>
        <v>Total value of default resources
(excluding initial and retained variation margin), split by clearing service if default funds are segregated by clearing service</v>
      </c>
      <c r="I7" s="120" t="s">
        <v>2571</v>
      </c>
      <c r="J7" s="117" t="str">
        <f>VLOOKUP(E7,期交所英文!C:D,2,0)</f>
        <v>Prefunded - Other;Reported as at quarter end</v>
      </c>
      <c r="K7" s="127">
        <v>20220930</v>
      </c>
      <c r="L7" s="120" t="s">
        <v>1481</v>
      </c>
      <c r="M7" s="120" t="str">
        <f>VLOOKUP(E7,期交所英文!C:F,4,0)</f>
        <v>n/a</v>
      </c>
      <c r="N7" s="128"/>
      <c r="O7" s="120" t="str">
        <f>IF(VLOOKUP(E7,期交所英文!C:G,5,0)="","",VLOOKUP(E7,期交所英文!C:G,5,0))</f>
        <v/>
      </c>
      <c r="P7" s="292" t="str">
        <f t="shared" si="0"/>
        <v>4_1_6</v>
      </c>
      <c r="Q7" s="120" t="str">
        <f>VLOOKUP(E7,Guide!C:F,4,0)</f>
        <v>Numeric 2dp, Currency</v>
      </c>
      <c r="R7" s="120" t="s">
        <v>3087</v>
      </c>
      <c r="S7" s="120" t="s">
        <v>3063</v>
      </c>
      <c r="T7" s="120" t="str">
        <f t="shared" si="3"/>
        <v>結算基金</v>
      </c>
      <c r="U7" s="120" t="s">
        <v>3064</v>
      </c>
      <c r="V7" s="120" t="str">
        <f t="shared" si="4"/>
        <v>股權</v>
      </c>
      <c r="W7" s="120" t="s">
        <v>518</v>
      </c>
      <c r="X7" s="120" t="s">
        <v>3092</v>
      </c>
      <c r="Y7" s="120" t="s">
        <v>1205</v>
      </c>
      <c r="Z7" s="120" t="s">
        <v>1205</v>
      </c>
      <c r="AA7" s="120" t="s">
        <v>3105</v>
      </c>
      <c r="AB7" s="120"/>
      <c r="AC7" s="396">
        <v>0</v>
      </c>
      <c r="AD7" s="120" t="str">
        <f t="shared" si="1"/>
        <v>TWD .00</v>
      </c>
      <c r="AE7" s="120"/>
      <c r="AF7" s="130"/>
      <c r="AG7" s="130"/>
      <c r="AH7" s="61" t="s">
        <v>1481</v>
      </c>
      <c r="AI7" s="42"/>
      <c r="AJ7" s="41"/>
      <c r="AK7" s="41"/>
    </row>
    <row r="8" spans="1:48" ht="55.5" customHeight="1">
      <c r="A8" s="323">
        <v>45107</v>
      </c>
      <c r="B8" s="175">
        <v>4.0999999999999996</v>
      </c>
      <c r="C8" s="123" t="s">
        <v>2864</v>
      </c>
      <c r="D8" s="123" t="str">
        <f>VLOOKUP(B8,期交所英文!A:B,2,0)</f>
        <v>Total value of default resources
(excluding initial and retained variation margin), split by clearing service if default funds are segregated by clearing service</v>
      </c>
      <c r="E8" s="114" t="s">
        <v>1950</v>
      </c>
      <c r="F8" s="111" t="s">
        <v>1949</v>
      </c>
      <c r="G8" s="123" t="str">
        <f t="shared" si="2"/>
        <v>違約資源總值(不含保證金)，若結算基金經結算服務分離，則依結算服務分列</v>
      </c>
      <c r="H8" s="123" t="str">
        <f t="shared" si="2"/>
        <v>Total value of default resources
(excluding initial and retained variation margin), split by clearing service if default funds are segregated by clearing service</v>
      </c>
      <c r="I8" s="433" t="s">
        <v>2703</v>
      </c>
      <c r="J8" s="111" t="str">
        <f>VLOOKUP(E8,期交所英文!C:D,2,0)</f>
        <v>Committed - Own/parent funds that are committed to address a participant default (or round of participant defaults);Reported as at quarter end</v>
      </c>
      <c r="K8" s="122">
        <v>20220930</v>
      </c>
      <c r="L8" s="123" t="s">
        <v>1481</v>
      </c>
      <c r="M8" s="123" t="str">
        <f>VLOOKUP(E8,期交所英文!C:F,4,0)</f>
        <v>n/a</v>
      </c>
      <c r="N8" s="148" t="s">
        <v>1945</v>
      </c>
      <c r="O8" s="123" t="str">
        <f>IF(VLOOKUP(E8,期交所英文!C:G,5,0)="","",VLOOKUP(E8,期交所英文!C:G,5,0))</f>
        <v>For additional information, please see Operating Rules of the Taiwan Futures Exchange Corporation Article 105.</v>
      </c>
      <c r="P8" s="293" t="str">
        <f t="shared" si="0"/>
        <v>4_1_7</v>
      </c>
      <c r="Q8" s="123" t="str">
        <f>VLOOKUP(E8,Guide!C:F,4,0)</f>
        <v>Numeric 2dp, Currency</v>
      </c>
      <c r="R8" s="123" t="s">
        <v>3087</v>
      </c>
      <c r="S8" s="123" t="s">
        <v>3063</v>
      </c>
      <c r="T8" s="123" t="str">
        <f t="shared" si="3"/>
        <v>結算基金</v>
      </c>
      <c r="U8" s="123" t="s">
        <v>3064</v>
      </c>
      <c r="V8" s="123" t="str">
        <f t="shared" si="4"/>
        <v>股權</v>
      </c>
      <c r="W8" s="123" t="s">
        <v>518</v>
      </c>
      <c r="X8" s="123" t="s">
        <v>3092</v>
      </c>
      <c r="Y8" s="123" t="s">
        <v>1205</v>
      </c>
      <c r="Z8" s="123" t="s">
        <v>1205</v>
      </c>
      <c r="AA8" s="123" t="s">
        <v>3105</v>
      </c>
      <c r="AB8" s="123"/>
      <c r="AC8" s="397">
        <v>0</v>
      </c>
      <c r="AD8" s="123" t="str">
        <f t="shared" si="1"/>
        <v>TWD .00</v>
      </c>
      <c r="AE8" s="123" t="s">
        <v>3141</v>
      </c>
      <c r="AF8" s="130"/>
      <c r="AG8" s="130"/>
      <c r="AH8" s="61" t="s">
        <v>1481</v>
      </c>
      <c r="AI8" s="40" t="s">
        <v>1943</v>
      </c>
      <c r="AJ8" s="313"/>
      <c r="AK8" s="313"/>
    </row>
    <row r="9" spans="1:48" ht="67.150000000000006" customHeight="1">
      <c r="A9" s="418">
        <v>45107</v>
      </c>
      <c r="B9" s="419">
        <v>4.0999999999999996</v>
      </c>
      <c r="C9" s="420" t="s">
        <v>2864</v>
      </c>
      <c r="D9" s="420" t="str">
        <f>VLOOKUP(B9,期交所英文!A:B,2,0)</f>
        <v>Total value of default resources
(excluding initial and retained variation margin), split by clearing service if default funds are segregated by clearing service</v>
      </c>
      <c r="E9" s="421" t="s">
        <v>1948</v>
      </c>
      <c r="F9" s="422" t="s">
        <v>1947</v>
      </c>
      <c r="G9" s="420" t="str">
        <f t="shared" si="2"/>
        <v>違約資源總值(不含保證金)，若結算基金經結算服務分離，則依結算服務分列</v>
      </c>
      <c r="H9" s="420" t="str">
        <f t="shared" si="2"/>
        <v>Total value of default resources
(excluding initial and retained variation margin), split by clearing service if default funds are segregated by clearing service</v>
      </c>
      <c r="I9" s="431" t="s">
        <v>3146</v>
      </c>
      <c r="J9" s="422" t="str">
        <f>VLOOKUP(E9,期交所英文!C:D,2,0)</f>
        <v>Committed - Aggregate participant
commitments to address an initial participant default (or initial round of participant defaults);Reported as at quarter end</v>
      </c>
      <c r="K9" s="423">
        <v>20220930</v>
      </c>
      <c r="L9" s="420" t="s">
        <v>1946</v>
      </c>
      <c r="M9" s="420" t="str">
        <f>VLOOKUP(E9,期交所英文!C:F,4,0)</f>
        <v>TWD 3,556,518,024.00</v>
      </c>
      <c r="N9" s="427" t="s">
        <v>1945</v>
      </c>
      <c r="O9" s="420" t="str">
        <f>IF(VLOOKUP(E9,期交所英文!C:G,5,0)="","",VLOOKUP(E9,期交所英文!C:G,5,0))</f>
        <v>For additional information, please see
Operating Rules of the Taiwan Futures Exchange Corporation Article 105.</v>
      </c>
      <c r="P9" s="424" t="str">
        <f t="shared" si="0"/>
        <v>4_1_8</v>
      </c>
      <c r="Q9" s="428" t="str">
        <f>VLOOKUP(E9,Guide!C:F,4,0)</f>
        <v>Numeric 2dp, Currency</v>
      </c>
      <c r="R9" s="428" t="s">
        <v>3087</v>
      </c>
      <c r="S9" s="428" t="s">
        <v>3063</v>
      </c>
      <c r="T9" s="428" t="str">
        <f t="shared" si="3"/>
        <v>結算基金</v>
      </c>
      <c r="U9" s="428" t="s">
        <v>3064</v>
      </c>
      <c r="V9" s="428" t="str">
        <f t="shared" si="4"/>
        <v>股權</v>
      </c>
      <c r="W9" s="428" t="s">
        <v>518</v>
      </c>
      <c r="X9" s="428" t="s">
        <v>3092</v>
      </c>
      <c r="Y9" s="428" t="s">
        <v>1205</v>
      </c>
      <c r="Z9" s="428" t="s">
        <v>1205</v>
      </c>
      <c r="AA9" s="428" t="s">
        <v>3105</v>
      </c>
      <c r="AB9" s="428"/>
      <c r="AC9" s="429">
        <f>'9月退補'!W4</f>
        <v>1541467062</v>
      </c>
      <c r="AD9" s="390" t="str">
        <f t="shared" si="1"/>
        <v>TWD 1,541,467,062.00</v>
      </c>
      <c r="AE9" s="420" t="s">
        <v>2835</v>
      </c>
      <c r="AF9" s="164"/>
      <c r="AG9" s="164" t="s">
        <v>2465</v>
      </c>
      <c r="AH9" s="61" t="s">
        <v>1944</v>
      </c>
      <c r="AI9" s="40" t="s">
        <v>1943</v>
      </c>
      <c r="AJ9" s="313"/>
      <c r="AK9" s="313"/>
    </row>
    <row r="10" spans="1:48" ht="84" customHeight="1">
      <c r="A10" s="418">
        <v>45107</v>
      </c>
      <c r="B10" s="419">
        <v>4.0999999999999996</v>
      </c>
      <c r="C10" s="420" t="s">
        <v>2864</v>
      </c>
      <c r="D10" s="420" t="str">
        <f>VLOOKUP(B10,期交所英文!A:B,2,0)</f>
        <v>Total value of default resources
(excluding initial and retained variation margin), split by clearing service if default funds are segregated by clearing service</v>
      </c>
      <c r="E10" s="421" t="s">
        <v>1942</v>
      </c>
      <c r="F10" s="422" t="s">
        <v>1941</v>
      </c>
      <c r="G10" s="420" t="str">
        <f t="shared" si="2"/>
        <v>違約資源總值(不含保證金)，若結算基金經結算服務分離，則依結算服務分列</v>
      </c>
      <c r="H10" s="420" t="str">
        <f t="shared" si="2"/>
        <v>Total value of default resources
(excluding initial and retained variation margin), split by clearing service if default funds are segregated by clearing service</v>
      </c>
      <c r="I10" s="432" t="s">
        <v>3147</v>
      </c>
      <c r="J10" s="422" t="str">
        <f>VLOOKUP(E10,期交所英文!C:D,2,0)</f>
        <v>Committed - Aggregate participant
commitments to replenish the default fund to deal with a subsequent participant default (or round of participant defaults) after the initial participant default (or round of participant defaults) has been addressed;Reported as at quarter end</v>
      </c>
      <c r="K10" s="423">
        <v>20220930</v>
      </c>
      <c r="L10" s="420" t="s">
        <v>1481</v>
      </c>
      <c r="M10" s="420" t="str">
        <f>VLOOKUP(E10,期交所英文!C:F,4,0)</f>
        <v>n/a</v>
      </c>
      <c r="N10" s="427" t="s">
        <v>1940</v>
      </c>
      <c r="O10" s="420" t="str">
        <f>IF(VLOOKUP(E10,期交所英文!C:G,5,0)="","",VLOOKUP(E10,期交所英文!C:G,5,0))</f>
        <v>For additional information regarding the
aggregate participant commitments to replenish the default fund, please see  Operating Rules of the Taiwan Futures Exchange Corporation Article 110.</v>
      </c>
      <c r="P10" s="424" t="str">
        <f t="shared" si="0"/>
        <v>4_1_9</v>
      </c>
      <c r="Q10" s="420" t="str">
        <f>VLOOKUP(E10,Guide!C:F,4,0)</f>
        <v>Numeric 2dp, Currency</v>
      </c>
      <c r="R10" s="420" t="s">
        <v>3087</v>
      </c>
      <c r="S10" s="420" t="s">
        <v>3063</v>
      </c>
      <c r="T10" s="420" t="str">
        <f t="shared" si="3"/>
        <v>結算基金</v>
      </c>
      <c r="U10" s="420" t="s">
        <v>3064</v>
      </c>
      <c r="V10" s="420" t="str">
        <f t="shared" si="4"/>
        <v>股權</v>
      </c>
      <c r="W10" s="420" t="s">
        <v>518</v>
      </c>
      <c r="X10" s="420" t="s">
        <v>3092</v>
      </c>
      <c r="Y10" s="420" t="s">
        <v>1205</v>
      </c>
      <c r="Z10" s="420" t="s">
        <v>1205</v>
      </c>
      <c r="AA10" s="420" t="s">
        <v>3105</v>
      </c>
      <c r="AB10" s="420"/>
      <c r="AC10" s="425">
        <v>0</v>
      </c>
      <c r="AD10" s="390" t="str">
        <f t="shared" si="1"/>
        <v>TWD .00</v>
      </c>
      <c r="AE10" s="420" t="s">
        <v>3142</v>
      </c>
      <c r="AF10" s="164"/>
      <c r="AG10" s="164" t="s">
        <v>2465</v>
      </c>
      <c r="AH10" s="61" t="s">
        <v>1481</v>
      </c>
      <c r="AI10" s="40" t="s">
        <v>1939</v>
      </c>
      <c r="AJ10" s="313"/>
      <c r="AK10" s="313"/>
      <c r="AM10" s="330"/>
    </row>
    <row r="11" spans="1:48" ht="55.5" customHeight="1">
      <c r="A11" s="320">
        <v>45107</v>
      </c>
      <c r="B11" s="277">
        <v>4.0999999999999996</v>
      </c>
      <c r="C11" s="130" t="s">
        <v>2864</v>
      </c>
      <c r="D11" s="130" t="str">
        <f>VLOOKUP(B11,期交所英文!A:B,2,0)</f>
        <v>Total value of default resources
(excluding initial and retained variation margin), split by clearing service if default funds are segregated by clearing service</v>
      </c>
      <c r="E11" s="132" t="s">
        <v>3082</v>
      </c>
      <c r="F11" s="130" t="s">
        <v>1937</v>
      </c>
      <c r="G11" s="130" t="str">
        <f t="shared" si="2"/>
        <v>違約資源總值(不含保證金)，若結算基金經結算服務分離，則依結算服務分列</v>
      </c>
      <c r="H11" s="130" t="str">
        <f t="shared" si="2"/>
        <v>Total value of default resources
(excluding initial and retained variation margin), split by clearing service if default funds are segregated by clearing service</v>
      </c>
      <c r="I11" s="130" t="s">
        <v>2572</v>
      </c>
      <c r="J11" s="113" t="e">
        <f>VLOOKUP(E11,期交所英文!C:D,2,0)</f>
        <v>#N/A</v>
      </c>
      <c r="K11" s="129">
        <v>20220930</v>
      </c>
      <c r="L11" s="130" t="s">
        <v>1481</v>
      </c>
      <c r="M11" s="130" t="e">
        <f>VLOOKUP(E11,期交所英文!C:F,4,0)</f>
        <v>#N/A</v>
      </c>
      <c r="N11" s="133"/>
      <c r="O11" s="130" t="e">
        <f>IF(VLOOKUP(E11,期交所英文!C:G,5,0)="","",VLOOKUP(E11,期交所英文!C:G,5,0))</f>
        <v>#N/A</v>
      </c>
      <c r="P11" s="290" t="s">
        <v>2830</v>
      </c>
      <c r="Q11" s="130" t="str">
        <f>VLOOKUP(E11,Guide!C:F,4,0)</f>
        <v>Numeric 2dp, Currency</v>
      </c>
      <c r="R11" s="130" t="s">
        <v>3087</v>
      </c>
      <c r="S11" s="130" t="s">
        <v>3063</v>
      </c>
      <c r="T11" s="130" t="str">
        <f t="shared" si="3"/>
        <v>結算基金</v>
      </c>
      <c r="U11" s="130" t="s">
        <v>3064</v>
      </c>
      <c r="V11" s="130" t="str">
        <f t="shared" si="4"/>
        <v>股權</v>
      </c>
      <c r="W11" s="130" t="s">
        <v>518</v>
      </c>
      <c r="X11" s="130" t="s">
        <v>3092</v>
      </c>
      <c r="Y11" s="130" t="s">
        <v>1205</v>
      </c>
      <c r="Z11" s="130" t="s">
        <v>1205</v>
      </c>
      <c r="AA11" s="130" t="s">
        <v>3105</v>
      </c>
      <c r="AB11" s="130"/>
      <c r="AC11" s="394">
        <v>0</v>
      </c>
      <c r="AD11" s="130" t="str">
        <f t="shared" si="1"/>
        <v>TWD .00</v>
      </c>
      <c r="AE11" s="130"/>
      <c r="AF11" s="130"/>
      <c r="AG11" s="130"/>
      <c r="AH11" s="61" t="s">
        <v>1481</v>
      </c>
      <c r="AI11" s="42"/>
      <c r="AJ11" s="41"/>
      <c r="AK11" s="41"/>
    </row>
    <row r="12" spans="1:48" ht="54" customHeight="1">
      <c r="A12" s="322">
        <v>45107</v>
      </c>
      <c r="B12" s="275">
        <v>4.2</v>
      </c>
      <c r="C12" s="120" t="s">
        <v>1936</v>
      </c>
      <c r="D12" s="120" t="str">
        <f>VLOOKUP(B12,期交所英文!A:B,2,0)</f>
        <v>Kccp</v>
      </c>
      <c r="E12" s="116" t="s">
        <v>1935</v>
      </c>
      <c r="F12" s="117" t="s">
        <v>1934</v>
      </c>
      <c r="G12" s="120" t="str">
        <f t="shared" si="2"/>
        <v>Kccp</v>
      </c>
      <c r="H12" s="120" t="str">
        <f t="shared" si="2"/>
        <v>Kccp</v>
      </c>
      <c r="I12" s="434" t="s">
        <v>2573</v>
      </c>
      <c r="J12" s="117" t="str">
        <f>VLOOKUP(E12,期交所英文!C:D,2,0)</f>
        <v>Kccp - Kccp need only be reported by
those CCPs which are, or seek to be a "qualifying CCP" under relevant law</v>
      </c>
      <c r="K12" s="127">
        <v>20220930</v>
      </c>
      <c r="L12" s="120" t="s">
        <v>1933</v>
      </c>
      <c r="M12" s="120" t="str">
        <f>VLOOKUP(E12,期交所英文!C:F,4,0)</f>
        <v>TWD 156,291,111.00</v>
      </c>
      <c r="N12" s="276" t="s">
        <v>2831</v>
      </c>
      <c r="O12" s="120" t="str">
        <f>IF(VLOOKUP(E12,期交所英文!C:G,5,0)="","",VLOOKUP(E12,期交所英文!C:G,5,0))</f>
        <v>Kccp is reported based on the definition of
capital requirements for bank exposures to central counterparties(BCBS282).</v>
      </c>
      <c r="P12" s="292" t="str">
        <f t="shared" ref="P12:P36" si="5">SUBSTITUTE(E12,".","_")</f>
        <v>4_2_1</v>
      </c>
      <c r="Q12" s="120" t="str">
        <f>VLOOKUP(E12,Guide!C:F,4,0)</f>
        <v>Numeric 2dp</v>
      </c>
      <c r="R12" s="120" t="s">
        <v>3088</v>
      </c>
      <c r="S12" s="120" t="s">
        <v>3063</v>
      </c>
      <c r="T12" s="120" t="str">
        <f t="shared" si="3"/>
        <v>結算基金</v>
      </c>
      <c r="U12" s="120" t="s">
        <v>3064</v>
      </c>
      <c r="V12" s="120" t="str">
        <f t="shared" si="4"/>
        <v>股權</v>
      </c>
      <c r="W12" s="120" t="s">
        <v>518</v>
      </c>
      <c r="X12" s="120" t="s">
        <v>3092</v>
      </c>
      <c r="Y12" s="120" t="s">
        <v>1205</v>
      </c>
      <c r="Z12" s="120" t="s">
        <v>1205</v>
      </c>
      <c r="AA12" s="120" t="s">
        <v>3105</v>
      </c>
      <c r="AB12" s="120"/>
      <c r="AC12" s="396" t="str">
        <f>IFERROR(VLOOKUP(P12,#REF!,7,0),"N/A")</f>
        <v>N/A</v>
      </c>
      <c r="AD12" s="120" t="str">
        <f t="shared" si="1"/>
        <v>n/a</v>
      </c>
      <c r="AE12" s="120" t="s">
        <v>2832</v>
      </c>
      <c r="AF12" s="120"/>
      <c r="AG12" s="120"/>
      <c r="AH12" s="61" t="s">
        <v>1931</v>
      </c>
      <c r="AI12" s="40" t="s">
        <v>1930</v>
      </c>
      <c r="AJ12" s="313"/>
      <c r="AK12" s="313"/>
    </row>
    <row r="13" spans="1:48" ht="52.5" customHeight="1">
      <c r="A13" s="323">
        <v>45107</v>
      </c>
      <c r="B13" s="175">
        <v>4.3</v>
      </c>
      <c r="C13" s="123" t="s">
        <v>1908</v>
      </c>
      <c r="D13" s="123" t="str">
        <f>VLOOKUP(B13,期交所英文!A:B,2,0)</f>
        <v>Value of pre-funded default resources (excluding initial and retained variation margin) held for each clearing service, in total and split by:</v>
      </c>
      <c r="E13" s="114" t="s">
        <v>1929</v>
      </c>
      <c r="F13" s="111" t="s">
        <v>1928</v>
      </c>
      <c r="G13" s="123" t="str">
        <f t="shared" si="2"/>
        <v>每項結算服務持有預先繳存違約資源的價值(不含保證金)，總額及分列：</v>
      </c>
      <c r="H13" s="123" t="str">
        <f t="shared" si="2"/>
        <v>Value of pre-funded default resources (excluding initial and retained variation margin) held for each clearing service, in total and split by:</v>
      </c>
      <c r="I13" s="433" t="s">
        <v>2574</v>
      </c>
      <c r="J13" s="111" t="str">
        <f>VLOOKUP(E13,期交所英文!C:D,2,0)</f>
        <v>Cash deposited at a central bank of issue of the currency concerned；Reported as at quarter end;Pre-Haircut and Post-Haircut</v>
      </c>
      <c r="K13" s="122">
        <v>20220930</v>
      </c>
      <c r="L13" s="111" t="s">
        <v>1906</v>
      </c>
      <c r="M13" s="111" t="str">
        <f>VLOOKUP(E13,期交所英文!C:F,4,0)</f>
        <v>Pre-Haircut:TWD 0.00
Post-Haircut:TWD 0.00</v>
      </c>
      <c r="N13" s="124"/>
      <c r="O13" s="111" t="str">
        <f>IF(VLOOKUP(E13,期交所英文!C:G,5,0)="","",VLOOKUP(E13,期交所英文!C:G,5,0))</f>
        <v/>
      </c>
      <c r="P13" s="293" t="str">
        <f t="shared" si="5"/>
        <v>4_3_1</v>
      </c>
      <c r="Q13" s="123" t="str">
        <f>VLOOKUP(E13,Guide!C:F,4,0)</f>
        <v>Numeric 2dp, Currency</v>
      </c>
      <c r="R13" s="123" t="s">
        <v>3087</v>
      </c>
      <c r="S13" s="123" t="s">
        <v>3063</v>
      </c>
      <c r="T13" s="123" t="str">
        <f t="shared" si="3"/>
        <v>結算基金</v>
      </c>
      <c r="U13" s="123" t="s">
        <v>3064</v>
      </c>
      <c r="V13" s="123" t="str">
        <f t="shared" si="4"/>
        <v>股權</v>
      </c>
      <c r="W13" s="123" t="s">
        <v>518</v>
      </c>
      <c r="X13" s="123" t="s">
        <v>3092</v>
      </c>
      <c r="Y13" s="123" t="s">
        <v>1205</v>
      </c>
      <c r="Z13" s="123" t="s">
        <v>1205</v>
      </c>
      <c r="AA13" s="123" t="s">
        <v>579</v>
      </c>
      <c r="AB13" s="123" t="s">
        <v>3165</v>
      </c>
      <c r="AC13" s="397">
        <v>0</v>
      </c>
      <c r="AD13" s="123" t="str">
        <f t="shared" si="1"/>
        <v>TWD .00</v>
      </c>
      <c r="AE13" s="123"/>
      <c r="AF13" s="123"/>
      <c r="AG13" s="123"/>
      <c r="AH13" s="67" t="s">
        <v>1906</v>
      </c>
      <c r="AI13" s="42"/>
      <c r="AJ13" s="41"/>
      <c r="AK13" s="41"/>
    </row>
    <row r="14" spans="1:48" ht="52.5" customHeight="1">
      <c r="A14" s="323">
        <v>45107</v>
      </c>
      <c r="B14" s="175">
        <v>4.3</v>
      </c>
      <c r="C14" s="118" t="s">
        <v>2866</v>
      </c>
      <c r="D14" s="123" t="str">
        <f>VLOOKUP(B14,期交所英文!A:B,2,0)</f>
        <v>Value of pre-funded default resources (excluding initial and retained variation margin) held for each clearing service, in total and split by:</v>
      </c>
      <c r="E14" s="114" t="s">
        <v>1927</v>
      </c>
      <c r="F14" s="123" t="s">
        <v>1926</v>
      </c>
      <c r="G14" s="118" t="str">
        <f t="shared" si="2"/>
        <v>.</v>
      </c>
      <c r="H14" s="118" t="str">
        <f t="shared" si="2"/>
        <v>Value of pre-funded default resources (excluding initial and retained variation margin) held for each clearing service, in total and split by:</v>
      </c>
      <c r="I14" s="123" t="s">
        <v>2575</v>
      </c>
      <c r="J14" s="111" t="str">
        <f>VLOOKUP(E14,期交所英文!C:D,2,0)</f>
        <v>Cash deposited at other central
banks;Reported as at quarter end;Pre- Haircut and Post-Haircut</v>
      </c>
      <c r="K14" s="122">
        <v>20220930</v>
      </c>
      <c r="L14" s="111" t="s">
        <v>1906</v>
      </c>
      <c r="M14" s="111" t="str">
        <f>VLOOKUP(E14,期交所英文!C:F,4,0)</f>
        <v>Pre-Haircut:TWD 0.00
Post-Haircut:TWD 0.00</v>
      </c>
      <c r="N14" s="124"/>
      <c r="O14" s="111" t="str">
        <f>IF(VLOOKUP(E14,期交所英文!C:G,5,0)="","",VLOOKUP(E14,期交所英文!C:G,5,0))</f>
        <v/>
      </c>
      <c r="P14" s="293" t="str">
        <f t="shared" si="5"/>
        <v>4_3_2</v>
      </c>
      <c r="Q14" s="123" t="str">
        <f>VLOOKUP(E14,Guide!C:F,4,0)</f>
        <v>Numeric 2dp, Currency</v>
      </c>
      <c r="R14" s="123" t="s">
        <v>3087</v>
      </c>
      <c r="S14" s="123" t="s">
        <v>3063</v>
      </c>
      <c r="T14" s="123" t="str">
        <f t="shared" si="3"/>
        <v>結算基金</v>
      </c>
      <c r="U14" s="123" t="s">
        <v>3064</v>
      </c>
      <c r="V14" s="123" t="str">
        <f t="shared" si="4"/>
        <v>股權</v>
      </c>
      <c r="W14" s="123" t="s">
        <v>518</v>
      </c>
      <c r="X14" s="123" t="s">
        <v>3092</v>
      </c>
      <c r="Y14" s="123" t="s">
        <v>1205</v>
      </c>
      <c r="Z14" s="123" t="s">
        <v>1205</v>
      </c>
      <c r="AA14" s="123" t="s">
        <v>579</v>
      </c>
      <c r="AB14" s="123" t="s">
        <v>3165</v>
      </c>
      <c r="AC14" s="397">
        <v>0</v>
      </c>
      <c r="AD14" s="123" t="str">
        <f t="shared" si="1"/>
        <v>TWD .00</v>
      </c>
      <c r="AE14" s="123"/>
      <c r="AF14" s="123"/>
      <c r="AG14" s="123"/>
      <c r="AH14" s="67" t="s">
        <v>1906</v>
      </c>
      <c r="AI14" s="42"/>
      <c r="AJ14" s="41"/>
      <c r="AK14" s="41"/>
    </row>
    <row r="15" spans="1:48" ht="52.5" customHeight="1">
      <c r="A15" s="323">
        <v>45107</v>
      </c>
      <c r="B15" s="175">
        <v>4.3</v>
      </c>
      <c r="C15" s="123" t="s">
        <v>1908</v>
      </c>
      <c r="D15" s="123" t="str">
        <f>VLOOKUP(B15,期交所英文!A:B,2,0)</f>
        <v>Value of pre-funded default resources (excluding initial and retained variation margin) held for each clearing service, in total and split by:</v>
      </c>
      <c r="E15" s="114" t="s">
        <v>1925</v>
      </c>
      <c r="F15" s="123" t="s">
        <v>1924</v>
      </c>
      <c r="G15" s="123" t="str">
        <f t="shared" si="2"/>
        <v>每項結算服務持有預先繳存違約資源的價值(不含保證金)，總額及分列：</v>
      </c>
      <c r="H15" s="123" t="str">
        <f t="shared" si="2"/>
        <v>Value of pre-funded default resources (excluding initial and retained variation margin) held for each clearing service, in total and split by:</v>
      </c>
      <c r="I15" s="123" t="s">
        <v>2576</v>
      </c>
      <c r="J15" s="111" t="str">
        <f>VLOOKUP(E15,期交所英文!C:D,2,0)</f>
        <v>Secured cash deposited at commercial
banks (including reverse repo);Reported as at quarter end;Pre- Haircut and Post-Haircut</v>
      </c>
      <c r="K15" s="122">
        <v>20220930</v>
      </c>
      <c r="L15" s="111" t="s">
        <v>1906</v>
      </c>
      <c r="M15" s="111" t="str">
        <f>VLOOKUP(E15,期交所英文!C:F,4,0)</f>
        <v>Pre-Haircut:TWD 0.00
Post-Haircut:TWD 0.00</v>
      </c>
      <c r="N15" s="124"/>
      <c r="O15" s="111" t="str">
        <f>IF(VLOOKUP(E15,期交所英文!C:G,5,0)="","",VLOOKUP(E15,期交所英文!C:G,5,0))</f>
        <v/>
      </c>
      <c r="P15" s="293" t="str">
        <f t="shared" si="5"/>
        <v>4_3_3</v>
      </c>
      <c r="Q15" s="123" t="str">
        <f>VLOOKUP(E15,Guide!C:F,4,0)</f>
        <v>Numeric 2dp, Currency</v>
      </c>
      <c r="R15" s="123" t="s">
        <v>3087</v>
      </c>
      <c r="S15" s="123" t="s">
        <v>3063</v>
      </c>
      <c r="T15" s="123" t="str">
        <f t="shared" si="3"/>
        <v>結算基金</v>
      </c>
      <c r="U15" s="123" t="s">
        <v>3064</v>
      </c>
      <c r="V15" s="123" t="str">
        <f t="shared" si="4"/>
        <v>股權</v>
      </c>
      <c r="W15" s="123" t="s">
        <v>518</v>
      </c>
      <c r="X15" s="123" t="s">
        <v>3092</v>
      </c>
      <c r="Y15" s="123" t="s">
        <v>1205</v>
      </c>
      <c r="Z15" s="123" t="s">
        <v>1205</v>
      </c>
      <c r="AA15" s="123" t="s">
        <v>579</v>
      </c>
      <c r="AB15" s="123" t="s">
        <v>3165</v>
      </c>
      <c r="AC15" s="397">
        <v>0</v>
      </c>
      <c r="AD15" s="123" t="str">
        <f t="shared" si="1"/>
        <v>TWD .00</v>
      </c>
      <c r="AE15" s="123"/>
      <c r="AF15" s="123"/>
      <c r="AG15" s="123"/>
      <c r="AH15" s="67" t="s">
        <v>1906</v>
      </c>
      <c r="AI15" s="42"/>
      <c r="AJ15" s="41"/>
      <c r="AK15" s="41"/>
    </row>
    <row r="16" spans="1:48" ht="52.5" customHeight="1">
      <c r="A16" s="323">
        <v>45107</v>
      </c>
      <c r="B16" s="175">
        <v>4.3</v>
      </c>
      <c r="C16" s="123" t="s">
        <v>1908</v>
      </c>
      <c r="D16" s="123" t="str">
        <f>VLOOKUP(B16,期交所英文!A:B,2,0)</f>
        <v>Value of pre-funded default resources (excluding initial and retained variation margin) held for each clearing service, in total and split by:</v>
      </c>
      <c r="E16" s="114" t="s">
        <v>1923</v>
      </c>
      <c r="F16" s="123" t="s">
        <v>1922</v>
      </c>
      <c r="G16" s="123" t="str">
        <f t="shared" si="2"/>
        <v>每項結算服務持有預先繳存違約資源的價值(不含保證金)，總額及分列：</v>
      </c>
      <c r="H16" s="123" t="str">
        <f t="shared" si="2"/>
        <v>Value of pre-funded default resources (excluding initial and retained variation margin) held for each clearing service, in total and split by:</v>
      </c>
      <c r="I16" s="123" t="s">
        <v>2577</v>
      </c>
      <c r="J16" s="111" t="str">
        <f>VLOOKUP(E16,期交所英文!C:D,2,0)</f>
        <v>Unsecured cash deposited at commercial banks;Reported as at quarter end;Pre-Haircut and Post- Haircut</v>
      </c>
      <c r="K16" s="122">
        <v>20220930</v>
      </c>
      <c r="L16" s="273" t="s">
        <v>2471</v>
      </c>
      <c r="M16" s="273" t="str">
        <f>VLOOKUP(E16,期交所英文!C:F,4,0)</f>
        <v>Pre-Haircut:TWD 3,871,012,016.00
Post-Haircut:TWD 3,871,012,016.00</v>
      </c>
      <c r="N16" s="124"/>
      <c r="O16" s="273" t="str">
        <f>IF(VLOOKUP(E16,期交所英文!C:G,5,0)="","",VLOOKUP(E16,期交所英文!C:G,5,0))</f>
        <v/>
      </c>
      <c r="P16" s="293" t="str">
        <f t="shared" si="5"/>
        <v>4_3_4</v>
      </c>
      <c r="Q16" s="139" t="str">
        <f>VLOOKUP(E16,Guide!C:F,4,0)</f>
        <v>Numeric 2dp, Currency</v>
      </c>
      <c r="R16" s="139" t="s">
        <v>3087</v>
      </c>
      <c r="S16" s="139" t="s">
        <v>3063</v>
      </c>
      <c r="T16" s="139" t="str">
        <f t="shared" si="3"/>
        <v>結算基金</v>
      </c>
      <c r="U16" s="139" t="s">
        <v>3064</v>
      </c>
      <c r="V16" s="139" t="str">
        <f t="shared" si="4"/>
        <v>股權</v>
      </c>
      <c r="W16" s="139" t="s">
        <v>518</v>
      </c>
      <c r="X16" s="139" t="s">
        <v>3092</v>
      </c>
      <c r="Y16" s="139" t="s">
        <v>1205</v>
      </c>
      <c r="Z16" s="139" t="s">
        <v>1205</v>
      </c>
      <c r="AA16" s="139" t="s">
        <v>579</v>
      </c>
      <c r="AB16" s="123" t="s">
        <v>3165</v>
      </c>
      <c r="AC16" s="397" t="e">
        <f>AC2+AC3+AC5</f>
        <v>#VALUE!</v>
      </c>
      <c r="AD16" s="274" t="e">
        <f>"折減前:TWD"&amp;TEXT(AC16,"#,##.00")&amp;CHAR(10)&amp;"折減後:TWD"&amp;TEXT(AC16,"#,##.00")</f>
        <v>#VALUE!</v>
      </c>
      <c r="AE16" s="274" t="s">
        <v>3148</v>
      </c>
      <c r="AF16" s="274">
        <f>AF2+AF3+AF4+AF5</f>
        <v>9400000000</v>
      </c>
      <c r="AG16" s="274"/>
      <c r="AH16" s="67" t="s">
        <v>1902</v>
      </c>
      <c r="AI16" s="42"/>
      <c r="AJ16" s="41"/>
      <c r="AK16" s="41"/>
    </row>
    <row r="17" spans="1:37" ht="52.5" customHeight="1">
      <c r="A17" s="323">
        <v>45107</v>
      </c>
      <c r="B17" s="175">
        <v>4.3</v>
      </c>
      <c r="C17" s="123" t="s">
        <v>1908</v>
      </c>
      <c r="D17" s="123" t="str">
        <f>VLOOKUP(B17,期交所英文!A:B,2,0)</f>
        <v>Value of pre-funded default resources (excluding initial and retained variation margin) held for each clearing service, in total and split by:</v>
      </c>
      <c r="E17" s="114" t="s">
        <v>1921</v>
      </c>
      <c r="F17" s="111" t="s">
        <v>1920</v>
      </c>
      <c r="G17" s="123" t="str">
        <f t="shared" si="2"/>
        <v>每項結算服務持有預先繳存違約資源的價值(不含保證金)，總額及分列：</v>
      </c>
      <c r="H17" s="123" t="str">
        <f t="shared" si="2"/>
        <v>Value of pre-funded default resources (excluding initial and retained variation margin) held for each clearing service, in total and split by:</v>
      </c>
      <c r="I17" s="433" t="s">
        <v>2578</v>
      </c>
      <c r="J17" s="111" t="str">
        <f>VLOOKUP(E17,期交所英文!C:D,2,0)</f>
        <v>Non-cash  Sovereign Government Bonds- Domestic Reported as at quarter end;Pre-Haircut and Post- Haircut</v>
      </c>
      <c r="K17" s="122">
        <v>20220930</v>
      </c>
      <c r="L17" s="111" t="s">
        <v>1906</v>
      </c>
      <c r="M17" s="111" t="str">
        <f>VLOOKUP(E17,期交所英文!C:F,4,0)</f>
        <v>Pre-Haircut:TWD 0.00
Post-Haircut:TWD 0.00</v>
      </c>
      <c r="N17" s="124"/>
      <c r="O17" s="111" t="str">
        <f>IF(VLOOKUP(E17,期交所英文!C:G,5,0)="","",VLOOKUP(E17,期交所英文!C:G,5,0))</f>
        <v/>
      </c>
      <c r="P17" s="293" t="str">
        <f t="shared" si="5"/>
        <v>4_3_5</v>
      </c>
      <c r="Q17" s="123" t="str">
        <f>VLOOKUP(E17,Guide!C:F,4,0)</f>
        <v>Numeric 2dp, Currency</v>
      </c>
      <c r="R17" s="123" t="s">
        <v>3087</v>
      </c>
      <c r="S17" s="123" t="s">
        <v>3063</v>
      </c>
      <c r="T17" s="123" t="str">
        <f t="shared" si="3"/>
        <v>結算基金</v>
      </c>
      <c r="U17" s="123" t="s">
        <v>3064</v>
      </c>
      <c r="V17" s="123" t="str">
        <f t="shared" si="4"/>
        <v>股權</v>
      </c>
      <c r="W17" s="123" t="s">
        <v>518</v>
      </c>
      <c r="X17" s="123" t="s">
        <v>3092</v>
      </c>
      <c r="Y17" s="123" t="s">
        <v>1205</v>
      </c>
      <c r="Z17" s="123" t="s">
        <v>1205</v>
      </c>
      <c r="AA17" s="123" t="s">
        <v>579</v>
      </c>
      <c r="AB17" s="123" t="s">
        <v>3165</v>
      </c>
      <c r="AC17" s="397">
        <v>0</v>
      </c>
      <c r="AD17" s="123" t="str">
        <f t="shared" ref="AD17:AD26" si="6">IF(AC17="n/a","n/a","TWD "&amp;TEXT(AC17,"#,##.00"))</f>
        <v>TWD .00</v>
      </c>
      <c r="AE17" s="123"/>
      <c r="AF17" s="123"/>
      <c r="AG17" s="123"/>
      <c r="AH17" s="67" t="s">
        <v>1906</v>
      </c>
      <c r="AI17" s="42"/>
      <c r="AJ17" s="41"/>
      <c r="AK17" s="41"/>
    </row>
    <row r="18" spans="1:37" ht="52.5" customHeight="1">
      <c r="A18" s="323">
        <v>45107</v>
      </c>
      <c r="B18" s="175">
        <v>4.3</v>
      </c>
      <c r="C18" s="123" t="s">
        <v>1908</v>
      </c>
      <c r="D18" s="123" t="str">
        <f>VLOOKUP(B18,期交所英文!A:B,2,0)</f>
        <v>Value of pre-funded default resources (excluding initial and retained variation margin) held for each clearing service, in total and split by:</v>
      </c>
      <c r="E18" s="114" t="s">
        <v>1919</v>
      </c>
      <c r="F18" s="111" t="s">
        <v>1918</v>
      </c>
      <c r="G18" s="123" t="str">
        <f t="shared" si="2"/>
        <v>每項結算服務持有預先繳存違約資源的價值(不含保證金)，總額及分列：</v>
      </c>
      <c r="H18" s="123" t="str">
        <f t="shared" si="2"/>
        <v>Value of pre-funded default resources (excluding initial and retained variation margin) held for each clearing service, in total and split by:</v>
      </c>
      <c r="I18" s="433" t="s">
        <v>2579</v>
      </c>
      <c r="J18" s="111" t="str">
        <f>VLOOKUP(E18,期交所英文!C:D,2,0)</f>
        <v>Non-cash  Sovereign Government
Bonds-Other;Reported as at quarter end;Pre-Haircut and Post-Haircut</v>
      </c>
      <c r="K18" s="122">
        <v>20220930</v>
      </c>
      <c r="L18" s="111" t="s">
        <v>1906</v>
      </c>
      <c r="M18" s="111" t="str">
        <f>VLOOKUP(E18,期交所英文!C:F,4,0)</f>
        <v>Pre-Haircut:TWD 0.00
Post-Haircut:TWD 0.00</v>
      </c>
      <c r="N18" s="124"/>
      <c r="O18" s="111" t="str">
        <f>IF(VLOOKUP(E18,期交所英文!C:G,5,0)="","",VLOOKUP(E18,期交所英文!C:G,5,0))</f>
        <v/>
      </c>
      <c r="P18" s="293" t="str">
        <f t="shared" si="5"/>
        <v>4_3_6</v>
      </c>
      <c r="Q18" s="123" t="str">
        <f>VLOOKUP(E18,Guide!C:F,4,0)</f>
        <v>Numeric 2dp, Currency</v>
      </c>
      <c r="R18" s="123" t="s">
        <v>3087</v>
      </c>
      <c r="S18" s="123" t="s">
        <v>3063</v>
      </c>
      <c r="T18" s="123" t="str">
        <f t="shared" si="3"/>
        <v>結算基金</v>
      </c>
      <c r="U18" s="123" t="s">
        <v>3064</v>
      </c>
      <c r="V18" s="123" t="str">
        <f t="shared" si="4"/>
        <v>股權</v>
      </c>
      <c r="W18" s="123" t="s">
        <v>518</v>
      </c>
      <c r="X18" s="123" t="s">
        <v>3092</v>
      </c>
      <c r="Y18" s="123" t="s">
        <v>1205</v>
      </c>
      <c r="Z18" s="123" t="s">
        <v>1205</v>
      </c>
      <c r="AA18" s="123" t="s">
        <v>579</v>
      </c>
      <c r="AB18" s="123" t="s">
        <v>3165</v>
      </c>
      <c r="AC18" s="397">
        <v>0</v>
      </c>
      <c r="AD18" s="123" t="str">
        <f t="shared" si="6"/>
        <v>TWD .00</v>
      </c>
      <c r="AE18" s="123"/>
      <c r="AF18" s="123"/>
      <c r="AG18" s="123"/>
      <c r="AH18" s="67" t="s">
        <v>1906</v>
      </c>
      <c r="AI18" s="42"/>
      <c r="AJ18" s="41"/>
      <c r="AK18" s="41"/>
    </row>
    <row r="19" spans="1:37" ht="52.5" customHeight="1">
      <c r="A19" s="323">
        <v>45107</v>
      </c>
      <c r="B19" s="175">
        <v>4.3</v>
      </c>
      <c r="C19" s="123" t="s">
        <v>1908</v>
      </c>
      <c r="D19" s="123" t="str">
        <f>VLOOKUP(B19,期交所英文!A:B,2,0)</f>
        <v>Value of pre-funded default resources (excluding initial and retained variation margin) held for each clearing service, in total and split by:</v>
      </c>
      <c r="E19" s="114" t="s">
        <v>1917</v>
      </c>
      <c r="F19" s="111" t="s">
        <v>1916</v>
      </c>
      <c r="G19" s="123" t="str">
        <f t="shared" si="2"/>
        <v>每項結算服務持有預先繳存違約資源的價值(不含保證金)，總額及分列：</v>
      </c>
      <c r="H19" s="123" t="str">
        <f t="shared" si="2"/>
        <v>Value of pre-funded default resources (excluding initial and retained variation margin) held for each clearing service, in total and split by:</v>
      </c>
      <c r="I19" s="433" t="s">
        <v>2580</v>
      </c>
      <c r="J19" s="111" t="str">
        <f>VLOOKUP(E19,期交所英文!C:D,2,0)</f>
        <v>Non-cash Agency Bonds;Reported as
at quarter end;Pre-Haircut and Post- Haircut</v>
      </c>
      <c r="K19" s="122">
        <v>20220930</v>
      </c>
      <c r="L19" s="111" t="s">
        <v>1906</v>
      </c>
      <c r="M19" s="111" t="str">
        <f>VLOOKUP(E19,期交所英文!C:F,4,0)</f>
        <v>Pre-Haircut:TWD 0.00
Post-Haircut:TWD 0.00</v>
      </c>
      <c r="N19" s="124"/>
      <c r="O19" s="111" t="str">
        <f>IF(VLOOKUP(E19,期交所英文!C:G,5,0)="","",VLOOKUP(E19,期交所英文!C:G,5,0))</f>
        <v/>
      </c>
      <c r="P19" s="293" t="str">
        <f t="shared" si="5"/>
        <v>4_3_7</v>
      </c>
      <c r="Q19" s="123" t="str">
        <f>VLOOKUP(E19,Guide!C:F,4,0)</f>
        <v>Numeric 2dp, Currency</v>
      </c>
      <c r="R19" s="123" t="s">
        <v>3087</v>
      </c>
      <c r="S19" s="123" t="s">
        <v>3063</v>
      </c>
      <c r="T19" s="123" t="str">
        <f t="shared" si="3"/>
        <v>結算基金</v>
      </c>
      <c r="U19" s="123" t="s">
        <v>3064</v>
      </c>
      <c r="V19" s="123" t="str">
        <f t="shared" si="4"/>
        <v>股權</v>
      </c>
      <c r="W19" s="123" t="s">
        <v>518</v>
      </c>
      <c r="X19" s="123" t="s">
        <v>3092</v>
      </c>
      <c r="Y19" s="123" t="s">
        <v>1205</v>
      </c>
      <c r="Z19" s="123" t="s">
        <v>1205</v>
      </c>
      <c r="AA19" s="123" t="s">
        <v>579</v>
      </c>
      <c r="AB19" s="123" t="s">
        <v>3165</v>
      </c>
      <c r="AC19" s="397">
        <v>0</v>
      </c>
      <c r="AD19" s="123" t="str">
        <f t="shared" si="6"/>
        <v>TWD .00</v>
      </c>
      <c r="AE19" s="123"/>
      <c r="AF19" s="123"/>
      <c r="AG19" s="123"/>
      <c r="AH19" s="67" t="s">
        <v>1906</v>
      </c>
      <c r="AI19" s="42"/>
      <c r="AJ19" s="41"/>
      <c r="AK19" s="41"/>
    </row>
    <row r="20" spans="1:37" ht="52.5" customHeight="1">
      <c r="A20" s="323">
        <v>45107</v>
      </c>
      <c r="B20" s="175">
        <v>4.3</v>
      </c>
      <c r="C20" s="123" t="s">
        <v>1908</v>
      </c>
      <c r="D20" s="123" t="str">
        <f>VLOOKUP(B20,期交所英文!A:B,2,0)</f>
        <v>Value of pre-funded default resources (excluding initial and retained variation margin) held for each clearing service, in total and split by:</v>
      </c>
      <c r="E20" s="114" t="s">
        <v>1915</v>
      </c>
      <c r="F20" s="123" t="s">
        <v>1914</v>
      </c>
      <c r="G20" s="123" t="str">
        <f t="shared" si="2"/>
        <v>每項結算服務持有預先繳存違約資源的價值(不含保證金)，總額及分列：</v>
      </c>
      <c r="H20" s="123" t="str">
        <f t="shared" si="2"/>
        <v>Value of pre-funded default resources (excluding initial and retained variation margin) held for each clearing service, in total and split by:</v>
      </c>
      <c r="I20" s="123" t="s">
        <v>2581</v>
      </c>
      <c r="J20" s="111" t="str">
        <f>VLOOKUP(E20,期交所英文!C:D,2,0)</f>
        <v>Non-cash State/municipal bonds;Reported as at quarter end;Pre- Haircut and Post-Haircut</v>
      </c>
      <c r="K20" s="122">
        <v>20220930</v>
      </c>
      <c r="L20" s="111" t="s">
        <v>1906</v>
      </c>
      <c r="M20" s="111" t="str">
        <f>VLOOKUP(E20,期交所英文!C:F,4,0)</f>
        <v>Pre-Haircut:TWD 0.00
Post-Haircut:TWD 0.00</v>
      </c>
      <c r="N20" s="124"/>
      <c r="O20" s="111" t="str">
        <f>IF(VLOOKUP(E20,期交所英文!C:G,5,0)="","",VLOOKUP(E20,期交所英文!C:G,5,0))</f>
        <v/>
      </c>
      <c r="P20" s="293" t="str">
        <f t="shared" si="5"/>
        <v>4_3_8</v>
      </c>
      <c r="Q20" s="123" t="str">
        <f>VLOOKUP(E20,Guide!C:F,4,0)</f>
        <v>Numeric 2dp, Currency</v>
      </c>
      <c r="R20" s="123" t="s">
        <v>3087</v>
      </c>
      <c r="S20" s="123" t="s">
        <v>3063</v>
      </c>
      <c r="T20" s="123" t="str">
        <f t="shared" si="3"/>
        <v>結算基金</v>
      </c>
      <c r="U20" s="123" t="s">
        <v>3064</v>
      </c>
      <c r="V20" s="123" t="str">
        <f t="shared" si="4"/>
        <v>股權</v>
      </c>
      <c r="W20" s="123" t="s">
        <v>518</v>
      </c>
      <c r="X20" s="123" t="s">
        <v>3092</v>
      </c>
      <c r="Y20" s="123" t="s">
        <v>1205</v>
      </c>
      <c r="Z20" s="123" t="s">
        <v>1205</v>
      </c>
      <c r="AA20" s="123" t="s">
        <v>579</v>
      </c>
      <c r="AB20" s="123" t="s">
        <v>3165</v>
      </c>
      <c r="AC20" s="397">
        <v>0</v>
      </c>
      <c r="AD20" s="123" t="str">
        <f t="shared" si="6"/>
        <v>TWD .00</v>
      </c>
      <c r="AE20" s="123"/>
      <c r="AF20" s="123"/>
      <c r="AG20" s="123"/>
      <c r="AH20" s="67" t="s">
        <v>1906</v>
      </c>
      <c r="AI20" s="42"/>
      <c r="AJ20" s="41"/>
      <c r="AK20" s="41"/>
    </row>
    <row r="21" spans="1:37" ht="52.5" customHeight="1">
      <c r="A21" s="323">
        <v>45107</v>
      </c>
      <c r="B21" s="175">
        <v>4.3</v>
      </c>
      <c r="C21" s="123" t="s">
        <v>1908</v>
      </c>
      <c r="D21" s="123" t="str">
        <f>VLOOKUP(B21,期交所英文!A:B,2,0)</f>
        <v>Value of pre-funded default resources (excluding initial and retained variation margin) held for each clearing service, in total and split by:</v>
      </c>
      <c r="E21" s="114" t="s">
        <v>1913</v>
      </c>
      <c r="F21" s="111" t="s">
        <v>1912</v>
      </c>
      <c r="G21" s="123" t="str">
        <f t="shared" si="2"/>
        <v>每項結算服務持有預先繳存違約資源的價值(不含保證金)，總額及分列：</v>
      </c>
      <c r="H21" s="123" t="str">
        <f t="shared" si="2"/>
        <v>Value of pre-funded default resources (excluding initial and retained variation margin) held for each clearing service, in total and split by:</v>
      </c>
      <c r="I21" s="433" t="s">
        <v>2582</v>
      </c>
      <c r="J21" s="111" t="str">
        <f>VLOOKUP(E21,期交所英文!C:D,2,0)</f>
        <v>Non-cash Corporate bonds;Reported as at quarter end;Pre-Haircut and Post
-Haircut</v>
      </c>
      <c r="K21" s="122">
        <v>20220930</v>
      </c>
      <c r="L21" s="111" t="s">
        <v>1906</v>
      </c>
      <c r="M21" s="111" t="str">
        <f>VLOOKUP(E21,期交所英文!C:F,4,0)</f>
        <v>Pre-Haircut:TWD 0.00
Post-Haircut:TWD 0.00</v>
      </c>
      <c r="N21" s="124"/>
      <c r="O21" s="111" t="str">
        <f>IF(VLOOKUP(E21,期交所英文!C:G,5,0)="","",VLOOKUP(E21,期交所英文!C:G,5,0))</f>
        <v/>
      </c>
      <c r="P21" s="293" t="str">
        <f t="shared" si="5"/>
        <v>4_3_9</v>
      </c>
      <c r="Q21" s="123" t="str">
        <f>VLOOKUP(E21,Guide!C:F,4,0)</f>
        <v>Numeric 2dp, Currency</v>
      </c>
      <c r="R21" s="123" t="s">
        <v>3087</v>
      </c>
      <c r="S21" s="123" t="s">
        <v>3063</v>
      </c>
      <c r="T21" s="123" t="str">
        <f t="shared" si="3"/>
        <v>結算基金</v>
      </c>
      <c r="U21" s="123" t="s">
        <v>3064</v>
      </c>
      <c r="V21" s="123" t="str">
        <f t="shared" si="4"/>
        <v>股權</v>
      </c>
      <c r="W21" s="123" t="s">
        <v>518</v>
      </c>
      <c r="X21" s="123" t="s">
        <v>3092</v>
      </c>
      <c r="Y21" s="123" t="s">
        <v>1205</v>
      </c>
      <c r="Z21" s="123" t="s">
        <v>1205</v>
      </c>
      <c r="AA21" s="123" t="s">
        <v>579</v>
      </c>
      <c r="AB21" s="123" t="s">
        <v>3165</v>
      </c>
      <c r="AC21" s="397">
        <v>0</v>
      </c>
      <c r="AD21" s="123" t="str">
        <f t="shared" si="6"/>
        <v>TWD .00</v>
      </c>
      <c r="AE21" s="123"/>
      <c r="AF21" s="123"/>
      <c r="AG21" s="123"/>
      <c r="AH21" s="67" t="s">
        <v>1906</v>
      </c>
      <c r="AI21" s="42"/>
      <c r="AJ21" s="41"/>
      <c r="AK21" s="41"/>
    </row>
    <row r="22" spans="1:37" ht="51" customHeight="1">
      <c r="A22" s="323">
        <v>45107</v>
      </c>
      <c r="B22" s="175">
        <v>4.3</v>
      </c>
      <c r="C22" s="123" t="s">
        <v>1908</v>
      </c>
      <c r="D22" s="123" t="str">
        <f>VLOOKUP(B22,期交所英文!A:B,2,0)</f>
        <v>Value of pre-funded default resources (excluding initial and retained variation margin) held for each clearing service, in total and split by:</v>
      </c>
      <c r="E22" s="147" t="s">
        <v>2393</v>
      </c>
      <c r="F22" s="123" t="s">
        <v>1911</v>
      </c>
      <c r="G22" s="123" t="str">
        <f t="shared" si="2"/>
        <v>每項結算服務持有預先繳存違約資源的價值(不含保證金)，總額及分列：</v>
      </c>
      <c r="H22" s="123" t="str">
        <f t="shared" si="2"/>
        <v>Value of pre-funded default resources (excluding initial and retained variation margin) held for each clearing service, in total and split by:</v>
      </c>
      <c r="I22" s="123" t="s">
        <v>2583</v>
      </c>
      <c r="J22" s="111" t="str">
        <f>VLOOKUP(E22,期交所英文!C:D,2,0)</f>
        <v>Non-cash Equities;Reported as at
quarter end;Pre-Haircut and Post- Haircut</v>
      </c>
      <c r="K22" s="122">
        <v>20220930</v>
      </c>
      <c r="L22" s="111" t="s">
        <v>1906</v>
      </c>
      <c r="M22" s="111" t="str">
        <f>VLOOKUP(E22,期交所英文!C:F,4,0)</f>
        <v>Pre-Haircut:TWD 0.00
Post-Haircut:TWD 0.00</v>
      </c>
      <c r="N22" s="124"/>
      <c r="O22" s="111" t="str">
        <f>IF(VLOOKUP(E22,期交所英文!C:G,5,0)="","",VLOOKUP(E22,期交所英文!C:G,5,0))</f>
        <v/>
      </c>
      <c r="P22" s="293" t="str">
        <f t="shared" si="5"/>
        <v>4_3_10</v>
      </c>
      <c r="Q22" s="123" t="str">
        <f>VLOOKUP(E22,Guide!C:F,4,0)</f>
        <v>Numeric 2dp, Currency</v>
      </c>
      <c r="R22" s="123" t="s">
        <v>3087</v>
      </c>
      <c r="S22" s="123" t="s">
        <v>3063</v>
      </c>
      <c r="T22" s="123" t="str">
        <f t="shared" si="3"/>
        <v>結算基金</v>
      </c>
      <c r="U22" s="123" t="s">
        <v>3064</v>
      </c>
      <c r="V22" s="123" t="str">
        <f t="shared" si="4"/>
        <v>股權</v>
      </c>
      <c r="W22" s="123" t="s">
        <v>518</v>
      </c>
      <c r="X22" s="123" t="s">
        <v>3092</v>
      </c>
      <c r="Y22" s="123" t="s">
        <v>1205</v>
      </c>
      <c r="Z22" s="123" t="s">
        <v>1205</v>
      </c>
      <c r="AA22" s="123" t="s">
        <v>579</v>
      </c>
      <c r="AB22" s="123" t="s">
        <v>3165</v>
      </c>
      <c r="AC22" s="397">
        <v>0</v>
      </c>
      <c r="AD22" s="123" t="str">
        <f t="shared" si="6"/>
        <v>TWD .00</v>
      </c>
      <c r="AE22" s="123"/>
      <c r="AF22" s="123"/>
      <c r="AG22" s="123"/>
      <c r="AH22" s="67" t="s">
        <v>1906</v>
      </c>
      <c r="AI22" s="42"/>
      <c r="AJ22" s="41"/>
      <c r="AK22" s="41"/>
    </row>
    <row r="23" spans="1:37" ht="50.25" customHeight="1">
      <c r="A23" s="323">
        <v>45107</v>
      </c>
      <c r="B23" s="175">
        <v>4.3</v>
      </c>
      <c r="C23" s="123" t="s">
        <v>1908</v>
      </c>
      <c r="D23" s="123" t="str">
        <f>VLOOKUP(B23,期交所英文!A:B,2,0)</f>
        <v>Value of pre-funded default resources (excluding initial and retained variation margin) held for each clearing service, in total and split by:</v>
      </c>
      <c r="E23" s="147" t="s">
        <v>2394</v>
      </c>
      <c r="F23" s="111" t="s">
        <v>1910</v>
      </c>
      <c r="G23" s="123" t="str">
        <f t="shared" si="2"/>
        <v>每項結算服務持有預先繳存違約資源的價值(不含保證金)，總額及分列：</v>
      </c>
      <c r="H23" s="123" t="str">
        <f t="shared" si="2"/>
        <v>Value of pre-funded default resources (excluding initial and retained variation margin) held for each clearing service, in total and split by:</v>
      </c>
      <c r="I23" s="433" t="s">
        <v>2584</v>
      </c>
      <c r="J23" s="111" t="str">
        <f>VLOOKUP(E23,期交所英文!C:D,2,0)</f>
        <v>Non-cash Commodities-
Gold;Reported as at quarter end;Pre- Haircut and Post-Haircut</v>
      </c>
      <c r="K23" s="122">
        <v>20220930</v>
      </c>
      <c r="L23" s="111" t="s">
        <v>1906</v>
      </c>
      <c r="M23" s="111" t="str">
        <f>VLOOKUP(E23,期交所英文!C:F,4,0)</f>
        <v>Pre-Haircut:TWD 0.00
Post-Haircut:TWD 0.00</v>
      </c>
      <c r="N23" s="124"/>
      <c r="O23" s="111" t="str">
        <f>IF(VLOOKUP(E23,期交所英文!C:G,5,0)="","",VLOOKUP(E23,期交所英文!C:G,5,0))</f>
        <v/>
      </c>
      <c r="P23" s="293" t="str">
        <f t="shared" si="5"/>
        <v>4_3_11</v>
      </c>
      <c r="Q23" s="123" t="str">
        <f>VLOOKUP(E23,Guide!C:F,4,0)</f>
        <v>Numeric 2dp, Currency</v>
      </c>
      <c r="R23" s="123" t="s">
        <v>3087</v>
      </c>
      <c r="S23" s="123" t="s">
        <v>3063</v>
      </c>
      <c r="T23" s="123" t="str">
        <f t="shared" si="3"/>
        <v>結算基金</v>
      </c>
      <c r="U23" s="123" t="s">
        <v>3064</v>
      </c>
      <c r="V23" s="123" t="str">
        <f t="shared" si="4"/>
        <v>股權</v>
      </c>
      <c r="W23" s="123" t="s">
        <v>518</v>
      </c>
      <c r="X23" s="123" t="s">
        <v>3092</v>
      </c>
      <c r="Y23" s="123" t="s">
        <v>1205</v>
      </c>
      <c r="Z23" s="123" t="s">
        <v>1205</v>
      </c>
      <c r="AA23" s="123" t="s">
        <v>579</v>
      </c>
      <c r="AB23" s="123" t="s">
        <v>3165</v>
      </c>
      <c r="AC23" s="397">
        <v>0</v>
      </c>
      <c r="AD23" s="123" t="str">
        <f t="shared" si="6"/>
        <v>TWD .00</v>
      </c>
      <c r="AE23" s="123"/>
      <c r="AF23" s="123"/>
      <c r="AG23" s="123"/>
      <c r="AH23" s="67" t="s">
        <v>1906</v>
      </c>
      <c r="AI23" s="42"/>
      <c r="AJ23" s="41"/>
      <c r="AK23" s="41"/>
    </row>
    <row r="24" spans="1:37" ht="52.5" customHeight="1">
      <c r="A24" s="323">
        <v>45107</v>
      </c>
      <c r="B24" s="175">
        <v>4.3</v>
      </c>
      <c r="C24" s="123" t="s">
        <v>1908</v>
      </c>
      <c r="D24" s="123" t="str">
        <f>VLOOKUP(B24,期交所英文!A:B,2,0)</f>
        <v>Value of pre-funded default resources (excluding initial and retained variation margin) held for each clearing service, in total and split by:</v>
      </c>
      <c r="E24" s="147" t="s">
        <v>2396</v>
      </c>
      <c r="F24" s="111" t="s">
        <v>1907</v>
      </c>
      <c r="G24" s="123" t="str">
        <f t="shared" si="2"/>
        <v>每項結算服務持有預先繳存違約資源的價值(不含保證金)，總額及分列：</v>
      </c>
      <c r="H24" s="123" t="str">
        <f t="shared" si="2"/>
        <v>Value of pre-funded default resources (excluding initial and retained variation margin) held for each clearing service, in total and split by:</v>
      </c>
      <c r="I24" s="433" t="s">
        <v>2585</v>
      </c>
      <c r="J24" s="111" t="str">
        <f>VLOOKUP(E24,期交所英文!C:D,2,0)</f>
        <v>Non-cash Commodities- Other;Reported as at quarter end;Pre- Haircut and Post-Haircut</v>
      </c>
      <c r="K24" s="122">
        <v>20220930</v>
      </c>
      <c r="L24" s="111" t="s">
        <v>1906</v>
      </c>
      <c r="M24" s="111" t="str">
        <f>VLOOKUP(E24,期交所英文!C:F,4,0)</f>
        <v>Pre-Haircut:TWD 0.00
Post-Haircut:TWD 0.00</v>
      </c>
      <c r="N24" s="124"/>
      <c r="O24" s="111" t="str">
        <f>IF(VLOOKUP(E24,期交所英文!C:G,5,0)="","",VLOOKUP(E24,期交所英文!C:G,5,0))</f>
        <v/>
      </c>
      <c r="P24" s="293" t="str">
        <f t="shared" si="5"/>
        <v>4_3_12</v>
      </c>
      <c r="Q24" s="123" t="str">
        <f>VLOOKUP(E24,Guide!C:F,4,0)</f>
        <v>Numeric 2dp, Currency</v>
      </c>
      <c r="R24" s="123" t="s">
        <v>3087</v>
      </c>
      <c r="S24" s="123" t="s">
        <v>3063</v>
      </c>
      <c r="T24" s="123" t="str">
        <f t="shared" si="3"/>
        <v>結算基金</v>
      </c>
      <c r="U24" s="123" t="s">
        <v>3064</v>
      </c>
      <c r="V24" s="123" t="str">
        <f t="shared" si="4"/>
        <v>股權</v>
      </c>
      <c r="W24" s="123" t="s">
        <v>518</v>
      </c>
      <c r="X24" s="123" t="s">
        <v>3092</v>
      </c>
      <c r="Y24" s="123" t="s">
        <v>1205</v>
      </c>
      <c r="Z24" s="123" t="s">
        <v>1205</v>
      </c>
      <c r="AA24" s="123" t="s">
        <v>579</v>
      </c>
      <c r="AB24" s="123" t="s">
        <v>3165</v>
      </c>
      <c r="AC24" s="397">
        <v>0</v>
      </c>
      <c r="AD24" s="123" t="str">
        <f t="shared" si="6"/>
        <v>TWD .00</v>
      </c>
      <c r="AE24" s="123"/>
      <c r="AF24" s="123"/>
      <c r="AG24" s="123"/>
      <c r="AH24" s="67" t="s">
        <v>1906</v>
      </c>
      <c r="AI24" s="42"/>
      <c r="AJ24" s="41"/>
      <c r="AK24" s="41"/>
    </row>
    <row r="25" spans="1:37" ht="52.5" customHeight="1">
      <c r="A25" s="323">
        <v>45107</v>
      </c>
      <c r="B25" s="175">
        <v>4.3</v>
      </c>
      <c r="C25" s="123" t="s">
        <v>1908</v>
      </c>
      <c r="D25" s="123" t="str">
        <f>VLOOKUP(B25,期交所英文!A:B,2,0)</f>
        <v>Value of pre-funded default resources (excluding initial and retained variation margin) held for each clearing service, in total and split by:</v>
      </c>
      <c r="E25" s="147" t="s">
        <v>2395</v>
      </c>
      <c r="F25" s="111" t="s">
        <v>1909</v>
      </c>
      <c r="G25" s="123" t="str">
        <f t="shared" si="2"/>
        <v>每項結算服務持有預先繳存違約資源的價值(不含保證金)，總額及分列：</v>
      </c>
      <c r="H25" s="123" t="str">
        <f t="shared" si="2"/>
        <v>Value of pre-funded default resources (excluding initial and retained variation margin) held for each clearing service, in total and split by:</v>
      </c>
      <c r="I25" s="433" t="s">
        <v>2586</v>
      </c>
      <c r="J25" s="111" t="str">
        <f>VLOOKUP(E25,期交所英文!C:D,2,0)</f>
        <v>Non-cash Commodities-Mutual Funds
/ UCITs;Reported as at quarter end;Pre-Haircut and Post-Haircut</v>
      </c>
      <c r="K25" s="122">
        <v>20220930</v>
      </c>
      <c r="L25" s="111" t="s">
        <v>1906</v>
      </c>
      <c r="M25" s="111" t="str">
        <f>VLOOKUP(E25,期交所英文!C:F,4,0)</f>
        <v>Pre-Haircut:TWD 0.00
Post-Haircut:TWD 0.00</v>
      </c>
      <c r="N25" s="124"/>
      <c r="O25" s="111" t="str">
        <f>IF(VLOOKUP(E25,期交所英文!C:G,5,0)="","",VLOOKUP(E25,期交所英文!C:G,5,0))</f>
        <v/>
      </c>
      <c r="P25" s="293" t="str">
        <f t="shared" si="5"/>
        <v>4_3_13</v>
      </c>
      <c r="Q25" s="123" t="str">
        <f>VLOOKUP(E25,Guide!C:F,4,0)</f>
        <v>Numeric 2dp, Currency</v>
      </c>
      <c r="R25" s="123" t="s">
        <v>3087</v>
      </c>
      <c r="S25" s="123" t="s">
        <v>3063</v>
      </c>
      <c r="T25" s="123" t="str">
        <f t="shared" si="3"/>
        <v>結算基金</v>
      </c>
      <c r="U25" s="123" t="s">
        <v>3064</v>
      </c>
      <c r="V25" s="123" t="str">
        <f t="shared" si="4"/>
        <v>股權</v>
      </c>
      <c r="W25" s="123" t="s">
        <v>518</v>
      </c>
      <c r="X25" s="123" t="s">
        <v>3092</v>
      </c>
      <c r="Y25" s="123" t="s">
        <v>1205</v>
      </c>
      <c r="Z25" s="123" t="s">
        <v>1205</v>
      </c>
      <c r="AA25" s="123" t="s">
        <v>579</v>
      </c>
      <c r="AB25" s="123" t="s">
        <v>3165</v>
      </c>
      <c r="AC25" s="397">
        <v>0</v>
      </c>
      <c r="AD25" s="123" t="str">
        <f t="shared" si="6"/>
        <v>TWD .00</v>
      </c>
      <c r="AE25" s="123"/>
      <c r="AF25" s="123"/>
      <c r="AG25" s="123"/>
      <c r="AH25" s="67" t="s">
        <v>1906</v>
      </c>
      <c r="AI25" s="42"/>
      <c r="AJ25" s="41"/>
      <c r="AK25" s="41"/>
    </row>
    <row r="26" spans="1:37" ht="52.5" customHeight="1">
      <c r="A26" s="323">
        <v>45107</v>
      </c>
      <c r="B26" s="175">
        <v>4.3</v>
      </c>
      <c r="C26" s="123" t="s">
        <v>1908</v>
      </c>
      <c r="D26" s="123" t="str">
        <f>VLOOKUP(B26,期交所英文!A:B,2,0)</f>
        <v>Value of pre-funded default resources (excluding initial and retained variation margin) held for each clearing service, in total and split by:</v>
      </c>
      <c r="E26" s="147" t="s">
        <v>2397</v>
      </c>
      <c r="F26" s="111" t="s">
        <v>1907</v>
      </c>
      <c r="G26" s="123" t="str">
        <f t="shared" si="2"/>
        <v>每項結算服務持有預先繳存違約資源的價值(不含保證金)，總額及分列：</v>
      </c>
      <c r="H26" s="123" t="str">
        <f t="shared" si="2"/>
        <v>Value of pre-funded default resources (excluding initial and retained variation margin) held for each clearing service, in total and split by:</v>
      </c>
      <c r="I26" s="433" t="s">
        <v>2585</v>
      </c>
      <c r="J26" s="111" t="str">
        <f>VLOOKUP(E26,期交所英文!C:D,2,0)</f>
        <v>Non-cash  Commodities-
Other;Reported as at quarter end;Pre- Haircut and Post-Haircut</v>
      </c>
      <c r="K26" s="122">
        <v>20220930</v>
      </c>
      <c r="L26" s="111" t="s">
        <v>1906</v>
      </c>
      <c r="M26" s="111" t="str">
        <f>VLOOKUP(E26,期交所英文!C:F,4,0)</f>
        <v>Pre-Haircut:TWD 0.00
Post-Haircut:TWD 0.00</v>
      </c>
      <c r="N26" s="124"/>
      <c r="O26" s="111" t="str">
        <f>IF(VLOOKUP(E26,期交所英文!C:G,5,0)="","",VLOOKUP(E26,期交所英文!C:G,5,0))</f>
        <v/>
      </c>
      <c r="P26" s="293" t="str">
        <f t="shared" si="5"/>
        <v>4_3_14</v>
      </c>
      <c r="Q26" s="123" t="str">
        <f>VLOOKUP(E26,Guide!C:F,4,0)</f>
        <v>Numeric 2dp, Currency</v>
      </c>
      <c r="R26" s="123" t="s">
        <v>3087</v>
      </c>
      <c r="S26" s="123" t="s">
        <v>3063</v>
      </c>
      <c r="T26" s="123" t="str">
        <f t="shared" si="3"/>
        <v>結算基金</v>
      </c>
      <c r="U26" s="123" t="s">
        <v>3064</v>
      </c>
      <c r="V26" s="123" t="str">
        <f t="shared" si="4"/>
        <v>股權</v>
      </c>
      <c r="W26" s="123" t="s">
        <v>518</v>
      </c>
      <c r="X26" s="123" t="s">
        <v>3092</v>
      </c>
      <c r="Y26" s="123" t="s">
        <v>1205</v>
      </c>
      <c r="Z26" s="123" t="s">
        <v>1205</v>
      </c>
      <c r="AA26" s="123" t="s">
        <v>579</v>
      </c>
      <c r="AB26" s="123" t="s">
        <v>3165</v>
      </c>
      <c r="AC26" s="397">
        <v>0</v>
      </c>
      <c r="AD26" s="123" t="str">
        <f t="shared" si="6"/>
        <v>TWD .00</v>
      </c>
      <c r="AE26" s="123"/>
      <c r="AF26" s="123"/>
      <c r="AG26" s="123"/>
      <c r="AH26" s="67" t="s">
        <v>1906</v>
      </c>
      <c r="AI26" s="42"/>
      <c r="AJ26" s="41"/>
      <c r="AK26" s="41"/>
    </row>
    <row r="27" spans="1:37" ht="52.5" customHeight="1">
      <c r="A27" s="323">
        <v>45107</v>
      </c>
      <c r="B27" s="175">
        <v>4.3</v>
      </c>
      <c r="C27" s="111" t="s">
        <v>1905</v>
      </c>
      <c r="D27" s="123" t="str">
        <f>VLOOKUP(B27,期交所英文!A:B,2,0)</f>
        <v>Value of pre-funded default resources (excluding initial and retained variation margin) held for each clearing service, in total and split by:</v>
      </c>
      <c r="E27" s="147" t="s">
        <v>2398</v>
      </c>
      <c r="F27" s="123" t="s">
        <v>1904</v>
      </c>
      <c r="G27" s="111" t="str">
        <f t="shared" si="2"/>
        <v>每項結算服務持有預先繳存違約資源的價值(不含保證金)，總額
：</v>
      </c>
      <c r="H27" s="111" t="str">
        <f t="shared" si="2"/>
        <v>Value of pre-funded default resources (excluding initial and retained variation margin) held for each clearing service, in total and split by:</v>
      </c>
      <c r="I27" s="123" t="s">
        <v>2587</v>
      </c>
      <c r="J27" s="111" t="str">
        <f>VLOOKUP(E27,期交所英文!C:D,2,0)</f>
        <v>in total;Reported as at quarter end;Pre
-Haircut and Post-Haircut value.</v>
      </c>
      <c r="K27" s="122">
        <v>20220930</v>
      </c>
      <c r="L27" s="111" t="s">
        <v>1903</v>
      </c>
      <c r="M27" s="111" t="str">
        <f>VLOOKUP(E27,期交所英文!C:F,4,0)</f>
        <v>Pre-Haircut:TWD 3,871,012,016.00
Post-Haircut:TWD 3,871,012,016.00</v>
      </c>
      <c r="N27" s="124"/>
      <c r="O27" s="111" t="str">
        <f>IF(VLOOKUP(E27,期交所英文!C:G,5,0)="","",VLOOKUP(E27,期交所英文!C:G,5,0))</f>
        <v/>
      </c>
      <c r="P27" s="293" t="str">
        <f t="shared" si="5"/>
        <v>4_3_15</v>
      </c>
      <c r="Q27" s="139" t="str">
        <f>VLOOKUP(E27,Guide!C:F,4,0)</f>
        <v>Numeric 2dp, Currency</v>
      </c>
      <c r="R27" s="139" t="s">
        <v>3087</v>
      </c>
      <c r="S27" s="139" t="s">
        <v>3063</v>
      </c>
      <c r="T27" s="139" t="str">
        <f t="shared" si="3"/>
        <v>結算基金</v>
      </c>
      <c r="U27" s="139" t="s">
        <v>3064</v>
      </c>
      <c r="V27" s="139" t="str">
        <f t="shared" si="4"/>
        <v>股權</v>
      </c>
      <c r="W27" s="139" t="s">
        <v>518</v>
      </c>
      <c r="X27" s="139" t="s">
        <v>3092</v>
      </c>
      <c r="Y27" s="139" t="s">
        <v>1205</v>
      </c>
      <c r="Z27" s="139" t="s">
        <v>1205</v>
      </c>
      <c r="AA27" s="139" t="s">
        <v>579</v>
      </c>
      <c r="AB27" s="123" t="s">
        <v>3165</v>
      </c>
      <c r="AC27" s="397" t="e">
        <f>AC16</f>
        <v>#VALUE!</v>
      </c>
      <c r="AD27" s="274" t="e">
        <f>"折減前:TWD"&amp;TEXT(AC27,"#,##.00")&amp;CHAR(10)&amp;"折減後:TWD"&amp;TEXT(AC27,"#,##.00")</f>
        <v>#VALUE!</v>
      </c>
      <c r="AE27" s="274" t="s">
        <v>3148</v>
      </c>
      <c r="AF27" s="123"/>
      <c r="AG27" s="123"/>
      <c r="AH27" s="67" t="s">
        <v>1902</v>
      </c>
      <c r="AI27" s="42"/>
      <c r="AJ27" s="41"/>
      <c r="AK27" s="41"/>
    </row>
    <row r="28" spans="1:37" ht="57.75" customHeight="1">
      <c r="A28" s="320">
        <v>45107</v>
      </c>
      <c r="B28" s="277">
        <v>4.4000000000000004</v>
      </c>
      <c r="C28" s="130" t="s">
        <v>1876</v>
      </c>
      <c r="D28" s="130" t="str">
        <f>VLOOKUP(B28,期交所英文!A:B,2,0)</f>
        <v>Credit Risk Disclosures</v>
      </c>
      <c r="E28" s="121" t="s">
        <v>1901</v>
      </c>
      <c r="F28" s="113" t="s">
        <v>1900</v>
      </c>
      <c r="G28" s="130" t="str">
        <f t="shared" si="2"/>
        <v>信用風險揭露</v>
      </c>
      <c r="H28" s="130" t="str">
        <f t="shared" si="2"/>
        <v>Credit Risk Disclosures</v>
      </c>
      <c r="I28" s="435" t="s">
        <v>2588</v>
      </c>
      <c r="J28" s="113" t="str">
        <f>VLOOKUP(E28,期交所英文!C:D,2,0)</f>
        <v>State whether the CCP is subject to a minimum "Cover 1" or "Cover 2" requirement in relation to total pre- funded default  resources.</v>
      </c>
      <c r="K28" s="129">
        <v>20220930</v>
      </c>
      <c r="L28" s="130" t="s">
        <v>1893</v>
      </c>
      <c r="M28" s="130" t="str">
        <f>VLOOKUP(E28,期交所英文!C:F,4,0)</f>
        <v>The largest possible losses of clearing members estimated by using stress testing.</v>
      </c>
      <c r="N28" s="133"/>
      <c r="O28" s="130" t="str">
        <f>IF(VLOOKUP(E28,期交所英文!C:G,5,0)="","",VLOOKUP(E28,期交所英文!C:G,5,0))</f>
        <v/>
      </c>
      <c r="P28" s="290" t="str">
        <f t="shared" si="5"/>
        <v>4_4_1</v>
      </c>
      <c r="Q28" s="130" t="str">
        <f>VLOOKUP(E28,Guide!C:F,4,0)</f>
        <v>Text</v>
      </c>
      <c r="R28" s="130" t="s">
        <v>3085</v>
      </c>
      <c r="S28" s="130" t="s">
        <v>3063</v>
      </c>
      <c r="T28" s="130" t="str">
        <f t="shared" si="3"/>
        <v>結算基金</v>
      </c>
      <c r="U28" s="130" t="s">
        <v>3064</v>
      </c>
      <c r="V28" s="130" t="str">
        <f t="shared" si="4"/>
        <v>股權</v>
      </c>
      <c r="W28" s="130" t="s">
        <v>518</v>
      </c>
      <c r="X28" s="130" t="s">
        <v>3092</v>
      </c>
      <c r="Y28" s="130" t="s">
        <v>1205</v>
      </c>
      <c r="Z28" s="130" t="s">
        <v>1205</v>
      </c>
      <c r="AA28" s="130" t="s">
        <v>3105</v>
      </c>
      <c r="AB28" s="130"/>
      <c r="AC28" s="394" t="str">
        <f>IFERROR(VLOOKUP(P28,#REF!,7,0),"N/A")</f>
        <v>N/A</v>
      </c>
      <c r="AD28" s="130" t="s">
        <v>3076</v>
      </c>
      <c r="AE28" s="130" t="s">
        <v>3075</v>
      </c>
      <c r="AF28" s="130"/>
      <c r="AG28" s="130"/>
      <c r="AH28" s="67" t="s">
        <v>1899</v>
      </c>
      <c r="AI28" s="42"/>
      <c r="AJ28" s="41"/>
      <c r="AK28" s="41"/>
    </row>
    <row r="29" spans="1:37" ht="76.5" customHeight="1">
      <c r="A29" s="320">
        <v>45107</v>
      </c>
      <c r="B29" s="277">
        <v>4.4000000000000004</v>
      </c>
      <c r="C29" s="130" t="s">
        <v>1876</v>
      </c>
      <c r="D29" s="130" t="str">
        <f>VLOOKUP(B29,期交所英文!A:B,2,0)</f>
        <v>Credit Risk Disclosures</v>
      </c>
      <c r="E29" s="121" t="s">
        <v>1898</v>
      </c>
      <c r="F29" s="130" t="s">
        <v>1897</v>
      </c>
      <c r="G29" s="130" t="str">
        <f t="shared" si="2"/>
        <v>信用風險揭露</v>
      </c>
      <c r="H29" s="130" t="str">
        <f t="shared" si="2"/>
        <v>Credit Risk Disclosures</v>
      </c>
      <c r="I29" s="130" t="s">
        <v>2736</v>
      </c>
      <c r="J29" s="113" t="str">
        <f>VLOOKUP(E29,期交所英文!C:D,2,0)</f>
        <v>For each clearing service, state the
number of business days within which the CCP assumes it will close out the default when calculating credit exposures that would potentially need to be  covered by the default fund.</v>
      </c>
      <c r="K29" s="129">
        <v>20220930</v>
      </c>
      <c r="L29" s="129">
        <v>2</v>
      </c>
      <c r="M29" s="129">
        <f>VLOOKUP(E29,期交所英文!C:F,4,0)</f>
        <v>2</v>
      </c>
      <c r="N29" s="133"/>
      <c r="O29" s="129" t="str">
        <f>IF(VLOOKUP(E29,期交所英文!C:G,5,0)="","",VLOOKUP(E29,期交所英文!C:G,5,0))</f>
        <v/>
      </c>
      <c r="P29" s="290" t="str">
        <f t="shared" si="5"/>
        <v>4_4_2</v>
      </c>
      <c r="Q29" s="130" t="str">
        <f>VLOOKUP(E29,Guide!C:F,4,0)</f>
        <v>Numeric 0dp</v>
      </c>
      <c r="R29" s="130" t="s">
        <v>3090</v>
      </c>
      <c r="S29" s="130" t="s">
        <v>3063</v>
      </c>
      <c r="T29" s="130" t="str">
        <f t="shared" si="3"/>
        <v>結算基金</v>
      </c>
      <c r="U29" s="130" t="s">
        <v>3064</v>
      </c>
      <c r="V29" s="130" t="str">
        <f t="shared" si="4"/>
        <v>股權</v>
      </c>
      <c r="W29" s="130" t="s">
        <v>518</v>
      </c>
      <c r="X29" s="130" t="s">
        <v>3092</v>
      </c>
      <c r="Y29" s="130" t="s">
        <v>1205</v>
      </c>
      <c r="Z29" s="130" t="s">
        <v>1205</v>
      </c>
      <c r="AA29" s="130" t="s">
        <v>3105</v>
      </c>
      <c r="AB29" s="130"/>
      <c r="AC29" s="394" t="str">
        <f>IFERROR(VLOOKUP(P29,#REF!,7,0),"N/A")</f>
        <v>N/A</v>
      </c>
      <c r="AD29" s="130" t="str">
        <f>AC29</f>
        <v>N/A</v>
      </c>
      <c r="AE29" s="130"/>
      <c r="AF29" s="130"/>
      <c r="AG29" s="130"/>
      <c r="AH29" s="59">
        <v>5</v>
      </c>
      <c r="AI29" s="42"/>
      <c r="AJ29" s="41"/>
      <c r="AK29" s="41"/>
    </row>
    <row r="30" spans="1:37" ht="138" customHeight="1">
      <c r="A30" s="322">
        <v>45107</v>
      </c>
      <c r="B30" s="275">
        <v>4.4000000000000004</v>
      </c>
      <c r="C30" s="120" t="s">
        <v>1876</v>
      </c>
      <c r="D30" s="120" t="str">
        <f>VLOOKUP(B30,期交所英文!A:B,2,0)</f>
        <v>Credit Risk Disclosures</v>
      </c>
      <c r="E30" s="116" t="s">
        <v>1896</v>
      </c>
      <c r="F30" s="120" t="s">
        <v>1895</v>
      </c>
      <c r="G30" s="120" t="str">
        <f t="shared" si="2"/>
        <v>信用風險揭露</v>
      </c>
      <c r="H30" s="120" t="str">
        <f t="shared" si="2"/>
        <v>Credit Risk Disclosures</v>
      </c>
      <c r="I30" s="120" t="s">
        <v>2704</v>
      </c>
      <c r="J30" s="117" t="str">
        <f>VLOOKUP(E30,期交所英文!C:D,2,0)</f>
        <v>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v>
      </c>
      <c r="K30" s="127">
        <v>20220930</v>
      </c>
      <c r="L30" s="117" t="s">
        <v>1894</v>
      </c>
      <c r="M30" s="117" t="str">
        <f>VLOOKUP(E30,期交所英文!C:F,4,0)</f>
        <v>Peak Day Amount In Previous 12 Months:TWD 3,076,356,220.57
Mean Average Over Previous 12 Months:TWD 1,719,782,173.14</v>
      </c>
      <c r="N30" s="143" t="s">
        <v>1893</v>
      </c>
      <c r="O30" s="117" t="str">
        <f>IF(VLOOKUP(E30,期交所英文!C:G,5,0)="","",VLOOKUP(E30,期交所英文!C:G,5,0))</f>
        <v>The estimated stress loss is calculated as the
largest possible losses of clearing members estimated by using stress testing.</v>
      </c>
      <c r="P30" s="292" t="str">
        <f t="shared" si="5"/>
        <v>4_4_3</v>
      </c>
      <c r="Q30" s="120" t="str">
        <f>VLOOKUP(E30,Guide!C:F,4,0)</f>
        <v>Numeric 2dp, Percentage</v>
      </c>
      <c r="R30" s="120" t="s">
        <v>3087</v>
      </c>
      <c r="S30" s="120" t="s">
        <v>3063</v>
      </c>
      <c r="T30" s="120" t="str">
        <f t="shared" si="3"/>
        <v>結算基金</v>
      </c>
      <c r="U30" s="120" t="s">
        <v>3064</v>
      </c>
      <c r="V30" s="120" t="str">
        <f t="shared" si="4"/>
        <v>股權</v>
      </c>
      <c r="W30" s="120" t="s">
        <v>518</v>
      </c>
      <c r="X30" s="120" t="s">
        <v>3092</v>
      </c>
      <c r="Y30" s="120" t="s">
        <v>1205</v>
      </c>
      <c r="Z30" s="120" t="s">
        <v>1205</v>
      </c>
      <c r="AA30" s="120" t="s">
        <v>582</v>
      </c>
      <c r="AB30" s="120" t="s">
        <v>3166</v>
      </c>
      <c r="AC30" s="396" t="s">
        <v>3167</v>
      </c>
      <c r="AD30" s="120" t="str">
        <f>"過去 12 個月的日最大值:TWD"&amp;TEXT(IFERROR(VLOOKUP("4_4_3_max",#REF!,7,0),"n/a"),"#,##.00")&amp;CHAR(10)&amp;"過去 12 個月的日平均值:TWD"&amp;TEXT(IFERROR(VLOOKUP("4_4_3_avg",#REF!,7,0),"n/a"),"#,##.00")</f>
        <v>過去 12 個月的日最大值:TWDn/a
過去 12 個月的日平均值:TWDn/a</v>
      </c>
      <c r="AE30" s="120"/>
      <c r="AF30" s="120"/>
      <c r="AG30" s="120"/>
      <c r="AH30" s="61" t="s">
        <v>1481</v>
      </c>
      <c r="AI30" s="42"/>
      <c r="AJ30" s="41"/>
      <c r="AK30" s="41"/>
    </row>
    <row r="31" spans="1:37" ht="57.75" customHeight="1">
      <c r="A31" s="322">
        <v>45107</v>
      </c>
      <c r="B31" s="275">
        <v>4.4000000000000004</v>
      </c>
      <c r="C31" s="120" t="s">
        <v>1876</v>
      </c>
      <c r="D31" s="120" t="str">
        <f>VLOOKUP(B31,期交所英文!A:B,2,0)</f>
        <v>Credit Risk Disclosures</v>
      </c>
      <c r="E31" s="116" t="s">
        <v>1892</v>
      </c>
      <c r="F31" s="120" t="s">
        <v>1891</v>
      </c>
      <c r="G31" s="120" t="str">
        <f t="shared" si="2"/>
        <v>信用風險揭露</v>
      </c>
      <c r="H31" s="120" t="str">
        <f t="shared" si="2"/>
        <v>Credit Risk Disclosures</v>
      </c>
      <c r="I31" s="120" t="s">
        <v>2589</v>
      </c>
      <c r="J31" s="117" t="str">
        <f>VLOOKUP(E31,期交所英文!C:D,2,0)</f>
        <v>Report the number of business days, if
any, on which the above amount (4.4.3) exceeded actual pre-funded default resources (in excess of initial margin).</v>
      </c>
      <c r="K31" s="127">
        <v>20220930</v>
      </c>
      <c r="L31" s="127">
        <v>0</v>
      </c>
      <c r="M31" s="127">
        <f>VLOOKUP(E31,期交所英文!C:F,4,0)</f>
        <v>0</v>
      </c>
      <c r="N31" s="128"/>
      <c r="O31" s="127" t="str">
        <f>IF(VLOOKUP(E31,期交所英文!C:G,5,0)="","",VLOOKUP(E31,期交所英文!C:G,5,0))</f>
        <v/>
      </c>
      <c r="P31" s="292" t="str">
        <f t="shared" si="5"/>
        <v>4_4_4</v>
      </c>
      <c r="Q31" s="120" t="str">
        <f>VLOOKUP(E31,Guide!C:F,4,0)</f>
        <v>Numeric 0dp</v>
      </c>
      <c r="R31" s="120" t="s">
        <v>3090</v>
      </c>
      <c r="S31" s="120" t="s">
        <v>3063</v>
      </c>
      <c r="T31" s="120" t="str">
        <f t="shared" si="3"/>
        <v>結算基金</v>
      </c>
      <c r="U31" s="120" t="s">
        <v>3064</v>
      </c>
      <c r="V31" s="120" t="str">
        <f t="shared" si="4"/>
        <v>股權</v>
      </c>
      <c r="W31" s="120" t="s">
        <v>518</v>
      </c>
      <c r="X31" s="120" t="s">
        <v>3092</v>
      </c>
      <c r="Y31" s="120" t="s">
        <v>1205</v>
      </c>
      <c r="Z31" s="120" t="s">
        <v>1205</v>
      </c>
      <c r="AA31" s="120" t="s">
        <v>3105</v>
      </c>
      <c r="AB31" s="120"/>
      <c r="AC31" s="396" t="str">
        <f>IFERROR(VLOOKUP(P31,#REF!,6,0),"N/A")</f>
        <v>N/A</v>
      </c>
      <c r="AD31" s="120" t="str">
        <f>AC31</f>
        <v>N/A</v>
      </c>
      <c r="AE31" s="120"/>
      <c r="AF31" s="120"/>
      <c r="AG31" s="120"/>
      <c r="AH31" s="61" t="s">
        <v>1481</v>
      </c>
      <c r="AI31" s="42"/>
      <c r="AJ31" s="41"/>
      <c r="AK31" s="41"/>
    </row>
    <row r="32" spans="1:37" ht="57.75" customHeight="1">
      <c r="A32" s="322">
        <v>45107</v>
      </c>
      <c r="B32" s="275">
        <v>4.4000000000000004</v>
      </c>
      <c r="C32" s="120" t="s">
        <v>1876</v>
      </c>
      <c r="D32" s="120" t="str">
        <f>VLOOKUP(B32,期交所英文!A:B,2,0)</f>
        <v>Credit Risk Disclosures</v>
      </c>
      <c r="E32" s="116" t="s">
        <v>1890</v>
      </c>
      <c r="F32" s="120" t="s">
        <v>1889</v>
      </c>
      <c r="G32" s="120" t="str">
        <f t="shared" si="2"/>
        <v>信用風險揭露</v>
      </c>
      <c r="H32" s="120" t="str">
        <f t="shared" si="2"/>
        <v>Credit Risk Disclosures</v>
      </c>
      <c r="I32" s="120" t="s">
        <v>2590</v>
      </c>
      <c r="J32" s="117" t="str">
        <f>VLOOKUP(E32,期交所英文!C:D,2,0)</f>
        <v>The amount in 4.4.3 which exceeded actual pre-funded default resources (in excess of initial margin)</v>
      </c>
      <c r="K32" s="127">
        <v>20220930</v>
      </c>
      <c r="L32" s="120" t="s">
        <v>1877</v>
      </c>
      <c r="M32" s="120" t="str">
        <f>VLOOKUP(E32,期交所英文!C:F,4,0)</f>
        <v>Amount Exceeded 1: 0</v>
      </c>
      <c r="N32" s="144"/>
      <c r="O32" s="120" t="str">
        <f>IF(VLOOKUP(E32,期交所英文!C:G,5,0)="","",VLOOKUP(E32,期交所英文!C:G,5,0))</f>
        <v/>
      </c>
      <c r="P32" s="292" t="str">
        <f t="shared" si="5"/>
        <v>4_4_5</v>
      </c>
      <c r="Q32" s="120" t="str">
        <f>VLOOKUP(E32,Guide!C:F,4,0)</f>
        <v>Numeric 2dp, Currency</v>
      </c>
      <c r="R32" s="120" t="s">
        <v>3087</v>
      </c>
      <c r="S32" s="120" t="s">
        <v>3063</v>
      </c>
      <c r="T32" s="120" t="str">
        <f t="shared" si="3"/>
        <v>結算基金</v>
      </c>
      <c r="U32" s="120" t="s">
        <v>3064</v>
      </c>
      <c r="V32" s="120" t="str">
        <f t="shared" si="4"/>
        <v>股權</v>
      </c>
      <c r="W32" s="120" t="s">
        <v>518</v>
      </c>
      <c r="X32" s="120" t="s">
        <v>3092</v>
      </c>
      <c r="Y32" s="120" t="s">
        <v>1205</v>
      </c>
      <c r="Z32" s="120" t="s">
        <v>1205</v>
      </c>
      <c r="AA32" s="120" t="s">
        <v>3105</v>
      </c>
      <c r="AB32" s="120"/>
      <c r="AC32" s="396" t="str">
        <f>IFERROR(VLOOKUP(P32,#REF!,6,0),"N/A")</f>
        <v>N/A</v>
      </c>
      <c r="AD32" s="120" t="str">
        <f>AC32</f>
        <v>N/A</v>
      </c>
      <c r="AE32" s="120"/>
      <c r="AF32" s="120"/>
      <c r="AG32" s="120"/>
      <c r="AH32" s="61" t="s">
        <v>1481</v>
      </c>
      <c r="AI32" s="39"/>
      <c r="AJ32" s="37"/>
      <c r="AK32" s="37"/>
    </row>
    <row r="33" spans="1:37" ht="96" customHeight="1">
      <c r="A33" s="322">
        <v>45107</v>
      </c>
      <c r="B33" s="275">
        <v>4.4000000000000004</v>
      </c>
      <c r="C33" s="120" t="s">
        <v>1876</v>
      </c>
      <c r="D33" s="120" t="str">
        <f>VLOOKUP(B33,期交所英文!A:B,2,0)</f>
        <v>Credit Risk Disclosures</v>
      </c>
      <c r="E33" s="116" t="s">
        <v>1888</v>
      </c>
      <c r="F33" s="120" t="s">
        <v>1887</v>
      </c>
      <c r="G33" s="120" t="str">
        <f t="shared" si="2"/>
        <v>信用風險揭露</v>
      </c>
      <c r="H33" s="120" t="str">
        <f t="shared" si="2"/>
        <v>Credit Risk Disclosures</v>
      </c>
      <c r="I33" s="120" t="s">
        <v>2705</v>
      </c>
      <c r="J33" s="117" t="str">
        <f>VLOOKUP(E33,期交所英文!C:D,2,0)</f>
        <v>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v>
      </c>
      <c r="K33" s="127">
        <v>20220930</v>
      </c>
      <c r="L33" s="117" t="s">
        <v>1886</v>
      </c>
      <c r="M33" s="117" t="str">
        <f>VLOOKUP(E33,期交所英文!C:F,4,0)</f>
        <v>Peak Day Amount In Previous 12 Months:TWD 214,480,162.00
Mean Average Over Previous 12 Months:TWD 32,336,466.00</v>
      </c>
      <c r="N33" s="143" t="s">
        <v>1885</v>
      </c>
      <c r="O33" s="117" t="str">
        <f>IF(VLOOKUP(E33,期交所英文!C:G,5,0)="","",VLOOKUP(E33,期交所英文!C:G,5,0))</f>
        <v>The actual largest aggregate credit exposure (in excess of initial margin) is calculated as the largest actual credit exposure of clearing members.</v>
      </c>
      <c r="P33" s="292" t="str">
        <f t="shared" si="5"/>
        <v>4_4_6</v>
      </c>
      <c r="Q33" s="120" t="str">
        <f>VLOOKUP(E33,Guide!C:F,4,0)</f>
        <v>Numeric 2dp, Currency</v>
      </c>
      <c r="R33" s="120" t="s">
        <v>3087</v>
      </c>
      <c r="S33" s="120" t="s">
        <v>3063</v>
      </c>
      <c r="T33" s="120" t="str">
        <f t="shared" si="3"/>
        <v>結算基金</v>
      </c>
      <c r="U33" s="120" t="s">
        <v>3064</v>
      </c>
      <c r="V33" s="120" t="str">
        <f t="shared" si="4"/>
        <v>股權</v>
      </c>
      <c r="W33" s="120" t="s">
        <v>518</v>
      </c>
      <c r="X33" s="120" t="s">
        <v>3092</v>
      </c>
      <c r="Y33" s="120" t="s">
        <v>1205</v>
      </c>
      <c r="Z33" s="120" t="s">
        <v>1205</v>
      </c>
      <c r="AA33" s="120" t="s">
        <v>582</v>
      </c>
      <c r="AB33" s="120" t="s">
        <v>3166</v>
      </c>
      <c r="AC33" s="396" t="s">
        <v>3170</v>
      </c>
      <c r="AD33" s="120" t="str">
        <f>"過去 12 個月的日最大值:TWD"&amp;TEXT(IFERROR(VLOOKUP("4_4_6_max",#REF!,7,0),"n/a"),"#,##.00")&amp;CHAR(10)&amp;"過去 12 個月的日平均值:TWD"&amp;TEXT(IFERROR(VLOOKUP("4_4_6_avg",#REF!,7,0),"n/a"),"#,##.00")</f>
        <v>過去 12 個月的日最大值:TWDn/a
過去 12 個月的日平均值:TWDn/a</v>
      </c>
      <c r="AE33" s="120"/>
      <c r="AF33" s="120"/>
      <c r="AG33" s="120"/>
      <c r="AH33" s="61" t="s">
        <v>1481</v>
      </c>
      <c r="AI33" s="42"/>
      <c r="AJ33" s="41"/>
      <c r="AK33" s="41"/>
    </row>
    <row r="34" spans="1:37" ht="120.75" customHeight="1">
      <c r="A34" s="324">
        <v>45107</v>
      </c>
      <c r="B34" s="283">
        <v>4.4000000000000004</v>
      </c>
      <c r="C34" s="119" t="s">
        <v>1876</v>
      </c>
      <c r="D34" s="119" t="str">
        <f>VLOOKUP(B34,期交所英文!A:B,2,0)</f>
        <v>Credit Risk Disclosures</v>
      </c>
      <c r="E34" s="115" t="s">
        <v>1884</v>
      </c>
      <c r="F34" s="119" t="s">
        <v>1883</v>
      </c>
      <c r="G34" s="119" t="str">
        <f t="shared" si="2"/>
        <v>信用風險揭露</v>
      </c>
      <c r="H34" s="119" t="str">
        <f t="shared" si="2"/>
        <v>Credit Risk Disclosures</v>
      </c>
      <c r="I34" s="119" t="s">
        <v>2706</v>
      </c>
      <c r="J34" s="112" t="str">
        <f>VLOOKUP(E34,期交所英文!C:D,2,0)</f>
        <v>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v>
      </c>
      <c r="K34" s="125">
        <v>20220930</v>
      </c>
      <c r="L34" s="119" t="s">
        <v>1481</v>
      </c>
      <c r="M34" s="119" t="str">
        <f>VLOOKUP(E34,期交所英文!C:F,4,0)</f>
        <v>n/a</v>
      </c>
      <c r="N34" s="126"/>
      <c r="O34" s="119" t="str">
        <f>IF(VLOOKUP(E34,期交所英文!C:G,5,0)="","",VLOOKUP(E34,期交所英文!C:G,5,0))</f>
        <v/>
      </c>
      <c r="P34" s="294" t="str">
        <f t="shared" si="5"/>
        <v>4_4_7</v>
      </c>
      <c r="Q34" s="119" t="str">
        <f>VLOOKUP(E34,Guide!C:F,4,0)</f>
        <v>Numeric 2dp, Currency</v>
      </c>
      <c r="R34" s="119" t="s">
        <v>3087</v>
      </c>
      <c r="S34" s="119" t="s">
        <v>3063</v>
      </c>
      <c r="T34" s="119" t="str">
        <f t="shared" si="3"/>
        <v>結算基金</v>
      </c>
      <c r="U34" s="119" t="s">
        <v>3064</v>
      </c>
      <c r="V34" s="119" t="str">
        <f t="shared" si="4"/>
        <v>股權</v>
      </c>
      <c r="W34" s="119" t="s">
        <v>518</v>
      </c>
      <c r="X34" s="119" t="s">
        <v>3092</v>
      </c>
      <c r="Y34" s="119" t="s">
        <v>1205</v>
      </c>
      <c r="Z34" s="119" t="s">
        <v>1205</v>
      </c>
      <c r="AA34" s="119" t="s">
        <v>582</v>
      </c>
      <c r="AB34" s="119" t="s">
        <v>3166</v>
      </c>
      <c r="AC34" s="398" t="s">
        <v>3168</v>
      </c>
      <c r="AD34" s="119" t="str">
        <f>"過去 12 個月的日最大值:TWD"&amp;TEXT(IFERROR(VLOOKUP("4_4_7_max",#REF!,7,0),"n/a"),"#,##.00")&amp;CHAR(10)&amp;"過去 12 個月的日平均值:TWD"&amp;TEXT(IFERROR(VLOOKUP("4_4_7_avg",#REF!,7,0),"n/a"),"#,##.00")</f>
        <v>過去 12 個月的日最大值:TWDn/a
過去 12 個月的日平均值:TWDn/a</v>
      </c>
      <c r="AE34" s="119"/>
      <c r="AF34" s="119"/>
      <c r="AG34" s="119"/>
      <c r="AH34" s="67" t="s">
        <v>1882</v>
      </c>
      <c r="AI34" s="42"/>
      <c r="AJ34" s="41"/>
      <c r="AK34" s="41"/>
    </row>
    <row r="35" spans="1:37" ht="57.75" customHeight="1">
      <c r="A35" s="324">
        <v>45107</v>
      </c>
      <c r="B35" s="283">
        <v>4.4000000000000004</v>
      </c>
      <c r="C35" s="119" t="s">
        <v>1876</v>
      </c>
      <c r="D35" s="119" t="str">
        <f>VLOOKUP(B35,期交所英文!A:B,2,0)</f>
        <v>Credit Risk Disclosures</v>
      </c>
      <c r="E35" s="115" t="s">
        <v>1881</v>
      </c>
      <c r="F35" s="119" t="s">
        <v>1880</v>
      </c>
      <c r="G35" s="119" t="str">
        <f t="shared" si="2"/>
        <v>信用風險揭露</v>
      </c>
      <c r="H35" s="119" t="str">
        <f t="shared" si="2"/>
        <v>Credit Risk Disclosures</v>
      </c>
      <c r="I35" s="119" t="s">
        <v>2591</v>
      </c>
      <c r="J35" s="112" t="str">
        <f>VLOOKUP(E35,期交所英文!C:D,2,0)</f>
        <v>Number of business days, if any, on which the above amount(4.4.7) exceeded actual pre-funded default resources (in excess of initial margin) and by how much.</v>
      </c>
      <c r="K35" s="125">
        <v>20220930</v>
      </c>
      <c r="L35" s="119" t="s">
        <v>1481</v>
      </c>
      <c r="M35" s="119" t="str">
        <f>VLOOKUP(E35,期交所英文!C:F,4,0)</f>
        <v>n/a</v>
      </c>
      <c r="N35" s="126"/>
      <c r="O35" s="119" t="str">
        <f>IF(VLOOKUP(E35,期交所英文!C:G,5,0)="","",VLOOKUP(E35,期交所英文!C:G,5,0))</f>
        <v/>
      </c>
      <c r="P35" s="294" t="str">
        <f t="shared" si="5"/>
        <v>4_4_8</v>
      </c>
      <c r="Q35" s="119" t="str">
        <f>VLOOKUP(E35,Guide!C:F,4,0)</f>
        <v>Numeric 0dp</v>
      </c>
      <c r="R35" s="119" t="s">
        <v>3090</v>
      </c>
      <c r="S35" s="119" t="s">
        <v>3063</v>
      </c>
      <c r="T35" s="119" t="str">
        <f t="shared" si="3"/>
        <v>結算基金</v>
      </c>
      <c r="U35" s="119" t="s">
        <v>3064</v>
      </c>
      <c r="V35" s="119" t="str">
        <f t="shared" si="4"/>
        <v>股權</v>
      </c>
      <c r="W35" s="119" t="s">
        <v>518</v>
      </c>
      <c r="X35" s="119" t="s">
        <v>3092</v>
      </c>
      <c r="Y35" s="119" t="s">
        <v>1205</v>
      </c>
      <c r="Z35" s="119" t="s">
        <v>1205</v>
      </c>
      <c r="AA35" s="119" t="s">
        <v>3105</v>
      </c>
      <c r="AB35" s="119"/>
      <c r="AC35" s="398" t="str">
        <f>IFERROR(VLOOKUP(P35,#REF!,6,0),"N/A")</f>
        <v>N/A</v>
      </c>
      <c r="AD35" s="119" t="str">
        <f>AC35</f>
        <v>N/A</v>
      </c>
      <c r="AE35" s="119"/>
      <c r="AF35" s="119"/>
      <c r="AG35" s="119"/>
      <c r="AH35" s="59">
        <v>0</v>
      </c>
      <c r="AI35" s="42"/>
      <c r="AJ35" s="41"/>
      <c r="AK35" s="41"/>
    </row>
    <row r="36" spans="1:37" ht="57.75" customHeight="1">
      <c r="A36" s="324">
        <v>45107</v>
      </c>
      <c r="B36" s="283">
        <v>4.4000000000000004</v>
      </c>
      <c r="C36" s="119" t="s">
        <v>1876</v>
      </c>
      <c r="D36" s="119" t="str">
        <f>VLOOKUP(B36,期交所英文!A:B,2,0)</f>
        <v>Credit Risk Disclosures</v>
      </c>
      <c r="E36" s="115" t="s">
        <v>1879</v>
      </c>
      <c r="F36" s="119" t="s">
        <v>1878</v>
      </c>
      <c r="G36" s="119" t="str">
        <f t="shared" si="2"/>
        <v>信用風險揭露</v>
      </c>
      <c r="H36" s="119" t="str">
        <f t="shared" si="2"/>
        <v>Credit Risk Disclosures</v>
      </c>
      <c r="I36" s="119" t="s">
        <v>2592</v>
      </c>
      <c r="J36" s="112" t="str">
        <f>VLOOKUP(E36,期交所英文!C:D,2,0)</f>
        <v>The amount in 4.4.7 which exceeded actual pre-funded default resources (in excess of initial margin)</v>
      </c>
      <c r="K36" s="125">
        <v>20220930</v>
      </c>
      <c r="L36" s="119" t="s">
        <v>1481</v>
      </c>
      <c r="M36" s="119" t="str">
        <f>VLOOKUP(E36,期交所英文!C:F,4,0)</f>
        <v>n/a</v>
      </c>
      <c r="N36" s="145"/>
      <c r="O36" s="119" t="str">
        <f>IF(VLOOKUP(E36,期交所英文!C:G,5,0)="","",VLOOKUP(E36,期交所英文!C:G,5,0))</f>
        <v/>
      </c>
      <c r="P36" s="294" t="str">
        <f t="shared" si="5"/>
        <v>4_4_9</v>
      </c>
      <c r="Q36" s="119" t="str">
        <f>VLOOKUP(E36,Guide!C:F,4,0)</f>
        <v>Numeric 2dp, Currency</v>
      </c>
      <c r="R36" s="119" t="s">
        <v>3087</v>
      </c>
      <c r="S36" s="119" t="s">
        <v>3063</v>
      </c>
      <c r="T36" s="119" t="str">
        <f t="shared" si="3"/>
        <v>結算基金</v>
      </c>
      <c r="U36" s="119" t="s">
        <v>3064</v>
      </c>
      <c r="V36" s="119" t="str">
        <f t="shared" si="4"/>
        <v>股權</v>
      </c>
      <c r="W36" s="119" t="s">
        <v>518</v>
      </c>
      <c r="X36" s="119" t="s">
        <v>3092</v>
      </c>
      <c r="Y36" s="119" t="s">
        <v>1205</v>
      </c>
      <c r="Z36" s="119" t="s">
        <v>1205</v>
      </c>
      <c r="AA36" s="119" t="s">
        <v>3105</v>
      </c>
      <c r="AB36" s="119"/>
      <c r="AC36" s="398" t="str">
        <f>IFERROR(VLOOKUP(P36,#REF!,6,0),"N/A")</f>
        <v>N/A</v>
      </c>
      <c r="AD36" s="119" t="str">
        <f>AC36</f>
        <v>N/A</v>
      </c>
      <c r="AE36" s="119"/>
      <c r="AF36" s="119"/>
      <c r="AG36" s="119"/>
      <c r="AH36" s="61" t="s">
        <v>1877</v>
      </c>
      <c r="AI36" s="39"/>
      <c r="AJ36" s="37"/>
      <c r="AK36" s="37"/>
    </row>
    <row r="37" spans="1:37" ht="88.5" customHeight="1">
      <c r="A37" s="324">
        <v>45107</v>
      </c>
      <c r="B37" s="283">
        <v>4.4000000000000004</v>
      </c>
      <c r="C37" s="119" t="s">
        <v>1876</v>
      </c>
      <c r="D37" s="119" t="str">
        <f>VLOOKUP(B37,期交所英文!A:B,2,0)</f>
        <v>Credit Risk Disclosures</v>
      </c>
      <c r="E37" s="146" t="s">
        <v>3083</v>
      </c>
      <c r="F37" s="112" t="s">
        <v>1875</v>
      </c>
      <c r="G37" s="119" t="str">
        <f t="shared" si="2"/>
        <v>信用風險揭露</v>
      </c>
      <c r="H37" s="119" t="str">
        <f t="shared" si="2"/>
        <v>Credit Risk Disclosures</v>
      </c>
      <c r="I37" s="436" t="s">
        <v>2707</v>
      </c>
      <c r="J37" s="112" t="e">
        <f>VLOOKUP(E37,期交所英文!C:D,2,0)</f>
        <v>#N/A</v>
      </c>
      <c r="K37" s="125">
        <v>20220930</v>
      </c>
      <c r="L37" s="119" t="s">
        <v>1481</v>
      </c>
      <c r="M37" s="119" t="e">
        <f>VLOOKUP(E37,期交所英文!C:F,4,0)</f>
        <v>#N/A</v>
      </c>
      <c r="N37" s="126"/>
      <c r="O37" s="119" t="e">
        <f>IF(VLOOKUP(E37,期交所英文!C:G,5,0)="","",VLOOKUP(E37,期交所英文!C:G,5,0))</f>
        <v>#N/A</v>
      </c>
      <c r="P37" s="294" t="s">
        <v>2472</v>
      </c>
      <c r="Q37" s="119" t="str">
        <f>VLOOKUP(E37,Guide!C:F,4,0)</f>
        <v>Numeric 2dp, Currency</v>
      </c>
      <c r="R37" s="119" t="s">
        <v>3087</v>
      </c>
      <c r="S37" s="119" t="s">
        <v>3063</v>
      </c>
      <c r="T37" s="119" t="str">
        <f t="shared" si="3"/>
        <v>結算基金</v>
      </c>
      <c r="U37" s="119" t="s">
        <v>3064</v>
      </c>
      <c r="V37" s="119" t="str">
        <f t="shared" si="4"/>
        <v>股權</v>
      </c>
      <c r="W37" s="119" t="s">
        <v>518</v>
      </c>
      <c r="X37" s="119" t="s">
        <v>3092</v>
      </c>
      <c r="Y37" s="119" t="s">
        <v>1205</v>
      </c>
      <c r="Z37" s="119" t="s">
        <v>1205</v>
      </c>
      <c r="AA37" s="119" t="s">
        <v>582</v>
      </c>
      <c r="AB37" s="119" t="s">
        <v>3166</v>
      </c>
      <c r="AC37" s="398" t="s">
        <v>3169</v>
      </c>
      <c r="AD37" s="119" t="str">
        <f>"過去 12 個月的日最大值:TWD"&amp;TEXT(IFERROR(VLOOKUP("4_4_10_max",#REF!,7,0),"n/a"),"#,##.00")&amp;CHAR(10)&amp;"過去 12 個月的日平均值:TWD"&amp;TEXT(IFERROR(VLOOKUP("4_4_10_avg",#REF!,7,0),"n/a"),"#,##.00")</f>
        <v>過去 12 個月的日最大值:TWDn/a
過去 12 個月的日平均值:TWDn/a</v>
      </c>
      <c r="AE37" s="119"/>
      <c r="AF37" s="119"/>
      <c r="AG37" s="119"/>
      <c r="AH37" s="67" t="s">
        <v>1874</v>
      </c>
      <c r="AI37" s="40" t="s">
        <v>1873</v>
      </c>
      <c r="AJ37" s="313"/>
      <c r="AK37" s="313"/>
    </row>
    <row r="38" spans="1:37" ht="46.5" customHeight="1">
      <c r="A38" s="323">
        <v>45107</v>
      </c>
      <c r="B38" s="175">
        <v>5.0999999999999996</v>
      </c>
      <c r="C38" s="123" t="s">
        <v>1871</v>
      </c>
      <c r="D38" s="123" t="str">
        <f>VLOOKUP(B38,期交所英文!A:B,2,0)</f>
        <v>Assets eligible as initial margin, and the respective haircuts applied</v>
      </c>
      <c r="E38" s="114" t="s">
        <v>1872</v>
      </c>
      <c r="F38" s="123" t="s">
        <v>1871</v>
      </c>
      <c r="G38" s="123" t="str">
        <f t="shared" si="2"/>
        <v>符合保證金的資產，以及相應的折減</v>
      </c>
      <c r="H38" s="123" t="str">
        <f t="shared" si="2"/>
        <v>Assets eligible as initial margin, and the respective haircuts applied</v>
      </c>
      <c r="I38" s="123" t="s">
        <v>2593</v>
      </c>
      <c r="J38" s="111" t="str">
        <f>VLOOKUP(E38,期交所英文!C:D,2,0)</f>
        <v>Assets eligible as initial margin and the respective haircuts applied</v>
      </c>
      <c r="K38" s="122">
        <v>20220930</v>
      </c>
      <c r="L38" s="111" t="s">
        <v>1870</v>
      </c>
      <c r="M38" s="111" t="str">
        <f>VLOOKUP(E38,期交所英文!C:F,4,0)</f>
        <v>Chinese：http://www.taifex.com.tw/cht/5/
acceptableCollateral
English：
http://www.taifex.com.tw/enl/eng5/acce ptableCollateral</v>
      </c>
      <c r="N38" s="148" t="s">
        <v>1868</v>
      </c>
      <c r="O38" s="111" t="str">
        <f>IF(VLOOKUP(E38,期交所英文!C:G,5,0)="","",VLOOKUP(E38,期交所英文!C:G,5,0))</f>
        <v>no haircut of cash initial margin</v>
      </c>
      <c r="P38" s="293" t="str">
        <f t="shared" ref="P38:P69" si="7">SUBSTITUTE(E38,".","_")</f>
        <v>5_1_1</v>
      </c>
      <c r="Q38" s="123" t="str">
        <f>VLOOKUP(E38,Guide!C:F,4,0)</f>
        <v>Text</v>
      </c>
      <c r="R38" s="123" t="s">
        <v>3085</v>
      </c>
      <c r="S38" s="123" t="s">
        <v>537</v>
      </c>
      <c r="T38" s="123" t="str">
        <f t="shared" si="3"/>
        <v>結算機構</v>
      </c>
      <c r="U38" s="123" t="s">
        <v>3107</v>
      </c>
      <c r="V38" s="123" t="str">
        <f t="shared" si="4"/>
        <v>證券櫃檯買賣中心</v>
      </c>
      <c r="W38" s="123" t="s">
        <v>518</v>
      </c>
      <c r="X38" s="123" t="s">
        <v>3092</v>
      </c>
      <c r="Y38" s="123" t="s">
        <v>1205</v>
      </c>
      <c r="Z38" s="123" t="s">
        <v>1205</v>
      </c>
      <c r="AA38" s="123" t="s">
        <v>3105</v>
      </c>
      <c r="AB38" s="123"/>
      <c r="AC38" s="397" t="str">
        <f>IFERROR(VLOOKUP(P38,#REF!,6,0),"N/A")</f>
        <v>N/A</v>
      </c>
      <c r="AD38" s="123" t="s">
        <v>2867</v>
      </c>
      <c r="AE38" s="447" t="s">
        <v>3073</v>
      </c>
      <c r="AF38" s="299"/>
      <c r="AG38" s="123"/>
      <c r="AH38" s="67" t="s">
        <v>1869</v>
      </c>
      <c r="AI38" s="40" t="s">
        <v>1868</v>
      </c>
      <c r="AJ38" s="313"/>
      <c r="AK38" s="313"/>
    </row>
    <row r="39" spans="1:37" ht="62.25" customHeight="1">
      <c r="A39" s="323">
        <v>45107</v>
      </c>
      <c r="B39" s="175">
        <v>5.2</v>
      </c>
      <c r="C39" s="123" t="s">
        <v>1866</v>
      </c>
      <c r="D39" s="123" t="str">
        <f>VLOOKUP(B39,期交所英文!A:B,2,0)</f>
        <v>Assets Eligible for pre-funded
participant contributions to the default resources, and the respective haircuts applied (if different from 5.1)</v>
      </c>
      <c r="E39" s="114" t="s">
        <v>1867</v>
      </c>
      <c r="F39" s="123" t="s">
        <v>1866</v>
      </c>
      <c r="G39" s="123" t="str">
        <f t="shared" si="2"/>
        <v>符合交割結算基金結算會員繳至違約資源的資產，以及相應的折減(如果與5.1不同)</v>
      </c>
      <c r="H39" s="123" t="str">
        <f t="shared" si="2"/>
        <v>Assets Eligible for pre-funded
participant contributions to the default resources, and the respective haircuts applied (if different from 5.1)</v>
      </c>
      <c r="I39" s="123" t="s">
        <v>2708</v>
      </c>
      <c r="J39" s="111" t="str">
        <f>VLOOKUP(E39,期交所英文!C:D,2,0)</f>
        <v>Assets Eligible for pre-funded
participant contributions to the default resources, and the respective haircuts applied (if different from 5.1)</v>
      </c>
      <c r="K39" s="122">
        <v>20220930</v>
      </c>
      <c r="L39" s="123" t="s">
        <v>1865</v>
      </c>
      <c r="M39" s="123" t="str">
        <f>VLOOKUP(E39,期交所英文!C:F,4,0)</f>
        <v>Cash is eligible for pre-funded participant contributions to the default resources , and no respective haircuts applied</v>
      </c>
      <c r="N39" s="124"/>
      <c r="O39" s="123" t="str">
        <f>IF(VLOOKUP(E39,期交所英文!C:G,5,0)="","",VLOOKUP(E39,期交所英文!C:G,5,0))</f>
        <v/>
      </c>
      <c r="P39" s="293" t="str">
        <f t="shared" si="7"/>
        <v>5_2_1</v>
      </c>
      <c r="Q39" s="123" t="str">
        <f>VLOOKUP(E39,Guide!C:F,4,0)</f>
        <v>Text</v>
      </c>
      <c r="R39" s="123" t="s">
        <v>3085</v>
      </c>
      <c r="S39" s="123" t="s">
        <v>537</v>
      </c>
      <c r="T39" s="123" t="str">
        <f t="shared" si="3"/>
        <v>結算機構</v>
      </c>
      <c r="U39" s="123" t="s">
        <v>3107</v>
      </c>
      <c r="V39" s="123" t="str">
        <f t="shared" si="4"/>
        <v>證券櫃檯買賣中心</v>
      </c>
      <c r="W39" s="123" t="s">
        <v>518</v>
      </c>
      <c r="X39" s="123" t="s">
        <v>3092</v>
      </c>
      <c r="Y39" s="123" t="s">
        <v>1205</v>
      </c>
      <c r="Z39" s="123" t="s">
        <v>1205</v>
      </c>
      <c r="AA39" s="123" t="s">
        <v>3105</v>
      </c>
      <c r="AB39" s="123"/>
      <c r="AC39" s="397" t="str">
        <f>IFERROR(VLOOKUP(P39,#REF!,6,0),"N/A")</f>
        <v>N/A</v>
      </c>
      <c r="AD39" s="123" t="s">
        <v>2869</v>
      </c>
      <c r="AE39" s="123" t="s">
        <v>2868</v>
      </c>
      <c r="AF39" s="123"/>
      <c r="AG39" s="123"/>
      <c r="AH39" s="61" t="s">
        <v>1865</v>
      </c>
      <c r="AI39" s="42"/>
      <c r="AJ39" s="41"/>
      <c r="AK39" s="41"/>
    </row>
    <row r="40" spans="1:37" ht="31.5" customHeight="1">
      <c r="A40" s="323">
        <v>45107</v>
      </c>
      <c r="B40" s="175">
        <v>5.3</v>
      </c>
      <c r="C40" s="123" t="s">
        <v>1854</v>
      </c>
      <c r="D40" s="123" t="str">
        <f>VLOOKUP(B40,期交所英文!A:B,2,0)</f>
        <v>Results of testing of haircuts</v>
      </c>
      <c r="E40" s="114" t="s">
        <v>1864</v>
      </c>
      <c r="F40" s="123" t="s">
        <v>1863</v>
      </c>
      <c r="G40" s="123" t="str">
        <f t="shared" si="2"/>
        <v>折減測試結果</v>
      </c>
      <c r="H40" s="123" t="str">
        <f t="shared" si="2"/>
        <v>Results of testing of haircuts</v>
      </c>
      <c r="I40" s="123" t="s">
        <v>2594</v>
      </c>
      <c r="J40" s="111" t="str">
        <f>VLOOKUP(E40,期交所英文!C:D,2,0)</f>
        <v>Confidence interval targeted through
the calculation of haircuts</v>
      </c>
      <c r="K40" s="122">
        <v>20220930</v>
      </c>
      <c r="L40" s="149">
        <v>0.99</v>
      </c>
      <c r="M40" s="149">
        <f>VLOOKUP(E40,期交所英文!C:F,4,0)</f>
        <v>0.99</v>
      </c>
      <c r="N40" s="300"/>
      <c r="O40" s="149" t="str">
        <f>IF(VLOOKUP(E40,期交所英文!C:G,5,0)="","",VLOOKUP(E40,期交所英文!C:G,5,0))</f>
        <v/>
      </c>
      <c r="P40" s="293" t="str">
        <f t="shared" si="7"/>
        <v>5_3_1</v>
      </c>
      <c r="Q40" s="123" t="str">
        <f>VLOOKUP(E40,Guide!C:F,4,0)</f>
        <v>Numeric 2dp, Percentage</v>
      </c>
      <c r="R40" s="123" t="s">
        <v>3087</v>
      </c>
      <c r="S40" s="123" t="s">
        <v>537</v>
      </c>
      <c r="T40" s="123" t="str">
        <f t="shared" si="3"/>
        <v>結算機構</v>
      </c>
      <c r="U40" s="123" t="s">
        <v>3107</v>
      </c>
      <c r="V40" s="123" t="str">
        <f t="shared" si="4"/>
        <v>證券櫃檯買賣中心</v>
      </c>
      <c r="W40" s="123" t="s">
        <v>518</v>
      </c>
      <c r="X40" s="123" t="s">
        <v>3092</v>
      </c>
      <c r="Y40" s="123" t="s">
        <v>1205</v>
      </c>
      <c r="Z40" s="123" t="s">
        <v>1205</v>
      </c>
      <c r="AA40" s="123" t="s">
        <v>3105</v>
      </c>
      <c r="AB40" s="123"/>
      <c r="AC40" s="397" t="str">
        <f>IFERROR(VLOOKUP(P40,#REF!,6,0),"N/A")</f>
        <v>N/A</v>
      </c>
      <c r="AD40" s="123" t="str">
        <f t="shared" ref="AD40:AD64" si="8">IF(AC40="n/a","n/a","TWD "&amp;TEXT(AC40,"#,##.00"))</f>
        <v>n/a</v>
      </c>
      <c r="AE40" s="123"/>
      <c r="AF40" s="123"/>
      <c r="AG40" s="123"/>
      <c r="AH40" s="72">
        <v>0.995</v>
      </c>
      <c r="AI40" s="43"/>
      <c r="AJ40" s="382"/>
      <c r="AK40" s="382"/>
    </row>
    <row r="41" spans="1:37" ht="31.5" customHeight="1">
      <c r="A41" s="323">
        <v>45107</v>
      </c>
      <c r="B41" s="175">
        <v>5.3</v>
      </c>
      <c r="C41" s="123" t="s">
        <v>1854</v>
      </c>
      <c r="D41" s="123" t="str">
        <f>VLOOKUP(B41,期交所英文!A:B,2,0)</f>
        <v>Results of testing of haircuts</v>
      </c>
      <c r="E41" s="114" t="s">
        <v>1862</v>
      </c>
      <c r="F41" s="123" t="s">
        <v>1861</v>
      </c>
      <c r="G41" s="123" t="str">
        <f t="shared" si="2"/>
        <v>折減測試結果</v>
      </c>
      <c r="H41" s="123" t="str">
        <f t="shared" si="2"/>
        <v>Results of testing of haircuts</v>
      </c>
      <c r="I41" s="123" t="s">
        <v>2595</v>
      </c>
      <c r="J41" s="111" t="str">
        <f>VLOOKUP(E41,期交所英文!C:D,2,0)</f>
        <v>Assumed holding/liquidation period for the assets accepted</v>
      </c>
      <c r="K41" s="122">
        <v>20220930</v>
      </c>
      <c r="L41" s="123" t="s">
        <v>1860</v>
      </c>
      <c r="M41" s="123" t="str">
        <f>VLOOKUP(E41,期交所英文!C:F,4,0)</f>
        <v>1 day</v>
      </c>
      <c r="N41" s="150"/>
      <c r="O41" s="123" t="str">
        <f>IF(VLOOKUP(E41,期交所英文!C:G,5,0)="","",VLOOKUP(E41,期交所英文!C:G,5,0))</f>
        <v/>
      </c>
      <c r="P41" s="293" t="str">
        <f t="shared" si="7"/>
        <v>5_3_2</v>
      </c>
      <c r="Q41" s="123" t="str">
        <f>VLOOKUP(E41,Guide!C:F,4,0)</f>
        <v>Text</v>
      </c>
      <c r="R41" s="123" t="s">
        <v>3085</v>
      </c>
      <c r="S41" s="123" t="s">
        <v>537</v>
      </c>
      <c r="T41" s="123" t="str">
        <f t="shared" si="3"/>
        <v>結算機構</v>
      </c>
      <c r="U41" s="123" t="s">
        <v>3107</v>
      </c>
      <c r="V41" s="123" t="str">
        <f t="shared" si="4"/>
        <v>證券櫃檯買賣中心</v>
      </c>
      <c r="W41" s="123" t="s">
        <v>518</v>
      </c>
      <c r="X41" s="123" t="s">
        <v>3092</v>
      </c>
      <c r="Y41" s="123" t="s">
        <v>1205</v>
      </c>
      <c r="Z41" s="123" t="s">
        <v>1205</v>
      </c>
      <c r="AA41" s="123" t="s">
        <v>3105</v>
      </c>
      <c r="AB41" s="123"/>
      <c r="AC41" s="397" t="str">
        <f>IFERROR(VLOOKUP(P41,#REF!,6,0),"N/A")</f>
        <v>N/A</v>
      </c>
      <c r="AD41" s="123" t="str">
        <f t="shared" si="8"/>
        <v>n/a</v>
      </c>
      <c r="AE41" s="123"/>
      <c r="AF41" s="123"/>
      <c r="AG41" s="123"/>
      <c r="AH41" s="61" t="s">
        <v>1859</v>
      </c>
      <c r="AI41" s="39"/>
      <c r="AJ41" s="37"/>
      <c r="AK41" s="37"/>
    </row>
    <row r="42" spans="1:37" ht="31.5" customHeight="1">
      <c r="A42" s="323">
        <v>45107</v>
      </c>
      <c r="B42" s="175">
        <v>5.3</v>
      </c>
      <c r="C42" s="123" t="s">
        <v>1854</v>
      </c>
      <c r="D42" s="123" t="str">
        <f>VLOOKUP(B42,期交所英文!A:B,2,0)</f>
        <v>Results of testing of haircuts</v>
      </c>
      <c r="E42" s="114" t="s">
        <v>1858</v>
      </c>
      <c r="F42" s="123" t="s">
        <v>1857</v>
      </c>
      <c r="G42" s="123" t="str">
        <f t="shared" si="2"/>
        <v>折減測試結果</v>
      </c>
      <c r="H42" s="123" t="str">
        <f t="shared" si="2"/>
        <v>Results of testing of haircuts</v>
      </c>
      <c r="I42" s="123" t="s">
        <v>2596</v>
      </c>
      <c r="J42" s="111" t="str">
        <f>VLOOKUP(E42,期交所英文!C:D,2,0)</f>
        <v>Look-back period used for testing the haircuts</v>
      </c>
      <c r="K42" s="122">
        <v>20220930</v>
      </c>
      <c r="L42" s="123" t="s">
        <v>1856</v>
      </c>
      <c r="M42" s="123" t="str">
        <f>VLOOKUP(E42,期交所英文!C:F,4,0)</f>
        <v>1 year</v>
      </c>
      <c r="N42" s="300"/>
      <c r="O42" s="123" t="str">
        <f>IF(VLOOKUP(E42,期交所英文!C:G,5,0)="","",VLOOKUP(E42,期交所英文!C:G,5,0))</f>
        <v/>
      </c>
      <c r="P42" s="293" t="str">
        <f t="shared" si="7"/>
        <v>5_3_3</v>
      </c>
      <c r="Q42" s="123" t="str">
        <f>VLOOKUP(E42,Guide!C:F,4,0)</f>
        <v>Text</v>
      </c>
      <c r="R42" s="123" t="s">
        <v>3085</v>
      </c>
      <c r="S42" s="123" t="s">
        <v>537</v>
      </c>
      <c r="T42" s="123" t="str">
        <f t="shared" si="3"/>
        <v>結算機構</v>
      </c>
      <c r="U42" s="123" t="s">
        <v>3107</v>
      </c>
      <c r="V42" s="123" t="str">
        <f t="shared" si="4"/>
        <v>證券櫃檯買賣中心</v>
      </c>
      <c r="W42" s="123" t="s">
        <v>518</v>
      </c>
      <c r="X42" s="123" t="s">
        <v>3092</v>
      </c>
      <c r="Y42" s="123" t="s">
        <v>1205</v>
      </c>
      <c r="Z42" s="123" t="s">
        <v>1205</v>
      </c>
      <c r="AA42" s="123" t="s">
        <v>3062</v>
      </c>
      <c r="AB42" s="123" t="s">
        <v>3173</v>
      </c>
      <c r="AC42" s="397" t="str">
        <f>IFERROR(VLOOKUP(P42,#REF!,6,0),"N/A")</f>
        <v>N/A</v>
      </c>
      <c r="AD42" s="123" t="str">
        <f t="shared" si="8"/>
        <v>n/a</v>
      </c>
      <c r="AE42" s="123"/>
      <c r="AF42" s="123"/>
      <c r="AG42" s="123"/>
      <c r="AH42" s="61" t="s">
        <v>1855</v>
      </c>
      <c r="AI42" s="43"/>
      <c r="AJ42" s="382"/>
      <c r="AK42" s="382"/>
    </row>
    <row r="43" spans="1:37" ht="58.5" customHeight="1">
      <c r="A43" s="323">
        <v>45107</v>
      </c>
      <c r="B43" s="175">
        <v>5.3</v>
      </c>
      <c r="C43" s="123" t="s">
        <v>1854</v>
      </c>
      <c r="D43" s="123" t="str">
        <f>VLOOKUP(B43,期交所英文!A:B,2,0)</f>
        <v>Results of testing of haircuts</v>
      </c>
      <c r="E43" s="114" t="s">
        <v>1853</v>
      </c>
      <c r="F43" s="123" t="s">
        <v>1852</v>
      </c>
      <c r="G43" s="123" t="str">
        <f t="shared" si="2"/>
        <v>折減測試結果</v>
      </c>
      <c r="H43" s="123" t="str">
        <f t="shared" si="2"/>
        <v>Results of testing of haircuts</v>
      </c>
      <c r="I43" s="123" t="s">
        <v>2597</v>
      </c>
      <c r="J43" s="111" t="str">
        <f>VLOOKUP(E43,期交所英文!C:D,2,0)</f>
        <v>Number of days during the look-back
period on which the fall in value during the assumed holding/liquidation period exceeded the haircut on an asset.</v>
      </c>
      <c r="K43" s="122">
        <v>20220930</v>
      </c>
      <c r="L43" s="122">
        <v>47</v>
      </c>
      <c r="M43" s="122">
        <f>VLOOKUP(E43,期交所英文!C:F,4,0)</f>
        <v>47</v>
      </c>
      <c r="N43" s="124" t="s">
        <v>1851</v>
      </c>
      <c r="O43" s="122" t="str">
        <f>IF(VLOOKUP(E43,期交所英文!C:G,5,0)="","",VLOOKUP(E43,期交所英文!C:G,5,0))</f>
        <v>1.A total of 30 government bonds respectively
experience one day during the look-back period on which the fall in value exceeded the haircut on an asset.
2.A total of 8 government bonds respectively experience two days during the look-back period on which the fall in value exceeded the haircut on an asset.
3.A total of 1 stock respectively experience one day during the look-back period on which the fall in value exceeded the haircut on an asset.</v>
      </c>
      <c r="P43" s="293" t="str">
        <f t="shared" si="7"/>
        <v>5_3_4</v>
      </c>
      <c r="Q43" s="123" t="str">
        <f>VLOOKUP(E43,Guide!C:F,4,0)</f>
        <v>Numeric 0dp</v>
      </c>
      <c r="R43" s="123" t="s">
        <v>3090</v>
      </c>
      <c r="S43" s="123" t="s">
        <v>537</v>
      </c>
      <c r="T43" s="123" t="str">
        <f t="shared" si="3"/>
        <v>結算機構</v>
      </c>
      <c r="U43" s="123" t="s">
        <v>3107</v>
      </c>
      <c r="V43" s="123" t="str">
        <f t="shared" si="4"/>
        <v>證券櫃檯買賣中心</v>
      </c>
      <c r="W43" s="123" t="s">
        <v>518</v>
      </c>
      <c r="X43" s="123" t="s">
        <v>3092</v>
      </c>
      <c r="Y43" s="123" t="s">
        <v>1205</v>
      </c>
      <c r="Z43" s="123" t="s">
        <v>1205</v>
      </c>
      <c r="AA43" s="123" t="s">
        <v>3105</v>
      </c>
      <c r="AB43" s="123"/>
      <c r="AC43" s="397" t="str">
        <f>IFERROR(VLOOKUP(P43,#REF!,6,0),"N/A")</f>
        <v>N/A</v>
      </c>
      <c r="AD43" s="123" t="str">
        <f t="shared" si="8"/>
        <v>n/a</v>
      </c>
      <c r="AE43" s="123"/>
      <c r="AF43" s="123"/>
      <c r="AG43" s="123"/>
      <c r="AH43" s="59">
        <v>0</v>
      </c>
      <c r="AI43" s="42"/>
      <c r="AJ43" s="41"/>
      <c r="AK43" s="41"/>
    </row>
    <row r="44" spans="1:37" ht="52.5" customHeight="1">
      <c r="A44" s="322">
        <v>45107</v>
      </c>
      <c r="B44" s="275">
        <v>6.1</v>
      </c>
      <c r="C44" s="120" t="s">
        <v>1850</v>
      </c>
      <c r="D44" s="120" t="str">
        <f>VLOOKUP(B44,期交所英文!A:B,2,0)</f>
        <v>For each clearing service, total initial margin required, split by house and client(or combined total if not segregated)</v>
      </c>
      <c r="E44" s="116" t="s">
        <v>1849</v>
      </c>
      <c r="F44" s="117" t="s">
        <v>1848</v>
      </c>
      <c r="G44" s="120" t="str">
        <f t="shared" si="2"/>
        <v>每項結算服務所需的保證金，按自有帳戶及客戶帳戶分列(如未分離則為總額)</v>
      </c>
      <c r="H44" s="120" t="str">
        <f t="shared" si="2"/>
        <v>For each clearing service, total initial margin required, split by house and client(or combined total if not segregated)</v>
      </c>
      <c r="I44" s="434" t="s">
        <v>2598</v>
      </c>
      <c r="J44" s="117" t="str">
        <f>VLOOKUP(E44,期交所英文!C:D,2,0)</f>
        <v>Total initial margin required split by house, client gross, client net and total (if not segregated);</v>
      </c>
      <c r="K44" s="127">
        <v>20220930</v>
      </c>
      <c r="L44" s="117" t="s">
        <v>1847</v>
      </c>
      <c r="M44" s="117" t="str">
        <f>VLOOKUP(E44,期交所英文!C:F,4,0)</f>
        <v>House_Gross:TWD 3,086,869,158.00
Client_Gross:TWD 45,129,422,684.00
Total:TWD 48,216,291,842.00</v>
      </c>
      <c r="N44" s="128"/>
      <c r="O44" s="117" t="str">
        <f>IF(VLOOKUP(E44,期交所英文!C:G,5,0)="","",VLOOKUP(E44,期交所英文!C:G,5,0))</f>
        <v/>
      </c>
      <c r="P44" s="292" t="str">
        <f t="shared" si="7"/>
        <v>6_1_1</v>
      </c>
      <c r="Q44" s="120" t="str">
        <f>VLOOKUP(E44,Guide!C:F,4,0)</f>
        <v>Numeric 2dp, Currency</v>
      </c>
      <c r="R44" s="120" t="s">
        <v>3087</v>
      </c>
      <c r="S44" s="120" t="s">
        <v>3063</v>
      </c>
      <c r="T44" s="120" t="str">
        <f t="shared" si="3"/>
        <v>結算基金</v>
      </c>
      <c r="U44" s="120" t="s">
        <v>3064</v>
      </c>
      <c r="V44" s="120" t="str">
        <f t="shared" si="4"/>
        <v>股權</v>
      </c>
      <c r="W44" s="120" t="s">
        <v>518</v>
      </c>
      <c r="X44" s="120" t="s">
        <v>3092</v>
      </c>
      <c r="Y44" s="120" t="s">
        <v>1205</v>
      </c>
      <c r="Z44" s="120" t="s">
        <v>1205</v>
      </c>
      <c r="AA44" s="120"/>
      <c r="AB44" s="120"/>
      <c r="AC44" s="396" t="str">
        <f>IFERROR(VLOOKUP(P44,#REF!,7,0),"N/A")</f>
        <v>N/A</v>
      </c>
      <c r="AD44" s="120" t="str">
        <f t="shared" si="8"/>
        <v>n/a</v>
      </c>
      <c r="AE44" s="120" t="s">
        <v>3074</v>
      </c>
      <c r="AF44" s="120"/>
      <c r="AG44" s="120"/>
      <c r="AH44" s="67" t="s">
        <v>1846</v>
      </c>
      <c r="AI44" s="40" t="s">
        <v>1532</v>
      </c>
      <c r="AJ44" s="313"/>
      <c r="AK44" s="313"/>
    </row>
    <row r="45" spans="1:37" ht="54.75" customHeight="1">
      <c r="A45" s="322">
        <v>45107</v>
      </c>
      <c r="B45" s="275">
        <v>6.2</v>
      </c>
      <c r="C45" s="120" t="s">
        <v>1816</v>
      </c>
      <c r="D45" s="120" t="str">
        <f>VLOOKUP(B45,期交所英文!A:B,2,0)</f>
        <v>For each clearing service, total initial
margin held, split by house and client</v>
      </c>
      <c r="E45" s="116" t="s">
        <v>1845</v>
      </c>
      <c r="F45" s="117" t="s">
        <v>1844</v>
      </c>
      <c r="G45" s="120" t="str">
        <f t="shared" si="2"/>
        <v>每項結算服務持有保證金總額，按自有帳戶及客戶帳戶分列</v>
      </c>
      <c r="H45" s="120" t="str">
        <f t="shared" si="2"/>
        <v>For each clearing service, total initial
margin held, split by house and client</v>
      </c>
      <c r="I45" s="434" t="s">
        <v>2599</v>
      </c>
      <c r="J45" s="117" t="str">
        <f>VLOOKUP(E45,期交所英文!C:D,2,0)</f>
        <v>Cash deposited at a central bank of
issue of the currency concerned;Total split by House and Client;Pre-Haircut and Post Hair-cut</v>
      </c>
      <c r="K45" s="127">
        <v>20220930</v>
      </c>
      <c r="L45" s="117" t="s">
        <v>1818</v>
      </c>
      <c r="M45" s="117" t="str">
        <f>VLOOKUP(E45,期交所英文!C:F,4,0)</f>
        <v>HouseIM_PreHaircut:TWD 0.00
HouseIM_PostHaircut:TWD 0.00
ClientIM_PreHaircut:TWD 0.00
ClientIM_PostHaircut:TWD 0.00
TotalIM_PreHaircut:TWD 0.00
TotalIM_PostHaircut:TWD 0.00</v>
      </c>
      <c r="N45" s="128"/>
      <c r="O45" s="117" t="str">
        <f>IF(VLOOKUP(E45,期交所英文!C:G,5,0)="","",VLOOKUP(E45,期交所英文!C:G,5,0))</f>
        <v/>
      </c>
      <c r="P45" s="292" t="str">
        <f t="shared" si="7"/>
        <v>6_2_1</v>
      </c>
      <c r="Q45" s="120" t="str">
        <f>VLOOKUP(E45,Guide!C:F,4,0)</f>
        <v>Numeric 2dp, Currency</v>
      </c>
      <c r="R45" s="120" t="s">
        <v>3087</v>
      </c>
      <c r="S45" s="120" t="s">
        <v>3063</v>
      </c>
      <c r="T45" s="120" t="str">
        <f t="shared" si="3"/>
        <v>結算基金</v>
      </c>
      <c r="U45" s="120" t="s">
        <v>3064</v>
      </c>
      <c r="V45" s="120" t="str">
        <f t="shared" si="4"/>
        <v>股權</v>
      </c>
      <c r="W45" s="120" t="s">
        <v>518</v>
      </c>
      <c r="X45" s="120" t="s">
        <v>3092</v>
      </c>
      <c r="Y45" s="120" t="s">
        <v>1205</v>
      </c>
      <c r="Z45" s="120" t="s">
        <v>1205</v>
      </c>
      <c r="AA45" s="120"/>
      <c r="AB45" s="120"/>
      <c r="AC45" s="396" t="str">
        <f>IFERROR(VLOOKUP(P45,#REF!,7,0),"N/A")</f>
        <v>N/A</v>
      </c>
      <c r="AD45" s="120" t="str">
        <f t="shared" si="8"/>
        <v>n/a</v>
      </c>
      <c r="AE45" s="120"/>
      <c r="AF45" s="120"/>
      <c r="AG45" s="120"/>
      <c r="AH45" s="67" t="s">
        <v>1818</v>
      </c>
      <c r="AI45" s="42"/>
      <c r="AJ45" s="41"/>
      <c r="AK45" s="41"/>
    </row>
    <row r="46" spans="1:37" ht="54.75" customHeight="1">
      <c r="A46" s="322">
        <v>45107</v>
      </c>
      <c r="B46" s="275">
        <v>6.2</v>
      </c>
      <c r="C46" s="120" t="s">
        <v>1816</v>
      </c>
      <c r="D46" s="120" t="str">
        <f>VLOOKUP(B46,期交所英文!A:B,2,0)</f>
        <v>For each clearing service, total initial
margin held, split by house and client</v>
      </c>
      <c r="E46" s="116" t="s">
        <v>1843</v>
      </c>
      <c r="F46" s="120" t="s">
        <v>1842</v>
      </c>
      <c r="G46" s="120" t="str">
        <f t="shared" si="2"/>
        <v>每項結算服務持有保證金總額，按自有帳戶及客戶帳戶分列</v>
      </c>
      <c r="H46" s="120" t="str">
        <f t="shared" si="2"/>
        <v>For each clearing service, total initial
margin held, split by house and client</v>
      </c>
      <c r="I46" s="120" t="s">
        <v>2600</v>
      </c>
      <c r="J46" s="117" t="str">
        <f>VLOOKUP(E46,期交所英文!C:D,2,0)</f>
        <v>Cash deposited at other central
banks;Total split by House and Client;Pre-Haircut and Post Hair-cut</v>
      </c>
      <c r="K46" s="127">
        <v>20220930</v>
      </c>
      <c r="L46" s="117" t="s">
        <v>1818</v>
      </c>
      <c r="M46" s="117" t="str">
        <f>VLOOKUP(E46,期交所英文!C:F,4,0)</f>
        <v>HouseIM_PreHaircut:TWD 0.00
HouseIM_PostHaircut:TWD 0.00
ClientIM_PreHaircut:TWD 0.00
ClientIM_PostHaircut:TWD 0.00
TotalIM_PreHaircut:TWD 0.00
TotalIM_PostHaircut:TWD 0.00</v>
      </c>
      <c r="N46" s="128"/>
      <c r="O46" s="117" t="str">
        <f>IF(VLOOKUP(E46,期交所英文!C:G,5,0)="","",VLOOKUP(E46,期交所英文!C:G,5,0))</f>
        <v/>
      </c>
      <c r="P46" s="292" t="str">
        <f t="shared" si="7"/>
        <v>6_2_2</v>
      </c>
      <c r="Q46" s="120" t="str">
        <f>VLOOKUP(E46,Guide!C:F,4,0)</f>
        <v>Numeric 2dp, Currency</v>
      </c>
      <c r="R46" s="120" t="s">
        <v>3087</v>
      </c>
      <c r="S46" s="120" t="s">
        <v>3063</v>
      </c>
      <c r="T46" s="120" t="str">
        <f t="shared" si="3"/>
        <v>結算基金</v>
      </c>
      <c r="U46" s="120" t="s">
        <v>3064</v>
      </c>
      <c r="V46" s="120" t="str">
        <f t="shared" si="4"/>
        <v>股權</v>
      </c>
      <c r="W46" s="120" t="s">
        <v>518</v>
      </c>
      <c r="X46" s="120" t="s">
        <v>3092</v>
      </c>
      <c r="Y46" s="120" t="s">
        <v>1205</v>
      </c>
      <c r="Z46" s="120" t="s">
        <v>1205</v>
      </c>
      <c r="AA46" s="120"/>
      <c r="AB46" s="120"/>
      <c r="AC46" s="396" t="str">
        <f>IFERROR(VLOOKUP(P46,#REF!,7,0),"N/A")</f>
        <v>N/A</v>
      </c>
      <c r="AD46" s="120" t="str">
        <f t="shared" si="8"/>
        <v>n/a</v>
      </c>
      <c r="AE46" s="120"/>
      <c r="AF46" s="120"/>
      <c r="AG46" s="120"/>
      <c r="AH46" s="67" t="s">
        <v>1818</v>
      </c>
      <c r="AI46" s="42"/>
      <c r="AJ46" s="41"/>
      <c r="AK46" s="41"/>
    </row>
    <row r="47" spans="1:37" ht="54.75" customHeight="1">
      <c r="A47" s="322">
        <v>45107</v>
      </c>
      <c r="B47" s="275">
        <v>6.2</v>
      </c>
      <c r="C47" s="120" t="s">
        <v>1816</v>
      </c>
      <c r="D47" s="120" t="str">
        <f>VLOOKUP(B47,期交所英文!A:B,2,0)</f>
        <v>For each clearing service, total initial
margin held, split by house and client</v>
      </c>
      <c r="E47" s="116" t="s">
        <v>1841</v>
      </c>
      <c r="F47" s="120" t="s">
        <v>1840</v>
      </c>
      <c r="G47" s="120" t="str">
        <f t="shared" si="2"/>
        <v>每項結算服務持有保證金總額，按自有帳戶及客戶帳戶分列</v>
      </c>
      <c r="H47" s="120" t="str">
        <f t="shared" si="2"/>
        <v>For each clearing service, total initial
margin held, split by house and client</v>
      </c>
      <c r="I47" s="120" t="s">
        <v>2601</v>
      </c>
      <c r="J47" s="117" t="str">
        <f>VLOOKUP(E47,期交所英文!C:D,2,0)</f>
        <v>Secured cash deposited at commercial
banks (including reverse repo);Total split by House and Client;Pre-Haircut and Post Hair-cut</v>
      </c>
      <c r="K47" s="127">
        <v>20220930</v>
      </c>
      <c r="L47" s="117" t="s">
        <v>1818</v>
      </c>
      <c r="M47" s="117" t="str">
        <f>VLOOKUP(E47,期交所英文!C:F,4,0)</f>
        <v>HouseIM_PreHaircut:TWD 0.00
HouseIM_PostHaircut:TWD 0.00
ClientIM_PreHaircut:TWD 0.00
ClientIM_PostHaircut:TWD 0.00
TotalIM_PreHaircut:TWD 0.00
TotalIM_PostHaircut:TWD 0.00</v>
      </c>
      <c r="N47" s="128"/>
      <c r="O47" s="117" t="str">
        <f>IF(VLOOKUP(E47,期交所英文!C:G,5,0)="","",VLOOKUP(E47,期交所英文!C:G,5,0))</f>
        <v/>
      </c>
      <c r="P47" s="292" t="str">
        <f t="shared" si="7"/>
        <v>6_2_3</v>
      </c>
      <c r="Q47" s="120" t="str">
        <f>VLOOKUP(E47,Guide!C:F,4,0)</f>
        <v>Numeric 2dp, Currency</v>
      </c>
      <c r="R47" s="120" t="s">
        <v>3087</v>
      </c>
      <c r="S47" s="120" t="s">
        <v>3063</v>
      </c>
      <c r="T47" s="120" t="str">
        <f t="shared" si="3"/>
        <v>結算基金</v>
      </c>
      <c r="U47" s="120" t="s">
        <v>3064</v>
      </c>
      <c r="V47" s="120" t="str">
        <f t="shared" si="4"/>
        <v>股權</v>
      </c>
      <c r="W47" s="120" t="s">
        <v>518</v>
      </c>
      <c r="X47" s="120" t="s">
        <v>3092</v>
      </c>
      <c r="Y47" s="120" t="s">
        <v>1205</v>
      </c>
      <c r="Z47" s="120" t="s">
        <v>1205</v>
      </c>
      <c r="AA47" s="120"/>
      <c r="AB47" s="120"/>
      <c r="AC47" s="396" t="str">
        <f>IFERROR(VLOOKUP(P47,#REF!,7,0),"N/A")</f>
        <v>N/A</v>
      </c>
      <c r="AD47" s="120" t="str">
        <f t="shared" si="8"/>
        <v>n/a</v>
      </c>
      <c r="AE47" s="120"/>
      <c r="AF47" s="120"/>
      <c r="AG47" s="120"/>
      <c r="AH47" s="67" t="s">
        <v>1818</v>
      </c>
      <c r="AI47" s="42"/>
      <c r="AJ47" s="41"/>
      <c r="AK47" s="41"/>
    </row>
    <row r="48" spans="1:37" ht="54.75" customHeight="1">
      <c r="A48" s="322">
        <v>45107</v>
      </c>
      <c r="B48" s="275">
        <v>6.2</v>
      </c>
      <c r="C48" s="120" t="s">
        <v>1816</v>
      </c>
      <c r="D48" s="120" t="str">
        <f>VLOOKUP(B48,期交所英文!A:B,2,0)</f>
        <v>For each clearing service, total initial
margin held, split by house and client</v>
      </c>
      <c r="E48" s="116" t="s">
        <v>1839</v>
      </c>
      <c r="F48" s="120" t="s">
        <v>1838</v>
      </c>
      <c r="G48" s="120" t="str">
        <f t="shared" si="2"/>
        <v>每項結算服務持有保證金總額，按自有帳戶及客戶帳戶分列</v>
      </c>
      <c r="H48" s="120" t="str">
        <f t="shared" si="2"/>
        <v>For each clearing service, total initial
margin held, split by house and client</v>
      </c>
      <c r="I48" s="120" t="s">
        <v>2602</v>
      </c>
      <c r="J48" s="117" t="str">
        <f>VLOOKUP(E48,期交所英文!C:D,2,0)</f>
        <v>Unsecured cash deposited at
commercial banks;Total split by House and Client;Pre-Haircut and Post Hair-cut</v>
      </c>
      <c r="K48" s="127">
        <v>20220930</v>
      </c>
      <c r="L48" s="117" t="s">
        <v>1837</v>
      </c>
      <c r="M48" s="117" t="str">
        <f>VLOOKUP(E48,期交所英文!C:F,4,0)</f>
        <v>HouseIM_PreHaircut:TWD 7,733,750,813.00
HouseIM_PostHaircut:TWD 7,733,750,813.00
ClientIM_PreHaircut:TWD 79,111,673,941.00
ClientIM_PostHaircut:TWD 79,111,673,941.00
TotalIM_PreHaircut:TWD 86,845,424,754.00
TotalIM_PostHaircut:TWD 86,845,424,754.00</v>
      </c>
      <c r="N48" s="128"/>
      <c r="O48" s="117" t="str">
        <f>IF(VLOOKUP(E48,期交所英文!C:G,5,0)="","",VLOOKUP(E48,期交所英文!C:G,5,0))</f>
        <v/>
      </c>
      <c r="P48" s="292" t="str">
        <f t="shared" si="7"/>
        <v>6_2_4</v>
      </c>
      <c r="Q48" s="120" t="str">
        <f>VLOOKUP(E48,Guide!C:F,4,0)</f>
        <v>Numeric 2dp, Currency</v>
      </c>
      <c r="R48" s="120" t="s">
        <v>3087</v>
      </c>
      <c r="S48" s="120" t="s">
        <v>3063</v>
      </c>
      <c r="T48" s="120" t="str">
        <f t="shared" si="3"/>
        <v>結算基金</v>
      </c>
      <c r="U48" s="120" t="s">
        <v>3064</v>
      </c>
      <c r="V48" s="120" t="str">
        <f t="shared" si="4"/>
        <v>股權</v>
      </c>
      <c r="W48" s="120" t="s">
        <v>518</v>
      </c>
      <c r="X48" s="120" t="s">
        <v>3092</v>
      </c>
      <c r="Y48" s="120" t="s">
        <v>1205</v>
      </c>
      <c r="Z48" s="120" t="s">
        <v>1205</v>
      </c>
      <c r="AA48" s="120"/>
      <c r="AB48" s="120"/>
      <c r="AC48" s="396" t="str">
        <f>IFERROR(VLOOKUP(P48,#REF!,7,0),"N/A")</f>
        <v>N/A</v>
      </c>
      <c r="AD48" s="120" t="str">
        <f t="shared" si="8"/>
        <v>n/a</v>
      </c>
      <c r="AE48" s="120"/>
      <c r="AF48" s="120"/>
      <c r="AG48" s="120"/>
      <c r="AH48" s="67" t="s">
        <v>1836</v>
      </c>
      <c r="AI48" s="42"/>
      <c r="AJ48" s="41"/>
      <c r="AK48" s="41"/>
    </row>
    <row r="49" spans="1:37" ht="54.75" customHeight="1">
      <c r="A49" s="322">
        <v>45107</v>
      </c>
      <c r="B49" s="275">
        <v>6.2</v>
      </c>
      <c r="C49" s="120" t="s">
        <v>1816</v>
      </c>
      <c r="D49" s="120" t="str">
        <f>VLOOKUP(B49,期交所英文!A:B,2,0)</f>
        <v>For each clearing service, total initial
margin held, split by house and client</v>
      </c>
      <c r="E49" s="116" t="s">
        <v>1835</v>
      </c>
      <c r="F49" s="117" t="s">
        <v>1834</v>
      </c>
      <c r="G49" s="120" t="str">
        <f t="shared" si="2"/>
        <v>每項結算服務持有保證金總額，按自有帳戶及客戶帳戶分列</v>
      </c>
      <c r="H49" s="120" t="str">
        <f t="shared" si="2"/>
        <v>For each clearing service, total initial
margin held, split by house and client</v>
      </c>
      <c r="I49" s="434" t="s">
        <v>2603</v>
      </c>
      <c r="J49" s="117" t="str">
        <f>VLOOKUP(E49,期交所英文!C:D,2,0)</f>
        <v>Non-cash sovereign government
Bonds-Domestic;Total split by House and Client;Pre-Haircut and Post Hair- cut</v>
      </c>
      <c r="K49" s="127">
        <v>20220930</v>
      </c>
      <c r="L49" s="117" t="s">
        <v>1818</v>
      </c>
      <c r="M49" s="117" t="str">
        <f>VLOOKUP(E49,期交所英文!C:F,4,0)</f>
        <v>HouseIM_PreHaircut:TWD 0.00
HouseIM_PostHaircut:TWD 0.00
ClientIM_PreHaircut:TWD 0.00
ClientIM_PostHaircut:TWD 0.00
TotalIM_PreHaircut:TWD 0.00
TotalIM_PostHaircut:TWD 0.00</v>
      </c>
      <c r="N49" s="128"/>
      <c r="O49" s="117" t="str">
        <f>IF(VLOOKUP(E49,期交所英文!C:G,5,0)="","",VLOOKUP(E49,期交所英文!C:G,5,0))</f>
        <v/>
      </c>
      <c r="P49" s="292" t="str">
        <f t="shared" si="7"/>
        <v>6_2_5</v>
      </c>
      <c r="Q49" s="120" t="str">
        <f>VLOOKUP(E49,Guide!C:F,4,0)</f>
        <v>Numeric 2dp, Currency</v>
      </c>
      <c r="R49" s="120" t="s">
        <v>3087</v>
      </c>
      <c r="S49" s="120" t="s">
        <v>3063</v>
      </c>
      <c r="T49" s="120" t="str">
        <f t="shared" si="3"/>
        <v>結算基金</v>
      </c>
      <c r="U49" s="120" t="s">
        <v>3064</v>
      </c>
      <c r="V49" s="120" t="str">
        <f t="shared" si="4"/>
        <v>股權</v>
      </c>
      <c r="W49" s="120" t="s">
        <v>518</v>
      </c>
      <c r="X49" s="120" t="s">
        <v>3092</v>
      </c>
      <c r="Y49" s="120" t="s">
        <v>1205</v>
      </c>
      <c r="Z49" s="120" t="s">
        <v>1205</v>
      </c>
      <c r="AA49" s="120"/>
      <c r="AB49" s="120"/>
      <c r="AC49" s="396" t="str">
        <f>IFERROR(VLOOKUP(P49,#REF!,7,0),"N/A")</f>
        <v>N/A</v>
      </c>
      <c r="AD49" s="120" t="str">
        <f t="shared" si="8"/>
        <v>n/a</v>
      </c>
      <c r="AE49" s="120"/>
      <c r="AF49" s="120"/>
      <c r="AG49" s="120"/>
      <c r="AH49" s="67" t="s">
        <v>1818</v>
      </c>
      <c r="AI49" s="42"/>
      <c r="AJ49" s="41"/>
      <c r="AK49" s="41"/>
    </row>
    <row r="50" spans="1:37" ht="54.75" customHeight="1">
      <c r="A50" s="322">
        <v>45107</v>
      </c>
      <c r="B50" s="275">
        <v>6.2</v>
      </c>
      <c r="C50" s="120" t="s">
        <v>1816</v>
      </c>
      <c r="D50" s="120" t="str">
        <f>VLOOKUP(B50,期交所英文!A:B,2,0)</f>
        <v>For each clearing service, total initial
margin held, split by house and client</v>
      </c>
      <c r="E50" s="116" t="s">
        <v>1833</v>
      </c>
      <c r="F50" s="117" t="s">
        <v>1832</v>
      </c>
      <c r="G50" s="120" t="str">
        <f t="shared" si="2"/>
        <v>每項結算服務持有保證金總額，按自有帳戶及客戶帳戶分列</v>
      </c>
      <c r="H50" s="120" t="str">
        <f t="shared" si="2"/>
        <v>For each clearing service, total initial
margin held, split by house and client</v>
      </c>
      <c r="I50" s="434" t="s">
        <v>2604</v>
      </c>
      <c r="J50" s="117" t="str">
        <f>VLOOKUP(E50,期交所英文!C:D,2,0)</f>
        <v>Non-cash sovereign government
Bonds-Other;Total split by House and Client;Pre-Haircut and Post Hair-cut</v>
      </c>
      <c r="K50" s="127">
        <v>20220930</v>
      </c>
      <c r="L50" s="117" t="s">
        <v>1818</v>
      </c>
      <c r="M50" s="117" t="str">
        <f>VLOOKUP(E50,期交所英文!C:F,4,0)</f>
        <v>HouseIM_PreHaircut:TWD 0.00
HouseIM_PostHaircut:TWD 0.00
ClientIM_PreHaircut:TWD 0.00
ClientIM_PostHaircut:TWD 0.00
TotalIM_PreHaircut:TWD 0.00
TotalIM_PostHaircut:TWD 0.00</v>
      </c>
      <c r="N50" s="128"/>
      <c r="O50" s="117" t="str">
        <f>IF(VLOOKUP(E50,期交所英文!C:G,5,0)="","",VLOOKUP(E50,期交所英文!C:G,5,0))</f>
        <v/>
      </c>
      <c r="P50" s="292" t="str">
        <f t="shared" si="7"/>
        <v>6_2_6</v>
      </c>
      <c r="Q50" s="120" t="str">
        <f>VLOOKUP(E50,Guide!C:F,4,0)</f>
        <v>Numeric 2dp, Currency</v>
      </c>
      <c r="R50" s="120" t="s">
        <v>3087</v>
      </c>
      <c r="S50" s="120" t="s">
        <v>3063</v>
      </c>
      <c r="T50" s="120" t="str">
        <f t="shared" si="3"/>
        <v>結算基金</v>
      </c>
      <c r="U50" s="120" t="s">
        <v>3064</v>
      </c>
      <c r="V50" s="120" t="str">
        <f t="shared" si="4"/>
        <v>股權</v>
      </c>
      <c r="W50" s="120" t="s">
        <v>518</v>
      </c>
      <c r="X50" s="120" t="s">
        <v>3092</v>
      </c>
      <c r="Y50" s="120" t="s">
        <v>1205</v>
      </c>
      <c r="Z50" s="120" t="s">
        <v>1205</v>
      </c>
      <c r="AA50" s="120"/>
      <c r="AB50" s="120"/>
      <c r="AC50" s="396" t="str">
        <f>IFERROR(VLOOKUP(P50,#REF!,7,0),"N/A")</f>
        <v>N/A</v>
      </c>
      <c r="AD50" s="120" t="str">
        <f t="shared" si="8"/>
        <v>n/a</v>
      </c>
      <c r="AE50" s="120"/>
      <c r="AF50" s="120"/>
      <c r="AG50" s="120"/>
      <c r="AH50" s="67" t="s">
        <v>1818</v>
      </c>
      <c r="AI50" s="42"/>
      <c r="AJ50" s="41"/>
      <c r="AK50" s="41"/>
    </row>
    <row r="51" spans="1:37" ht="54.75" customHeight="1">
      <c r="A51" s="322">
        <v>45107</v>
      </c>
      <c r="B51" s="275">
        <v>6.2</v>
      </c>
      <c r="C51" s="120" t="s">
        <v>1816</v>
      </c>
      <c r="D51" s="120" t="str">
        <f>VLOOKUP(B51,期交所英文!A:B,2,0)</f>
        <v>For each clearing service, total initial
margin held, split by house and client</v>
      </c>
      <c r="E51" s="116" t="s">
        <v>1831</v>
      </c>
      <c r="F51" s="120" t="s">
        <v>1830</v>
      </c>
      <c r="G51" s="120" t="str">
        <f t="shared" si="2"/>
        <v>每項結算服務持有保證金總額，按自有帳戶及客戶帳戶分列</v>
      </c>
      <c r="H51" s="120" t="str">
        <f t="shared" si="2"/>
        <v>For each clearing service, total initial
margin held, split by house and client</v>
      </c>
      <c r="I51" s="120" t="s">
        <v>2605</v>
      </c>
      <c r="J51" s="117" t="str">
        <f>VLOOKUP(E51,期交所英文!C:D,2,0)</f>
        <v>Non-cash Agency Bonds;Total split
by House and Client;Pre-Haircut and Post Hair-cut</v>
      </c>
      <c r="K51" s="127">
        <v>20220930</v>
      </c>
      <c r="L51" s="117" t="s">
        <v>1818</v>
      </c>
      <c r="M51" s="117" t="str">
        <f>VLOOKUP(E51,期交所英文!C:F,4,0)</f>
        <v>HouseIM_PreHaircut:TWD 0.00
HouseIM_PostHaircut:TWD 0.00
ClientIM_PreHaircut:TWD 0.00
ClientIM_PostHaircut:TWD 0.00
TotalIM_PreHaircut:TWD 0.00
TotalIM_PostHaircut:TWD 0.00</v>
      </c>
      <c r="N51" s="128"/>
      <c r="O51" s="117" t="str">
        <f>IF(VLOOKUP(E51,期交所英文!C:G,5,0)="","",VLOOKUP(E51,期交所英文!C:G,5,0))</f>
        <v/>
      </c>
      <c r="P51" s="292" t="str">
        <f t="shared" si="7"/>
        <v>6_2_7</v>
      </c>
      <c r="Q51" s="120" t="str">
        <f>VLOOKUP(E51,Guide!C:F,4,0)</f>
        <v>Numeric 2dp, Currency</v>
      </c>
      <c r="R51" s="120" t="s">
        <v>3087</v>
      </c>
      <c r="S51" s="120" t="s">
        <v>3063</v>
      </c>
      <c r="T51" s="120" t="str">
        <f t="shared" si="3"/>
        <v>結算基金</v>
      </c>
      <c r="U51" s="120" t="s">
        <v>3064</v>
      </c>
      <c r="V51" s="120" t="str">
        <f t="shared" si="4"/>
        <v>股權</v>
      </c>
      <c r="W51" s="120" t="s">
        <v>518</v>
      </c>
      <c r="X51" s="120" t="s">
        <v>3092</v>
      </c>
      <c r="Y51" s="120" t="s">
        <v>1205</v>
      </c>
      <c r="Z51" s="120" t="s">
        <v>1205</v>
      </c>
      <c r="AA51" s="120"/>
      <c r="AB51" s="120"/>
      <c r="AC51" s="396" t="str">
        <f>IFERROR(VLOOKUP(P51,#REF!,7,0),"N/A")</f>
        <v>N/A</v>
      </c>
      <c r="AD51" s="120" t="str">
        <f t="shared" si="8"/>
        <v>n/a</v>
      </c>
      <c r="AE51" s="120"/>
      <c r="AF51" s="120"/>
      <c r="AG51" s="120"/>
      <c r="AH51" s="67" t="s">
        <v>1818</v>
      </c>
      <c r="AI51" s="42"/>
      <c r="AJ51" s="41"/>
      <c r="AK51" s="41"/>
    </row>
    <row r="52" spans="1:37" ht="54.75" customHeight="1">
      <c r="A52" s="322">
        <v>45107</v>
      </c>
      <c r="B52" s="275">
        <v>6.2</v>
      </c>
      <c r="C52" s="120" t="s">
        <v>1816</v>
      </c>
      <c r="D52" s="120" t="str">
        <f>VLOOKUP(B52,期交所英文!A:B,2,0)</f>
        <v>For each clearing service, total initial
margin held, split by house and client</v>
      </c>
      <c r="E52" s="116" t="s">
        <v>1829</v>
      </c>
      <c r="F52" s="120" t="s">
        <v>1828</v>
      </c>
      <c r="G52" s="120" t="str">
        <f t="shared" si="2"/>
        <v>每項結算服務持有保證金總額，按自有帳戶及客戶帳戶分列</v>
      </c>
      <c r="H52" s="120" t="str">
        <f t="shared" si="2"/>
        <v>For each clearing service, total initial
margin held, split by house and client</v>
      </c>
      <c r="I52" s="120" t="s">
        <v>2606</v>
      </c>
      <c r="J52" s="117" t="str">
        <f>VLOOKUP(E52,期交所英文!C:D,2,0)</f>
        <v>Non-cash State/municipal bonds;Total
split by House and Client;Pre-Haircut and Post Hair-cut</v>
      </c>
      <c r="K52" s="127">
        <v>20220930</v>
      </c>
      <c r="L52" s="117" t="s">
        <v>1818</v>
      </c>
      <c r="M52" s="117" t="str">
        <f>VLOOKUP(E52,期交所英文!C:F,4,0)</f>
        <v>HouseIM_PreHaircut:TWD 0.00
HouseIM_PostHaircut:TWD 0.00
ClientIM_PreHaircut:TWD 0.00
ClientIM_PostHaircut:TWD 0.00
TotalIM_PreHaircut:TWD 0.00
TotalIM_PostHaircut:TWD 0.00</v>
      </c>
      <c r="N52" s="128"/>
      <c r="O52" s="117" t="str">
        <f>IF(VLOOKUP(E52,期交所英文!C:G,5,0)="","",VLOOKUP(E52,期交所英文!C:G,5,0))</f>
        <v/>
      </c>
      <c r="P52" s="292" t="str">
        <f t="shared" si="7"/>
        <v>6_2_8</v>
      </c>
      <c r="Q52" s="120" t="str">
        <f>VLOOKUP(E52,Guide!C:F,4,0)</f>
        <v>Numeric 2dp, Currency</v>
      </c>
      <c r="R52" s="120" t="s">
        <v>3087</v>
      </c>
      <c r="S52" s="120" t="s">
        <v>3063</v>
      </c>
      <c r="T52" s="120" t="str">
        <f t="shared" si="3"/>
        <v>結算基金</v>
      </c>
      <c r="U52" s="120" t="s">
        <v>3064</v>
      </c>
      <c r="V52" s="120" t="str">
        <f t="shared" si="4"/>
        <v>股權</v>
      </c>
      <c r="W52" s="120" t="s">
        <v>518</v>
      </c>
      <c r="X52" s="120" t="s">
        <v>3092</v>
      </c>
      <c r="Y52" s="120" t="s">
        <v>1205</v>
      </c>
      <c r="Z52" s="120" t="s">
        <v>1205</v>
      </c>
      <c r="AA52" s="120"/>
      <c r="AB52" s="120"/>
      <c r="AC52" s="396" t="str">
        <f>IFERROR(VLOOKUP(P52,#REF!,7,0),"N/A")</f>
        <v>N/A</v>
      </c>
      <c r="AD52" s="120" t="str">
        <f t="shared" si="8"/>
        <v>n/a</v>
      </c>
      <c r="AE52" s="120"/>
      <c r="AF52" s="120"/>
      <c r="AG52" s="120"/>
      <c r="AH52" s="67" t="s">
        <v>1818</v>
      </c>
      <c r="AI52" s="42"/>
      <c r="AJ52" s="41"/>
      <c r="AK52" s="41"/>
    </row>
    <row r="53" spans="1:37" ht="54.75" customHeight="1">
      <c r="A53" s="322">
        <v>45107</v>
      </c>
      <c r="B53" s="275">
        <v>6.2</v>
      </c>
      <c r="C53" s="120" t="s">
        <v>1816</v>
      </c>
      <c r="D53" s="120" t="str">
        <f>VLOOKUP(B53,期交所英文!A:B,2,0)</f>
        <v>For each clearing service, total initial
margin held, split by house and client</v>
      </c>
      <c r="E53" s="116" t="s">
        <v>1827</v>
      </c>
      <c r="F53" s="120" t="s">
        <v>1826</v>
      </c>
      <c r="G53" s="120" t="str">
        <f t="shared" si="2"/>
        <v>每項結算服務持有保證金總額，按自有帳戶及客戶帳戶分列</v>
      </c>
      <c r="H53" s="120" t="str">
        <f t="shared" si="2"/>
        <v>For each clearing service, total initial
margin held, split by house and client</v>
      </c>
      <c r="I53" s="120" t="s">
        <v>2607</v>
      </c>
      <c r="J53" s="117" t="str">
        <f>VLOOKUP(E53,期交所英文!C:D,2,0)</f>
        <v>Non-cash Corporate bonds;Total split
by House and Client;Pre-Haircut and Post Hair-cut</v>
      </c>
      <c r="K53" s="127">
        <v>20220930</v>
      </c>
      <c r="L53" s="117" t="s">
        <v>1818</v>
      </c>
      <c r="M53" s="117" t="str">
        <f>VLOOKUP(E53,期交所英文!C:F,4,0)</f>
        <v>HouseIM_PreHaircut:TWD 0.00
HouseIM_PostHaircut:TWD 0.00
ClientIM_PreHaircut:TWD 0.00
ClientIM_PostHaircut:TWD 0.00
TotalIM_PreHaircut:TWD 0.00
TotalIM_PostHaircut:TWD 0.00</v>
      </c>
      <c r="N53" s="128"/>
      <c r="O53" s="117" t="str">
        <f>IF(VLOOKUP(E53,期交所英文!C:G,5,0)="","",VLOOKUP(E53,期交所英文!C:G,5,0))</f>
        <v/>
      </c>
      <c r="P53" s="292" t="str">
        <f t="shared" si="7"/>
        <v>6_2_9</v>
      </c>
      <c r="Q53" s="120" t="str">
        <f>VLOOKUP(E53,Guide!C:F,4,0)</f>
        <v>Numeric 2dp, Currency</v>
      </c>
      <c r="R53" s="120" t="s">
        <v>3087</v>
      </c>
      <c r="S53" s="120" t="s">
        <v>3063</v>
      </c>
      <c r="T53" s="120" t="str">
        <f t="shared" si="3"/>
        <v>結算基金</v>
      </c>
      <c r="U53" s="120" t="s">
        <v>3064</v>
      </c>
      <c r="V53" s="120" t="str">
        <f t="shared" si="4"/>
        <v>股權</v>
      </c>
      <c r="W53" s="120" t="s">
        <v>518</v>
      </c>
      <c r="X53" s="120" t="s">
        <v>3092</v>
      </c>
      <c r="Y53" s="120" t="s">
        <v>1205</v>
      </c>
      <c r="Z53" s="120" t="s">
        <v>1205</v>
      </c>
      <c r="AA53" s="120"/>
      <c r="AB53" s="120"/>
      <c r="AC53" s="396" t="str">
        <f>IFERROR(VLOOKUP(P53,#REF!,7,0),"N/A")</f>
        <v>N/A</v>
      </c>
      <c r="AD53" s="120" t="str">
        <f t="shared" si="8"/>
        <v>n/a</v>
      </c>
      <c r="AE53" s="120"/>
      <c r="AF53" s="120"/>
      <c r="AG53" s="120"/>
      <c r="AH53" s="67" t="s">
        <v>1818</v>
      </c>
      <c r="AI53" s="42"/>
      <c r="AJ53" s="41"/>
      <c r="AK53" s="41"/>
    </row>
    <row r="54" spans="1:37" ht="54.75" customHeight="1">
      <c r="A54" s="322">
        <v>45107</v>
      </c>
      <c r="B54" s="275">
        <v>6.2</v>
      </c>
      <c r="C54" s="120" t="s">
        <v>1816</v>
      </c>
      <c r="D54" s="120" t="str">
        <f>VLOOKUP(B54,期交所英文!A:B,2,0)</f>
        <v>For each clearing service, total initial
margin held, split by house and client</v>
      </c>
      <c r="E54" s="301" t="s">
        <v>2474</v>
      </c>
      <c r="F54" s="117" t="s">
        <v>1825</v>
      </c>
      <c r="G54" s="120" t="str">
        <f t="shared" si="2"/>
        <v>每項結算服務持有保證金總額，按自有帳戶及客戶帳戶分列</v>
      </c>
      <c r="H54" s="120" t="str">
        <f t="shared" si="2"/>
        <v>For each clearing service, total initial
margin held, split by house and client</v>
      </c>
      <c r="I54" s="434" t="s">
        <v>2608</v>
      </c>
      <c r="J54" s="117" t="str">
        <f>VLOOKUP(E54,期交所英文!C:D,2,0)</f>
        <v>Non-cash Equities;Description:
HouseIM_PreHaircut, HouseIM_PostHaircut,ClientIM_PreH aircut, ClientIM_PostHaircut, TotalIM_PreHaircut,TotalIM_PostHai rcut</v>
      </c>
      <c r="K54" s="127">
        <v>20220930</v>
      </c>
      <c r="L54" s="117" t="s">
        <v>1818</v>
      </c>
      <c r="M54" s="117" t="str">
        <f>VLOOKUP(E54,期交所英文!C:F,4,0)</f>
        <v>HouseIM_PreHaircut:TWD 0.00
HouseIM_PostHaircut:TWD 0.00
ClientIM_PreHaircut:TWD 0.00
ClientIM_PostHaircut:TWD 0.00
TotalIM_PreHaircut:TWD 0.00
TotalIM_PostHaircut:TWD 0.00</v>
      </c>
      <c r="N54" s="128"/>
      <c r="O54" s="117" t="str">
        <f>IF(VLOOKUP(E54,期交所英文!C:G,5,0)="","",VLOOKUP(E54,期交所英文!C:G,5,0))</f>
        <v/>
      </c>
      <c r="P54" s="292" t="str">
        <f t="shared" si="7"/>
        <v>6_2_10</v>
      </c>
      <c r="Q54" s="120" t="str">
        <f>VLOOKUP(E54,Guide!C:F,4,0)</f>
        <v>Numeric 2dp, Currency</v>
      </c>
      <c r="R54" s="120" t="s">
        <v>3087</v>
      </c>
      <c r="S54" s="120" t="s">
        <v>3063</v>
      </c>
      <c r="T54" s="120" t="str">
        <f t="shared" si="3"/>
        <v>結算基金</v>
      </c>
      <c r="U54" s="120" t="s">
        <v>3064</v>
      </c>
      <c r="V54" s="120" t="str">
        <f t="shared" si="4"/>
        <v>股權</v>
      </c>
      <c r="W54" s="120" t="s">
        <v>518</v>
      </c>
      <c r="X54" s="120" t="s">
        <v>3092</v>
      </c>
      <c r="Y54" s="120" t="s">
        <v>1205</v>
      </c>
      <c r="Z54" s="120" t="s">
        <v>1205</v>
      </c>
      <c r="AA54" s="120"/>
      <c r="AB54" s="120"/>
      <c r="AC54" s="396" t="str">
        <f>IFERROR(VLOOKUP(P54,#REF!,7,0),"N/A")</f>
        <v>N/A</v>
      </c>
      <c r="AD54" s="120" t="str">
        <f t="shared" si="8"/>
        <v>n/a</v>
      </c>
      <c r="AE54" s="120"/>
      <c r="AF54" s="120"/>
      <c r="AG54" s="120"/>
      <c r="AH54" s="67" t="s">
        <v>1818</v>
      </c>
      <c r="AI54" s="42"/>
      <c r="AJ54" s="41"/>
      <c r="AK54" s="41"/>
    </row>
    <row r="55" spans="1:37" ht="54.75" customHeight="1">
      <c r="A55" s="322">
        <v>45107</v>
      </c>
      <c r="B55" s="275">
        <v>6.2</v>
      </c>
      <c r="C55" s="120" t="s">
        <v>1816</v>
      </c>
      <c r="D55" s="120" t="str">
        <f>VLOOKUP(B55,期交所英文!A:B,2,0)</f>
        <v>For each clearing service, total initial
margin held, split by house and client</v>
      </c>
      <c r="E55" s="301" t="s">
        <v>2475</v>
      </c>
      <c r="F55" s="117" t="s">
        <v>1824</v>
      </c>
      <c r="G55" s="120" t="str">
        <f t="shared" si="2"/>
        <v>每項結算服務持有保證金總額，按自有帳戶及客戶帳戶分列</v>
      </c>
      <c r="H55" s="120" t="str">
        <f t="shared" si="2"/>
        <v>For each clearing service, total initial
margin held, split by house and client</v>
      </c>
      <c r="I55" s="434" t="s">
        <v>2609</v>
      </c>
      <c r="J55" s="117" t="str">
        <f>VLOOKUP(E55,期交所英文!C:D,2,0)</f>
        <v>Non-Cash Commodities -
Gold;Description: HouseIM_PreHaircut, HouseIM_PostHaircut,ClientIM_PreH aircut, ClientIM_PostHaircut, TotalIM_PreHaircut,TotalIM_PostHai rcut</v>
      </c>
      <c r="K55" s="127">
        <v>20220930</v>
      </c>
      <c r="L55" s="117" t="s">
        <v>1818</v>
      </c>
      <c r="M55" s="117" t="str">
        <f>VLOOKUP(E55,期交所英文!C:F,4,0)</f>
        <v>HouseIM_PreHaircut:TWD 0.00
HouseIM_PostHaircut:TWD 0.00
ClientIM_PreHaircut:TWD 0.00
ClientIM_PostHaircut:TWD 0.00
TotalIM_PreHaircut:TWD 0.00
TotalIM_PostHaircut:TWD 0.00</v>
      </c>
      <c r="N55" s="128"/>
      <c r="O55" s="117" t="str">
        <f>IF(VLOOKUP(E55,期交所英文!C:G,5,0)="","",VLOOKUP(E55,期交所英文!C:G,5,0))</f>
        <v/>
      </c>
      <c r="P55" s="292" t="str">
        <f t="shared" si="7"/>
        <v>6_2_11</v>
      </c>
      <c r="Q55" s="120" t="str">
        <f>VLOOKUP(E55,Guide!C:F,4,0)</f>
        <v>Numeric 2dp, Currency</v>
      </c>
      <c r="R55" s="120" t="s">
        <v>3087</v>
      </c>
      <c r="S55" s="120" t="s">
        <v>3063</v>
      </c>
      <c r="T55" s="120" t="str">
        <f t="shared" si="3"/>
        <v>結算基金</v>
      </c>
      <c r="U55" s="120" t="s">
        <v>3064</v>
      </c>
      <c r="V55" s="120" t="str">
        <f t="shared" si="4"/>
        <v>股權</v>
      </c>
      <c r="W55" s="120" t="s">
        <v>518</v>
      </c>
      <c r="X55" s="120" t="s">
        <v>3092</v>
      </c>
      <c r="Y55" s="120" t="s">
        <v>1205</v>
      </c>
      <c r="Z55" s="120" t="s">
        <v>1205</v>
      </c>
      <c r="AA55" s="120"/>
      <c r="AB55" s="120"/>
      <c r="AC55" s="396" t="str">
        <f>IFERROR(VLOOKUP(P55,#REF!,7,0),"N/A")</f>
        <v>N/A</v>
      </c>
      <c r="AD55" s="120" t="str">
        <f t="shared" si="8"/>
        <v>n/a</v>
      </c>
      <c r="AE55" s="120"/>
      <c r="AF55" s="120"/>
      <c r="AG55" s="120"/>
      <c r="AH55" s="67" t="s">
        <v>1818</v>
      </c>
      <c r="AI55" s="42"/>
      <c r="AJ55" s="41"/>
      <c r="AK55" s="41"/>
    </row>
    <row r="56" spans="1:37" ht="54.75" customHeight="1">
      <c r="A56" s="322">
        <v>45107</v>
      </c>
      <c r="B56" s="275">
        <v>6.2</v>
      </c>
      <c r="C56" s="120" t="s">
        <v>1816</v>
      </c>
      <c r="D56" s="120" t="str">
        <f>VLOOKUP(B56,期交所英文!A:B,2,0)</f>
        <v>For each clearing service, total initial
margin held, split by house and client</v>
      </c>
      <c r="E56" s="301" t="s">
        <v>2476</v>
      </c>
      <c r="F56" s="117" t="s">
        <v>1823</v>
      </c>
      <c r="G56" s="120" t="str">
        <f t="shared" si="2"/>
        <v>每項結算服務持有保證金總額，按自有帳戶及客戶帳戶分列</v>
      </c>
      <c r="H56" s="120" t="str">
        <f t="shared" si="2"/>
        <v>For each clearing service, total initial
margin held, split by house and client</v>
      </c>
      <c r="I56" s="434" t="s">
        <v>2610</v>
      </c>
      <c r="J56" s="117" t="str">
        <f>VLOOKUP(E56,期交所英文!C:D,2,0)</f>
        <v>Non-Cash Commodities - Other; Total
split by House and Client;Pre-Haircut and Post Hair-cut</v>
      </c>
      <c r="K56" s="127">
        <v>20220930</v>
      </c>
      <c r="L56" s="117" t="s">
        <v>1818</v>
      </c>
      <c r="M56" s="117" t="str">
        <f>VLOOKUP(E56,期交所英文!C:F,4,0)</f>
        <v>HouseIM_PreHaircut:TWD 0.00
HouseIM_PostHaircut:TWD 0.00
ClientIM_PreHaircut:TWD 0.00
ClientIM_PostHaircut:TWD 0.00
TotalIM_PreHaircut:TWD 0.00
TotalIM_PostHaircut:TWD 0.00</v>
      </c>
      <c r="N56" s="128"/>
      <c r="O56" s="117" t="str">
        <f>IF(VLOOKUP(E56,期交所英文!C:G,5,0)="","",VLOOKUP(E56,期交所英文!C:G,5,0))</f>
        <v/>
      </c>
      <c r="P56" s="292" t="str">
        <f t="shared" si="7"/>
        <v>6_2_12</v>
      </c>
      <c r="Q56" s="120" t="str">
        <f>VLOOKUP(E56,Guide!C:F,4,0)</f>
        <v>Numeric 2dp, Currency</v>
      </c>
      <c r="R56" s="120" t="s">
        <v>3087</v>
      </c>
      <c r="S56" s="120" t="s">
        <v>3063</v>
      </c>
      <c r="T56" s="120" t="str">
        <f t="shared" si="3"/>
        <v>結算基金</v>
      </c>
      <c r="U56" s="120" t="s">
        <v>3064</v>
      </c>
      <c r="V56" s="120" t="str">
        <f t="shared" si="4"/>
        <v>股權</v>
      </c>
      <c r="W56" s="120" t="s">
        <v>518</v>
      </c>
      <c r="X56" s="120" t="s">
        <v>3092</v>
      </c>
      <c r="Y56" s="120" t="s">
        <v>1205</v>
      </c>
      <c r="Z56" s="120" t="s">
        <v>1205</v>
      </c>
      <c r="AA56" s="120"/>
      <c r="AB56" s="120"/>
      <c r="AC56" s="396" t="str">
        <f>IFERROR(VLOOKUP(P56,#REF!,7,0),"N/A")</f>
        <v>N/A</v>
      </c>
      <c r="AD56" s="120" t="str">
        <f t="shared" si="8"/>
        <v>n/a</v>
      </c>
      <c r="AE56" s="120"/>
      <c r="AF56" s="120"/>
      <c r="AG56" s="120"/>
      <c r="AH56" s="67" t="s">
        <v>1818</v>
      </c>
      <c r="AI56" s="42"/>
      <c r="AJ56" s="41"/>
      <c r="AK56" s="41"/>
    </row>
    <row r="57" spans="1:37" ht="54.75" customHeight="1">
      <c r="A57" s="322">
        <v>45107</v>
      </c>
      <c r="B57" s="275">
        <v>6.2</v>
      </c>
      <c r="C57" s="120" t="s">
        <v>1816</v>
      </c>
      <c r="D57" s="120" t="str">
        <f>VLOOKUP(B57,期交所英文!A:B,2,0)</f>
        <v>For each clearing service, total initial
margin held, split by house and client</v>
      </c>
      <c r="E57" s="301" t="s">
        <v>2477</v>
      </c>
      <c r="F57" s="117" t="s">
        <v>1822</v>
      </c>
      <c r="G57" s="120" t="str">
        <f t="shared" si="2"/>
        <v>每項結算服務持有保證金總額，按自有帳戶及客戶帳戶分列</v>
      </c>
      <c r="H57" s="120" t="str">
        <f t="shared" si="2"/>
        <v>For each clearing service, total initial
margin held, split by house and client</v>
      </c>
      <c r="I57" s="434" t="s">
        <v>2611</v>
      </c>
      <c r="J57" s="117" t="str">
        <f>VLOOKUP(E57,期交所英文!C:D,2,0)</f>
        <v>Non-Cash - Mutual Funds / UCITs;
Total split by House and Client; Pre- Haircut and Post Hair-cut</v>
      </c>
      <c r="K57" s="127">
        <v>20220930</v>
      </c>
      <c r="L57" s="117" t="s">
        <v>1818</v>
      </c>
      <c r="M57" s="117" t="str">
        <f>VLOOKUP(E57,期交所英文!C:F,4,0)</f>
        <v>HouseIM_PreHaircut:TWD 0.00
HouseIM_PostHaircut:TWD 0.00
ClientIM_PreHaircut:TWD 0.00
ClientIM_PostHaircut:TWD 0.00
TotalIM_PreHaircut:TWD 0.00
TotalIM_PostHaircut:TWD 0.00</v>
      </c>
      <c r="N57" s="128"/>
      <c r="O57" s="117" t="str">
        <f>IF(VLOOKUP(E57,期交所英文!C:G,5,0)="","",VLOOKUP(E57,期交所英文!C:G,5,0))</f>
        <v/>
      </c>
      <c r="P57" s="292" t="str">
        <f t="shared" si="7"/>
        <v>6_2_13</v>
      </c>
      <c r="Q57" s="120" t="str">
        <f>VLOOKUP(E57,Guide!C:F,4,0)</f>
        <v>Numeric 2dp, Currency</v>
      </c>
      <c r="R57" s="120" t="s">
        <v>3087</v>
      </c>
      <c r="S57" s="120" t="s">
        <v>3063</v>
      </c>
      <c r="T57" s="120" t="str">
        <f t="shared" si="3"/>
        <v>結算基金</v>
      </c>
      <c r="U57" s="120" t="s">
        <v>3064</v>
      </c>
      <c r="V57" s="120" t="str">
        <f t="shared" si="4"/>
        <v>股權</v>
      </c>
      <c r="W57" s="120" t="s">
        <v>518</v>
      </c>
      <c r="X57" s="120" t="s">
        <v>3092</v>
      </c>
      <c r="Y57" s="120" t="s">
        <v>1205</v>
      </c>
      <c r="Z57" s="120" t="s">
        <v>1205</v>
      </c>
      <c r="AA57" s="120"/>
      <c r="AB57" s="120"/>
      <c r="AC57" s="396" t="str">
        <f>IFERROR(VLOOKUP(P57,#REF!,7,0),"N/A")</f>
        <v>N/A</v>
      </c>
      <c r="AD57" s="120" t="str">
        <f t="shared" si="8"/>
        <v>n/a</v>
      </c>
      <c r="AE57" s="120"/>
      <c r="AF57" s="120"/>
      <c r="AG57" s="120"/>
      <c r="AH57" s="67" t="s">
        <v>1818</v>
      </c>
      <c r="AI57" s="42"/>
      <c r="AJ57" s="41"/>
      <c r="AK57" s="41"/>
    </row>
    <row r="58" spans="1:37" ht="54.75" customHeight="1">
      <c r="A58" s="322">
        <v>45107</v>
      </c>
      <c r="B58" s="275">
        <v>6.2</v>
      </c>
      <c r="C58" s="120" t="s">
        <v>1816</v>
      </c>
      <c r="D58" s="120" t="str">
        <f>VLOOKUP(B58,期交所英文!A:B,2,0)</f>
        <v>For each clearing service, total initial
margin held, split by house and client</v>
      </c>
      <c r="E58" s="301" t="s">
        <v>2399</v>
      </c>
      <c r="F58" s="117" t="s">
        <v>1821</v>
      </c>
      <c r="G58" s="120" t="str">
        <f t="shared" si="2"/>
        <v>每項結算服務持有保證金總額，按自有帳戶及客戶帳戶分列</v>
      </c>
      <c r="H58" s="120" t="str">
        <f t="shared" si="2"/>
        <v>For each clearing service, total initial
margin held, split by house and client</v>
      </c>
      <c r="I58" s="434" t="s">
        <v>2612</v>
      </c>
      <c r="J58" s="117" t="str">
        <f>VLOOKUP(E58,期交所英文!C:D,2,0)</f>
        <v>Non-Cash - Other; Total split by
House and Client; Pre-Haircut and Post Hair-cut</v>
      </c>
      <c r="K58" s="127">
        <v>20220930</v>
      </c>
      <c r="L58" s="117" t="s">
        <v>1820</v>
      </c>
      <c r="M58" s="117" t="str">
        <f>VLOOKUP(E58,期交所英文!C:F,4,0)</f>
        <v>HouseIM_PreHaircut:TWD 672,911,155.00
HouseIM_PostHaircut:TWD 672,911,155.00
ClientIM_PreHaircut:TWD 165,220,391.00
ClientIM_PostHaircut:TWD 165,220,391.00
TotalIM_PreHaircut:TWD 838,131,546.00
TotalIM_PostHaircut:TWD 838,131,546.00</v>
      </c>
      <c r="N58" s="143" t="s">
        <v>1819</v>
      </c>
      <c r="O58" s="117" t="str">
        <f>IF(VLOOKUP(E58,期交所英文!C:G,5,0)="","",VLOOKUP(E58,期交所英文!C:G,5,0))</f>
        <v>1.The Non-Cash - Other listed here comprises
Equities、government Bonds-Domestic and internaitional Bond.
2.The amount is deposit of securities as margin collateral.</v>
      </c>
      <c r="P58" s="292" t="str">
        <f t="shared" si="7"/>
        <v>6_2_14</v>
      </c>
      <c r="Q58" s="120" t="str">
        <f>VLOOKUP(E58,Guide!C:F,4,0)</f>
        <v>Numeric 2dp, Currency</v>
      </c>
      <c r="R58" s="120" t="s">
        <v>3087</v>
      </c>
      <c r="S58" s="120" t="s">
        <v>3063</v>
      </c>
      <c r="T58" s="120" t="str">
        <f t="shared" si="3"/>
        <v>結算基金</v>
      </c>
      <c r="U58" s="120" t="s">
        <v>3064</v>
      </c>
      <c r="V58" s="120" t="str">
        <f t="shared" si="4"/>
        <v>股權</v>
      </c>
      <c r="W58" s="120" t="s">
        <v>518</v>
      </c>
      <c r="X58" s="120" t="s">
        <v>3092</v>
      </c>
      <c r="Y58" s="120" t="s">
        <v>1205</v>
      </c>
      <c r="Z58" s="120" t="s">
        <v>1205</v>
      </c>
      <c r="AA58" s="120"/>
      <c r="AB58" s="120"/>
      <c r="AC58" s="396" t="str">
        <f>IFERROR(VLOOKUP(P58,#REF!,7,0),"N/A")</f>
        <v>N/A</v>
      </c>
      <c r="AD58" s="120" t="str">
        <f t="shared" si="8"/>
        <v>n/a</v>
      </c>
      <c r="AE58" s="120"/>
      <c r="AF58" s="120"/>
      <c r="AG58" s="120"/>
      <c r="AH58" s="67" t="s">
        <v>1818</v>
      </c>
      <c r="AI58" s="40" t="s">
        <v>1817</v>
      </c>
      <c r="AJ58" s="313"/>
      <c r="AK58" s="313"/>
    </row>
    <row r="59" spans="1:37" ht="54.75" customHeight="1">
      <c r="A59" s="322">
        <v>45107</v>
      </c>
      <c r="B59" s="275">
        <v>6.2</v>
      </c>
      <c r="C59" s="120" t="s">
        <v>1816</v>
      </c>
      <c r="D59" s="120" t="str">
        <f>VLOOKUP(B59,期交所英文!A:B,2,0)</f>
        <v>For each clearing service, total initial
margin held, split by house and client</v>
      </c>
      <c r="E59" s="301" t="s">
        <v>2400</v>
      </c>
      <c r="F59" s="120" t="s">
        <v>1815</v>
      </c>
      <c r="G59" s="120" t="str">
        <f t="shared" si="2"/>
        <v>每項結算服務持有保證金總額，按自有帳戶及客戶帳戶分列</v>
      </c>
      <c r="H59" s="120" t="str">
        <f t="shared" si="2"/>
        <v>For each clearing service, total initial
margin held, split by house and client</v>
      </c>
      <c r="I59" s="120" t="s">
        <v>2613</v>
      </c>
      <c r="J59" s="117" t="str">
        <f>VLOOKUP(E59,期交所英文!C:D,2,0)</f>
        <v>For each clearing service, total initial
margin held, split by house and client (if segregated).</v>
      </c>
      <c r="K59" s="127">
        <v>20220930</v>
      </c>
      <c r="L59" s="117" t="s">
        <v>1814</v>
      </c>
      <c r="M59" s="117" t="str">
        <f>VLOOKUP(E59,期交所英文!C:F,4,0)</f>
        <v>HouseIM_PreHaircut:TWD 8,406,661,968.00
HouseIM_PostHaircut:TWD 8,406,661,968.00
ClientIM_PreHaircut:TWD 79,276,894,332.00
ClientIM_PostHaircut:TWD 79,276,894,332.00</v>
      </c>
      <c r="N59" s="128"/>
      <c r="O59" s="117" t="str">
        <f>IF(VLOOKUP(E59,期交所英文!C:G,5,0)="","",VLOOKUP(E59,期交所英文!C:G,5,0))</f>
        <v/>
      </c>
      <c r="P59" s="292" t="str">
        <f t="shared" si="7"/>
        <v>6_2_15</v>
      </c>
      <c r="Q59" s="120" t="str">
        <f>VLOOKUP(E59,Guide!C:F,4,0)</f>
        <v>Numeric 2dp, Currency</v>
      </c>
      <c r="R59" s="120" t="s">
        <v>3087</v>
      </c>
      <c r="S59" s="120" t="s">
        <v>3063</v>
      </c>
      <c r="T59" s="120" t="str">
        <f t="shared" si="3"/>
        <v>結算基金</v>
      </c>
      <c r="U59" s="120" t="s">
        <v>3064</v>
      </c>
      <c r="V59" s="120" t="str">
        <f t="shared" si="4"/>
        <v>股權</v>
      </c>
      <c r="W59" s="120" t="s">
        <v>518</v>
      </c>
      <c r="X59" s="120" t="s">
        <v>3092</v>
      </c>
      <c r="Y59" s="120" t="s">
        <v>1205</v>
      </c>
      <c r="Z59" s="120" t="s">
        <v>1205</v>
      </c>
      <c r="AA59" s="120"/>
      <c r="AB59" s="120"/>
      <c r="AC59" s="396" t="str">
        <f>IFERROR(VLOOKUP(P59,#REF!,7,0),"N/A")</f>
        <v>N/A</v>
      </c>
      <c r="AD59" s="120" t="str">
        <f t="shared" si="8"/>
        <v>n/a</v>
      </c>
      <c r="AE59" s="120"/>
      <c r="AF59" s="120"/>
      <c r="AG59" s="120"/>
      <c r="AH59" s="67" t="s">
        <v>1813</v>
      </c>
      <c r="AI59" s="42"/>
      <c r="AJ59" s="41"/>
      <c r="AK59" s="41"/>
    </row>
    <row r="60" spans="1:37" ht="34.5" customHeight="1">
      <c r="A60" s="322">
        <v>45107</v>
      </c>
      <c r="B60" s="275">
        <v>6.3</v>
      </c>
      <c r="C60" s="120" t="s">
        <v>1811</v>
      </c>
      <c r="D60" s="120" t="str">
        <f>VLOOKUP(B60,期交所英文!A:B,2,0)</f>
        <v>Initial Margin rates on individual contracts, where the CCP sets such rates</v>
      </c>
      <c r="E60" s="116" t="s">
        <v>1812</v>
      </c>
      <c r="F60" s="120" t="s">
        <v>1811</v>
      </c>
      <c r="G60" s="120" t="str">
        <f t="shared" si="2"/>
        <v>個別合約的保證金金額與適用比率(由CCP設定)</v>
      </c>
      <c r="H60" s="120" t="str">
        <f t="shared" si="2"/>
        <v>Initial Margin rates on individual contracts, where the CCP sets such rates</v>
      </c>
      <c r="I60" s="120" t="s">
        <v>2614</v>
      </c>
      <c r="J60" s="117" t="str">
        <f>VLOOKUP(E60,期交所英文!C:D,2,0)</f>
        <v>Initial Margin rates on individual contracts where the CCP sets such rates</v>
      </c>
      <c r="K60" s="127">
        <v>20220930</v>
      </c>
      <c r="L60" s="117" t="s">
        <v>1810</v>
      </c>
      <c r="M60" s="117" t="str">
        <f>VLOOKUP(E60,期交所英文!C:F,4,0)</f>
        <v>Index Futures and Options Margin Table
https://www.taifex.com.tw/enl/eng5/ind exMargining
Single Stock Futures and Equity Options Margin Table
https://www.taifex.com.tw/enl/eng5/sto ckMargining
Commodity Futures and Options Margin Table
https://www.taifex.com.tw/enl/eng5/gol dMargining
FX Futures and Options Margin Table
https://www.taifex.com.tw/enl/eng5/fX Margining</v>
      </c>
      <c r="N60" s="128"/>
      <c r="O60" s="117" t="str">
        <f>IF(VLOOKUP(E60,期交所英文!C:G,5,0)="","",VLOOKUP(E60,期交所英文!C:G,5,0))</f>
        <v/>
      </c>
      <c r="P60" s="292" t="str">
        <f t="shared" si="7"/>
        <v>6_3_1</v>
      </c>
      <c r="Q60" s="120" t="str">
        <f>VLOOKUP(E60,Guide!C:F,4,0)</f>
        <v>Text</v>
      </c>
      <c r="R60" s="120" t="s">
        <v>3085</v>
      </c>
      <c r="S60" s="120" t="s">
        <v>516</v>
      </c>
      <c r="T60" s="120" t="str">
        <f t="shared" si="3"/>
        <v>結算服務</v>
      </c>
      <c r="U60" s="120" t="s">
        <v>3064</v>
      </c>
      <c r="V60" s="120" t="str">
        <f t="shared" si="4"/>
        <v>股權</v>
      </c>
      <c r="W60" s="120" t="s">
        <v>518</v>
      </c>
      <c r="X60" s="120" t="s">
        <v>3092</v>
      </c>
      <c r="Y60" s="120" t="s">
        <v>1205</v>
      </c>
      <c r="Z60" s="120" t="s">
        <v>1205</v>
      </c>
      <c r="AA60" s="120" t="s">
        <v>3105</v>
      </c>
      <c r="AB60" s="120"/>
      <c r="AC60" s="396" t="str">
        <f>IFERROR(VLOOKUP(P60,#REF!,7,0),"N/A")</f>
        <v>N/A</v>
      </c>
      <c r="AD60" s="120" t="str">
        <f t="shared" si="8"/>
        <v>n/a</v>
      </c>
      <c r="AE60" s="120"/>
      <c r="AF60" s="120"/>
      <c r="AG60" s="120"/>
      <c r="AH60" s="61" t="s">
        <v>1809</v>
      </c>
      <c r="AI60" s="42"/>
      <c r="AJ60" s="41"/>
      <c r="AK60" s="41"/>
    </row>
    <row r="61" spans="1:37" ht="75.75" customHeight="1">
      <c r="A61" s="322">
        <v>45107</v>
      </c>
      <c r="B61" s="275">
        <v>6.4</v>
      </c>
      <c r="C61" s="120" t="s">
        <v>1777</v>
      </c>
      <c r="D61" s="120" t="str">
        <f>VLOOKUP(B61,期交所英文!A:B,2,0)</f>
        <v>Type of initial margin model used (e.g. portfolio simulation or risk aggregation) for each clearing service and the key model design parameters for each initial margin model applied to that clearing service</v>
      </c>
      <c r="E61" s="116" t="s">
        <v>1808</v>
      </c>
      <c r="F61" s="120" t="s">
        <v>1807</v>
      </c>
      <c r="G61" s="120" t="str">
        <f t="shared" si="2"/>
        <v>每項結算服務使用的保證金模型類別(例如投資組合模擬或風險整合)，以及應用於該結算服務之每個保證金模型的關鍵模型設計參數</v>
      </c>
      <c r="H61" s="120" t="str">
        <f t="shared" si="2"/>
        <v>Type of initial margin model used (e.g. portfolio simulation or risk aggregation) for each clearing service and the key model design parameters for each initial margin model applied to that clearing service</v>
      </c>
      <c r="I61" s="120" t="s">
        <v>2615</v>
      </c>
      <c r="J61" s="117" t="str">
        <f>VLOOKUP(E61,期交所英文!C:D,2,0)</f>
        <v>Type of IM Model</v>
      </c>
      <c r="K61" s="127">
        <v>20220930</v>
      </c>
      <c r="L61" s="120" t="s">
        <v>1806</v>
      </c>
      <c r="M61" s="120" t="str">
        <f>VLOOKUP(E61,期交所英文!C:F,4,0)</f>
        <v>VaR based on historical volatility</v>
      </c>
      <c r="N61" s="128"/>
      <c r="O61" s="120" t="str">
        <f>IF(VLOOKUP(E61,期交所英文!C:G,5,0)="","",VLOOKUP(E61,期交所英文!C:G,5,0))</f>
        <v/>
      </c>
      <c r="P61" s="292" t="str">
        <f t="shared" si="7"/>
        <v>6_4_1</v>
      </c>
      <c r="Q61" s="120" t="str">
        <f>VLOOKUP(E61,Guide!C:F,4,0)</f>
        <v>Text</v>
      </c>
      <c r="R61" s="120" t="s">
        <v>3085</v>
      </c>
      <c r="S61" s="120" t="s">
        <v>516</v>
      </c>
      <c r="T61" s="120" t="str">
        <f t="shared" si="3"/>
        <v>結算服務</v>
      </c>
      <c r="U61" s="120" t="s">
        <v>3064</v>
      </c>
      <c r="V61" s="120" t="str">
        <f t="shared" si="4"/>
        <v>股權</v>
      </c>
      <c r="W61" s="120" t="s">
        <v>518</v>
      </c>
      <c r="X61" s="120" t="s">
        <v>3092</v>
      </c>
      <c r="Y61" s="120" t="s">
        <v>1205</v>
      </c>
      <c r="Z61" s="120" t="s">
        <v>1205</v>
      </c>
      <c r="AA61" s="120" t="s">
        <v>3105</v>
      </c>
      <c r="AB61" s="120"/>
      <c r="AC61" s="396" t="str">
        <f>IFERROR(VLOOKUP(P61,#REF!,7,0),"N/A")</f>
        <v>N/A</v>
      </c>
      <c r="AD61" s="120" t="str">
        <f t="shared" si="8"/>
        <v>n/a</v>
      </c>
      <c r="AE61" s="120"/>
      <c r="AF61" s="120"/>
      <c r="AG61" s="120"/>
      <c r="AH61" s="61" t="s">
        <v>1805</v>
      </c>
      <c r="AI61" s="42"/>
      <c r="AJ61" s="41"/>
      <c r="AK61" s="41"/>
    </row>
    <row r="62" spans="1:37" ht="75.75" customHeight="1">
      <c r="A62" s="322">
        <v>45107</v>
      </c>
      <c r="B62" s="275">
        <v>6.4</v>
      </c>
      <c r="C62" s="120" t="s">
        <v>1777</v>
      </c>
      <c r="D62" s="120" t="str">
        <f>VLOOKUP(B62,期交所英文!A:B,2,0)</f>
        <v>Type of initial margin model used (e.g. portfolio simulation or risk aggregation) for each clearing service and the key model design parameters for each initial margin model applied to that clearing service</v>
      </c>
      <c r="E62" s="116" t="s">
        <v>1804</v>
      </c>
      <c r="F62" s="120" t="s">
        <v>1803</v>
      </c>
      <c r="G62" s="120" t="str">
        <f t="shared" si="2"/>
        <v>每項結算服務使用的保證金模型類別(例如投資組合模擬或風險整合)，以及應用於該結算服務之每個保證金模型的關鍵模型設計參數</v>
      </c>
      <c r="H62" s="120" t="str">
        <f t="shared" si="2"/>
        <v>Type of initial margin model used (e.g. portfolio simulation or risk aggregation) for each clearing service and the key model design parameters for each initial margin model applied to that clearing service</v>
      </c>
      <c r="I62" s="120" t="s">
        <v>2616</v>
      </c>
      <c r="J62" s="117" t="str">
        <f>VLOOKUP(E62,期交所英文!C:D,2,0)</f>
        <v>Type of IM Model Change Effective Date</v>
      </c>
      <c r="K62" s="127">
        <v>20220930</v>
      </c>
      <c r="L62" s="120" t="s">
        <v>1481</v>
      </c>
      <c r="M62" s="120" t="str">
        <f>VLOOKUP(E62,期交所英文!C:F,4,0)</f>
        <v>n/a</v>
      </c>
      <c r="N62" s="128"/>
      <c r="O62" s="120" t="str">
        <f>IF(VLOOKUP(E62,期交所英文!C:G,5,0)="","",VLOOKUP(E62,期交所英文!C:G,5,0))</f>
        <v/>
      </c>
      <c r="P62" s="292" t="str">
        <f t="shared" si="7"/>
        <v>6_4_2</v>
      </c>
      <c r="Q62" s="120" t="str">
        <f>VLOOKUP(E62,Guide!C:F,4,0)</f>
        <v>ISO 8601 Date Format YYYY-MM-DD</v>
      </c>
      <c r="R62" s="120" t="s">
        <v>3084</v>
      </c>
      <c r="S62" s="120" t="s">
        <v>516</v>
      </c>
      <c r="T62" s="120" t="str">
        <f t="shared" si="3"/>
        <v>結算服務</v>
      </c>
      <c r="U62" s="120" t="s">
        <v>3064</v>
      </c>
      <c r="V62" s="120" t="str">
        <f t="shared" si="4"/>
        <v>股權</v>
      </c>
      <c r="W62" s="120" t="s">
        <v>518</v>
      </c>
      <c r="X62" s="120" t="s">
        <v>3092</v>
      </c>
      <c r="Y62" s="120" t="s">
        <v>1205</v>
      </c>
      <c r="Z62" s="120" t="s">
        <v>1205</v>
      </c>
      <c r="AA62" s="120" t="s">
        <v>3105</v>
      </c>
      <c r="AB62" s="120"/>
      <c r="AC62" s="396" t="str">
        <f>IFERROR(VLOOKUP(P62,#REF!,7,0),"N/A")</f>
        <v>N/A</v>
      </c>
      <c r="AD62" s="120" t="str">
        <f t="shared" si="8"/>
        <v>n/a</v>
      </c>
      <c r="AE62" s="120"/>
      <c r="AF62" s="120"/>
      <c r="AG62" s="120"/>
      <c r="AH62" s="73">
        <v>44767</v>
      </c>
      <c r="AI62" s="42"/>
      <c r="AJ62" s="41"/>
      <c r="AK62" s="41"/>
    </row>
    <row r="63" spans="1:37" ht="75.75" customHeight="1">
      <c r="A63" s="322">
        <v>45107</v>
      </c>
      <c r="B63" s="275">
        <v>6.4</v>
      </c>
      <c r="C63" s="120" t="s">
        <v>1777</v>
      </c>
      <c r="D63" s="120" t="str">
        <f>VLOOKUP(B63,期交所英文!A:B,2,0)</f>
        <v>Type of initial margin model used (e.g. portfolio simulation or risk aggregation) for each clearing service and the key model design parameters for each initial margin model applied to that clearing service</v>
      </c>
      <c r="E63" s="116" t="s">
        <v>1802</v>
      </c>
      <c r="F63" s="120" t="s">
        <v>1801</v>
      </c>
      <c r="G63" s="120" t="str">
        <f t="shared" si="2"/>
        <v>每項結算服務使用的保證金模型類別(例如投資組合模擬或風險整合)，以及應用於該結算服務之每個保證金模型的關鍵模型設計參數</v>
      </c>
      <c r="H63" s="120" t="str">
        <f t="shared" si="2"/>
        <v>Type of initial margin model used (e.g. portfolio simulation or risk aggregation) for each clearing service and the key model design parameters for each initial margin model applied to that clearing service</v>
      </c>
      <c r="I63" s="120" t="s">
        <v>2617</v>
      </c>
      <c r="J63" s="117" t="str">
        <f>VLOOKUP(E63,期交所英文!C:D,2,0)</f>
        <v>IM Model Name</v>
      </c>
      <c r="K63" s="127">
        <v>20220930</v>
      </c>
      <c r="L63" s="120" t="s">
        <v>1800</v>
      </c>
      <c r="M63" s="120" t="str">
        <f>VLOOKUP(E63,期交所英文!C:F,4,0)</f>
        <v>SPAN</v>
      </c>
      <c r="N63" s="128"/>
      <c r="O63" s="120" t="str">
        <f>IF(VLOOKUP(E63,期交所英文!C:G,5,0)="","",VLOOKUP(E63,期交所英文!C:G,5,0))</f>
        <v/>
      </c>
      <c r="P63" s="292" t="str">
        <f t="shared" si="7"/>
        <v>6_4_3</v>
      </c>
      <c r="Q63" s="120" t="str">
        <f>VLOOKUP(E63,Guide!C:F,4,0)</f>
        <v>Text</v>
      </c>
      <c r="R63" s="120" t="s">
        <v>3085</v>
      </c>
      <c r="S63" s="120" t="s">
        <v>516</v>
      </c>
      <c r="T63" s="120" t="str">
        <f t="shared" si="3"/>
        <v>結算服務</v>
      </c>
      <c r="U63" s="120" t="s">
        <v>3064</v>
      </c>
      <c r="V63" s="120" t="str">
        <f t="shared" si="4"/>
        <v>股權</v>
      </c>
      <c r="W63" s="120" t="s">
        <v>518</v>
      </c>
      <c r="X63" s="120" t="s">
        <v>3092</v>
      </c>
      <c r="Y63" s="120" t="s">
        <v>1205</v>
      </c>
      <c r="Z63" s="120" t="s">
        <v>1205</v>
      </c>
      <c r="AA63" s="120" t="s">
        <v>3105</v>
      </c>
      <c r="AB63" s="120"/>
      <c r="AC63" s="396" t="str">
        <f>IFERROR(VLOOKUP(P63,#REF!,7,0),"N/A")</f>
        <v>N/A</v>
      </c>
      <c r="AD63" s="120" t="str">
        <f t="shared" si="8"/>
        <v>n/a</v>
      </c>
      <c r="AE63" s="120"/>
      <c r="AF63" s="120"/>
      <c r="AG63" s="120"/>
      <c r="AH63" s="61" t="s">
        <v>1799</v>
      </c>
      <c r="AI63" s="42"/>
      <c r="AJ63" s="41"/>
      <c r="AK63" s="41"/>
    </row>
    <row r="64" spans="1:37" ht="75.75" customHeight="1">
      <c r="A64" s="322">
        <v>45107</v>
      </c>
      <c r="B64" s="275">
        <v>6.4</v>
      </c>
      <c r="C64" s="120" t="s">
        <v>1777</v>
      </c>
      <c r="D64" s="120" t="str">
        <f>VLOOKUP(B64,期交所英文!A:B,2,0)</f>
        <v>Type of initial margin model used (e.g. portfolio simulation or risk aggregation) for each clearing service and the key model design parameters for each initial margin model applied to that clearing service</v>
      </c>
      <c r="E64" s="116" t="s">
        <v>1798</v>
      </c>
      <c r="F64" s="120" t="s">
        <v>1797</v>
      </c>
      <c r="G64" s="120" t="str">
        <f t="shared" si="2"/>
        <v>每項結算服務使用的保證金模型類別(例如投資組合模擬或風險整合)，以及應用於該結算服務之每個保證金模型的關鍵模型設計參數</v>
      </c>
      <c r="H64" s="120" t="str">
        <f t="shared" si="2"/>
        <v>Type of initial margin model used (e.g. portfolio simulation or risk aggregation) for each clearing service and the key model design parameters for each initial margin model applied to that clearing service</v>
      </c>
      <c r="I64" s="120" t="s">
        <v>2618</v>
      </c>
      <c r="J64" s="117" t="str">
        <f>VLOOKUP(E64,期交所英文!C:D,2,0)</f>
        <v>IM Model Name Change Effective
Date</v>
      </c>
      <c r="K64" s="127">
        <v>20220930</v>
      </c>
      <c r="L64" s="302">
        <v>39363</v>
      </c>
      <c r="M64" s="302">
        <f>VLOOKUP(E64,期交所英文!C:F,4,0)</f>
        <v>39363</v>
      </c>
      <c r="N64" s="128"/>
      <c r="O64" s="302" t="str">
        <f>IF(VLOOKUP(E64,期交所英文!C:G,5,0)="","",VLOOKUP(E64,期交所英文!C:G,5,0))</f>
        <v/>
      </c>
      <c r="P64" s="292" t="str">
        <f t="shared" si="7"/>
        <v>6_4_4</v>
      </c>
      <c r="Q64" s="120" t="str">
        <f>VLOOKUP(E64,Guide!C:F,4,0)</f>
        <v>ISO 8601 Date Format YYYY-MM-DD</v>
      </c>
      <c r="R64" s="120" t="s">
        <v>3084</v>
      </c>
      <c r="S64" s="120" t="s">
        <v>516</v>
      </c>
      <c r="T64" s="120" t="str">
        <f t="shared" si="3"/>
        <v>結算服務</v>
      </c>
      <c r="U64" s="120" t="s">
        <v>3064</v>
      </c>
      <c r="V64" s="120" t="str">
        <f t="shared" si="4"/>
        <v>股權</v>
      </c>
      <c r="W64" s="120" t="s">
        <v>518</v>
      </c>
      <c r="X64" s="120" t="s">
        <v>3092</v>
      </c>
      <c r="Y64" s="120" t="s">
        <v>1205</v>
      </c>
      <c r="Z64" s="120" t="s">
        <v>1205</v>
      </c>
      <c r="AA64" s="120" t="s">
        <v>3105</v>
      </c>
      <c r="AB64" s="120"/>
      <c r="AC64" s="396" t="str">
        <f>IFERROR(VLOOKUP(P64,#REF!,7,0),"N/A")</f>
        <v>N/A</v>
      </c>
      <c r="AD64" s="120" t="str">
        <f t="shared" si="8"/>
        <v>n/a</v>
      </c>
      <c r="AE64" s="120"/>
      <c r="AF64" s="120"/>
      <c r="AG64" s="120"/>
      <c r="AH64" s="73">
        <v>44767</v>
      </c>
      <c r="AI64" s="42"/>
      <c r="AJ64" s="41"/>
      <c r="AK64" s="41"/>
    </row>
    <row r="65" spans="1:37" ht="75.75" customHeight="1">
      <c r="A65" s="322">
        <v>45107</v>
      </c>
      <c r="B65" s="275">
        <v>6.4</v>
      </c>
      <c r="C65" s="120" t="s">
        <v>1777</v>
      </c>
      <c r="D65" s="120" t="str">
        <f>VLOOKUP(B65,期交所英文!A:B,2,0)</f>
        <v>Type of initial margin model used (e.g. portfolio simulation or risk aggregation) for each clearing service and the key model design parameters for each initial margin model applied to that clearing service</v>
      </c>
      <c r="E65" s="116" t="s">
        <v>1796</v>
      </c>
      <c r="F65" s="120" t="s">
        <v>1795</v>
      </c>
      <c r="G65" s="120" t="str">
        <f t="shared" si="2"/>
        <v>每項結算服務使用的保證金模型類別(例如投資組合模擬或風險整合)，以及應用於該結算服務之每個保證金模型的關鍵模型設計參數</v>
      </c>
      <c r="H65" s="120" t="str">
        <f t="shared" si="2"/>
        <v>Type of initial margin model used (e.g. portfolio simulation or risk aggregation) for each clearing service and the key model design parameters for each initial margin model applied to that clearing service</v>
      </c>
      <c r="I65" s="120" t="s">
        <v>2619</v>
      </c>
      <c r="J65" s="117" t="str">
        <f>VLOOKUP(E65,期交所英文!C:D,2,0)</f>
        <v>Single Tailed Confidence Level</v>
      </c>
      <c r="K65" s="127">
        <v>20220930</v>
      </c>
      <c r="L65" s="155">
        <v>0.99</v>
      </c>
      <c r="M65" s="155">
        <f>VLOOKUP(E65,期交所英文!C:F,4,0)</f>
        <v>0.99</v>
      </c>
      <c r="N65" s="128"/>
      <c r="O65" s="155" t="str">
        <f>IF(VLOOKUP(E65,期交所英文!C:G,5,0)="","",VLOOKUP(E65,期交所英文!C:G,5,0))</f>
        <v/>
      </c>
      <c r="P65" s="292" t="str">
        <f t="shared" si="7"/>
        <v>6_4_5</v>
      </c>
      <c r="Q65" s="120" t="str">
        <f>VLOOKUP(E65,Guide!C:F,4,0)</f>
        <v>Numeric 2dp,
Percentage</v>
      </c>
      <c r="R65" s="120" t="s">
        <v>3089</v>
      </c>
      <c r="S65" s="120" t="s">
        <v>516</v>
      </c>
      <c r="T65" s="120" t="str">
        <f t="shared" si="3"/>
        <v>結算服務</v>
      </c>
      <c r="U65" s="120" t="s">
        <v>3064</v>
      </c>
      <c r="V65" s="120" t="str">
        <f t="shared" si="4"/>
        <v>股權</v>
      </c>
      <c r="W65" s="120" t="s">
        <v>518</v>
      </c>
      <c r="X65" s="120" t="s">
        <v>3092</v>
      </c>
      <c r="Y65" s="120" t="s">
        <v>1205</v>
      </c>
      <c r="Z65" s="120" t="s">
        <v>1205</v>
      </c>
      <c r="AA65" s="120" t="s">
        <v>3105</v>
      </c>
      <c r="AB65" s="120"/>
      <c r="AC65" s="396" t="str">
        <f>IFERROR(VLOOKUP(P65,#REF!,7,0),"N/A")</f>
        <v>N/A</v>
      </c>
      <c r="AD65" s="120" t="s">
        <v>11</v>
      </c>
      <c r="AE65" s="120"/>
      <c r="AF65" s="120"/>
      <c r="AG65" s="120"/>
      <c r="AH65" s="68">
        <v>0.995</v>
      </c>
      <c r="AI65" s="42"/>
      <c r="AJ65" s="41"/>
      <c r="AK65" s="41"/>
    </row>
    <row r="66" spans="1:37" ht="75.75" customHeight="1">
      <c r="A66" s="322">
        <v>45107</v>
      </c>
      <c r="B66" s="275">
        <v>6.4</v>
      </c>
      <c r="C66" s="120" t="s">
        <v>1777</v>
      </c>
      <c r="D66" s="120" t="str">
        <f>VLOOKUP(B66,期交所英文!A:B,2,0)</f>
        <v>Type of initial margin model used (e.g. portfolio simulation or risk aggregation) for each clearing service and the key model design parameters for each initial margin model applied to that clearing service</v>
      </c>
      <c r="E66" s="116" t="s">
        <v>1794</v>
      </c>
      <c r="F66" s="120" t="s">
        <v>1793</v>
      </c>
      <c r="G66" s="120" t="str">
        <f t="shared" si="2"/>
        <v>每項結算服務使用的保證金模型類別(例如投資組合模擬或風險整合)，以及應用於該結算服務之每個保證金模型的關鍵模型設計參數</v>
      </c>
      <c r="H66" s="120" t="str">
        <f t="shared" si="2"/>
        <v>Type of initial margin model used (e.g. portfolio simulation or risk aggregation) for each clearing service and the key model design parameters for each initial margin model applied to that clearing service</v>
      </c>
      <c r="I66" s="120" t="s">
        <v>2620</v>
      </c>
      <c r="J66" s="117" t="str">
        <f>VLOOKUP(E66,期交所英文!C:D,2,0)</f>
        <v>Single Tailed Confidence Level Change Effective Date</v>
      </c>
      <c r="K66" s="127">
        <v>20220930</v>
      </c>
      <c r="L66" s="302">
        <v>43553</v>
      </c>
      <c r="M66" s="302">
        <f>VLOOKUP(E66,期交所英文!C:F,4,0)</f>
        <v>43553</v>
      </c>
      <c r="N66" s="128"/>
      <c r="O66" s="302" t="str">
        <f>IF(VLOOKUP(E66,期交所英文!C:G,5,0)="","",VLOOKUP(E66,期交所英文!C:G,5,0))</f>
        <v/>
      </c>
      <c r="P66" s="292" t="str">
        <f t="shared" si="7"/>
        <v>6_4_6</v>
      </c>
      <c r="Q66" s="120" t="str">
        <f>VLOOKUP(E66,Guide!C:F,4,0)</f>
        <v>ISO 8601 Date Format YYYY-MM-DD</v>
      </c>
      <c r="R66" s="120" t="s">
        <v>3084</v>
      </c>
      <c r="S66" s="120" t="s">
        <v>516</v>
      </c>
      <c r="T66" s="120" t="str">
        <f t="shared" si="3"/>
        <v>結算服務</v>
      </c>
      <c r="U66" s="120" t="s">
        <v>3064</v>
      </c>
      <c r="V66" s="120" t="str">
        <f t="shared" si="4"/>
        <v>股權</v>
      </c>
      <c r="W66" s="120" t="s">
        <v>518</v>
      </c>
      <c r="X66" s="120" t="s">
        <v>3092</v>
      </c>
      <c r="Y66" s="120" t="s">
        <v>1205</v>
      </c>
      <c r="Z66" s="120" t="s">
        <v>1205</v>
      </c>
      <c r="AA66" s="120" t="s">
        <v>3105</v>
      </c>
      <c r="AB66" s="120"/>
      <c r="AC66" s="396" t="str">
        <f>IFERROR(VLOOKUP(P66,#REF!,7,0),"N/A")</f>
        <v>N/A</v>
      </c>
      <c r="AD66" s="120" t="str">
        <f>IF(AC66="n/a","n/a","TWD "&amp;TEXT(AC66,"#,##.00"))</f>
        <v>n/a</v>
      </c>
      <c r="AE66" s="120"/>
      <c r="AF66" s="120"/>
      <c r="AG66" s="120"/>
      <c r="AH66" s="73">
        <v>44767</v>
      </c>
      <c r="AI66" s="42"/>
      <c r="AJ66" s="41"/>
      <c r="AK66" s="41"/>
    </row>
    <row r="67" spans="1:37" ht="75.75" customHeight="1">
      <c r="A67" s="322">
        <v>45107</v>
      </c>
      <c r="B67" s="275">
        <v>6.4</v>
      </c>
      <c r="C67" s="120" t="s">
        <v>1777</v>
      </c>
      <c r="D67" s="120" t="str">
        <f>VLOOKUP(B67,期交所英文!A:B,2,0)</f>
        <v>Type of initial margin model used (e.g. portfolio simulation or risk aggregation) for each clearing service and the key model design parameters for each initial margin model applied to that clearing service</v>
      </c>
      <c r="E67" s="116" t="s">
        <v>1792</v>
      </c>
      <c r="F67" s="120" t="s">
        <v>1791</v>
      </c>
      <c r="G67" s="120" t="str">
        <f t="shared" ref="G67:H130" si="9">C67</f>
        <v>每項結算服務使用的保證金模型類別(例如投資組合模擬或風險整合)，以及應用於該結算服務之每個保證金模型的關鍵模型設計參數</v>
      </c>
      <c r="H67" s="120" t="str">
        <f t="shared" si="9"/>
        <v>Type of initial margin model used (e.g. portfolio simulation or risk aggregation) for each clearing service and the key model design parameters for each initial margin model applied to that clearing service</v>
      </c>
      <c r="I67" s="120" t="s">
        <v>2621</v>
      </c>
      <c r="J67" s="117" t="str">
        <f>VLOOKUP(E67,期交所英文!C:D,2,0)</f>
        <v>Look Back Period</v>
      </c>
      <c r="K67" s="127">
        <v>20220930</v>
      </c>
      <c r="L67" s="120" t="s">
        <v>1790</v>
      </c>
      <c r="M67" s="120" t="str">
        <f>VLOOKUP(E67,期交所英文!C:F,4,0)</f>
        <v>30 days, 60 days, 90 days, 180 Days, 2500 Days</v>
      </c>
      <c r="N67" s="128"/>
      <c r="O67" s="120" t="str">
        <f>IF(VLOOKUP(E67,期交所英文!C:G,5,0)="","",VLOOKUP(E67,期交所英文!C:G,5,0))</f>
        <v/>
      </c>
      <c r="P67" s="292" t="str">
        <f t="shared" si="7"/>
        <v>6_4_7</v>
      </c>
      <c r="Q67" s="120" t="str">
        <f>VLOOKUP(E67,Guide!C:F,4,0)</f>
        <v>Text</v>
      </c>
      <c r="R67" s="120" t="s">
        <v>3085</v>
      </c>
      <c r="S67" s="120" t="s">
        <v>516</v>
      </c>
      <c r="T67" s="120" t="str">
        <f t="shared" ref="T67:T130" si="10">IF(S67="defaultfund","結算基金",IF(S67="clearing service","結算服務",IF(S67="ccp","結算機構","")))</f>
        <v>結算服務</v>
      </c>
      <c r="U67" s="120" t="s">
        <v>3064</v>
      </c>
      <c r="V67" s="120" t="str">
        <f t="shared" ref="V67:V130" si="11">IF(U67="equities","股權",IF(U67="tpex","證券櫃檯買賣中心",""))</f>
        <v>股權</v>
      </c>
      <c r="W67" s="120" t="s">
        <v>518</v>
      </c>
      <c r="X67" s="120" t="s">
        <v>3092</v>
      </c>
      <c r="Y67" s="120" t="s">
        <v>1205</v>
      </c>
      <c r="Z67" s="120" t="s">
        <v>1205</v>
      </c>
      <c r="AA67" s="120" t="s">
        <v>3105</v>
      </c>
      <c r="AB67" s="120"/>
      <c r="AC67" s="396" t="str">
        <f>IFERROR(VLOOKUP(P67,#REF!,7,0),"N/A")</f>
        <v>N/A</v>
      </c>
      <c r="AD67" s="120" t="s">
        <v>11</v>
      </c>
      <c r="AE67" s="120"/>
      <c r="AF67" s="120"/>
      <c r="AG67" s="120"/>
      <c r="AH67" s="61" t="s">
        <v>1789</v>
      </c>
      <c r="AI67" s="42"/>
      <c r="AJ67" s="41"/>
      <c r="AK67" s="41"/>
    </row>
    <row r="68" spans="1:37" ht="75.75" customHeight="1">
      <c r="A68" s="322">
        <v>45107</v>
      </c>
      <c r="B68" s="275">
        <v>6.4</v>
      </c>
      <c r="C68" s="120" t="s">
        <v>1777</v>
      </c>
      <c r="D68" s="120" t="str">
        <f>VLOOKUP(B68,期交所英文!A:B,2,0)</f>
        <v>Type of initial margin model used (e.g. portfolio simulation or risk aggregation) for each clearing service and the key model design parameters for each initial margin model applied to that clearing service</v>
      </c>
      <c r="E68" s="116" t="s">
        <v>1788</v>
      </c>
      <c r="F68" s="120" t="s">
        <v>1787</v>
      </c>
      <c r="G68" s="120" t="str">
        <f t="shared" si="9"/>
        <v>每項結算服務使用的保證金模型類別(例如投資組合模擬或風險整合)，以及應用於該結算服務之每個保證金模型的關鍵模型設計參數</v>
      </c>
      <c r="H68" s="120" t="str">
        <f t="shared" si="9"/>
        <v>Type of initial margin model used (e.g. portfolio simulation or risk aggregation) for each clearing service and the key model design parameters for each initial margin model applied to that clearing service</v>
      </c>
      <c r="I68" s="120" t="s">
        <v>2622</v>
      </c>
      <c r="J68" s="117" t="str">
        <f>VLOOKUP(E68,期交所英文!C:D,2,0)</f>
        <v>Look Back Period Change Effective
Date</v>
      </c>
      <c r="K68" s="127">
        <v>20220930</v>
      </c>
      <c r="L68" s="302">
        <v>43553</v>
      </c>
      <c r="M68" s="302">
        <f>VLOOKUP(E68,期交所英文!C:F,4,0)</f>
        <v>43553</v>
      </c>
      <c r="N68" s="128"/>
      <c r="O68" s="302" t="str">
        <f>IF(VLOOKUP(E68,期交所英文!C:G,5,0)="","",VLOOKUP(E68,期交所英文!C:G,5,0))</f>
        <v/>
      </c>
      <c r="P68" s="292" t="str">
        <f t="shared" si="7"/>
        <v>6_4_8</v>
      </c>
      <c r="Q68" s="120" t="str">
        <f>VLOOKUP(E68,Guide!C:F,4,0)</f>
        <v>ISO 8601 Date Format YYYY-MM-DD</v>
      </c>
      <c r="R68" s="120" t="s">
        <v>3084</v>
      </c>
      <c r="S68" s="120" t="s">
        <v>516</v>
      </c>
      <c r="T68" s="120" t="str">
        <f t="shared" si="10"/>
        <v>結算服務</v>
      </c>
      <c r="U68" s="120" t="s">
        <v>3064</v>
      </c>
      <c r="V68" s="120" t="str">
        <f t="shared" si="11"/>
        <v>股權</v>
      </c>
      <c r="W68" s="120" t="s">
        <v>518</v>
      </c>
      <c r="X68" s="120" t="s">
        <v>3092</v>
      </c>
      <c r="Y68" s="120" t="s">
        <v>1205</v>
      </c>
      <c r="Z68" s="120" t="s">
        <v>1205</v>
      </c>
      <c r="AA68" s="120" t="s">
        <v>3105</v>
      </c>
      <c r="AB68" s="120"/>
      <c r="AC68" s="396" t="str">
        <f>IFERROR(VLOOKUP(P68,#REF!,7,0),"N/A")</f>
        <v>N/A</v>
      </c>
      <c r="AD68" s="120" t="str">
        <f>IF(AC68="n/a","n/a","TWD "&amp;TEXT(AC68,"#,##.00"))</f>
        <v>n/a</v>
      </c>
      <c r="AE68" s="120"/>
      <c r="AF68" s="120"/>
      <c r="AG68" s="120"/>
      <c r="AH68" s="73">
        <v>44767</v>
      </c>
      <c r="AI68" s="42"/>
      <c r="AJ68" s="41"/>
      <c r="AK68" s="41"/>
    </row>
    <row r="69" spans="1:37" ht="75.75" customHeight="1">
      <c r="A69" s="322">
        <v>45107</v>
      </c>
      <c r="B69" s="275">
        <v>6.4</v>
      </c>
      <c r="C69" s="120" t="s">
        <v>1777</v>
      </c>
      <c r="D69" s="120" t="str">
        <f>VLOOKUP(B69,期交所英文!A:B,2,0)</f>
        <v>Type of initial margin model used (e.g. portfolio simulation or risk aggregation) for each clearing service and the key model design parameters for each initial margin model applied to that clearing service</v>
      </c>
      <c r="E69" s="116" t="s">
        <v>1786</v>
      </c>
      <c r="F69" s="120" t="s">
        <v>1785</v>
      </c>
      <c r="G69" s="120" t="str">
        <f t="shared" si="9"/>
        <v>每項結算服務使用的保證金模型類別(例如投資組合模擬或風險整合)，以及應用於該結算服務之每個保證金模型的關鍵模型設計參數</v>
      </c>
      <c r="H69" s="120" t="str">
        <f t="shared" si="9"/>
        <v>Type of initial margin model used (e.g. portfolio simulation or risk aggregation) for each clearing service and the key model design parameters for each initial margin model applied to that clearing service</v>
      </c>
      <c r="I69" s="120" t="s">
        <v>2623</v>
      </c>
      <c r="J69" s="117" t="str">
        <f>VLOOKUP(E69,期交所英文!C:D,2,0)</f>
        <v>Adjustments</v>
      </c>
      <c r="K69" s="127">
        <v>20220930</v>
      </c>
      <c r="L69" s="120" t="s">
        <v>1481</v>
      </c>
      <c r="M69" s="120" t="str">
        <f>VLOOKUP(E69,期交所英文!C:F,4,0)</f>
        <v>n/a</v>
      </c>
      <c r="N69" s="128"/>
      <c r="O69" s="120" t="str">
        <f>IF(VLOOKUP(E69,期交所英文!C:G,5,0)="","",VLOOKUP(E69,期交所英文!C:G,5,0))</f>
        <v/>
      </c>
      <c r="P69" s="292" t="str">
        <f t="shared" si="7"/>
        <v>6_4_9</v>
      </c>
      <c r="Q69" s="120" t="str">
        <f>VLOOKUP(E69,Guide!C:F,4,0)</f>
        <v>Text</v>
      </c>
      <c r="R69" s="120" t="s">
        <v>3085</v>
      </c>
      <c r="S69" s="120" t="s">
        <v>516</v>
      </c>
      <c r="T69" s="120" t="str">
        <f t="shared" si="10"/>
        <v>結算服務</v>
      </c>
      <c r="U69" s="120" t="s">
        <v>3064</v>
      </c>
      <c r="V69" s="120" t="str">
        <f t="shared" si="11"/>
        <v>股權</v>
      </c>
      <c r="W69" s="120" t="s">
        <v>518</v>
      </c>
      <c r="X69" s="120" t="s">
        <v>3092</v>
      </c>
      <c r="Y69" s="120" t="s">
        <v>1205</v>
      </c>
      <c r="Z69" s="120" t="s">
        <v>1205</v>
      </c>
      <c r="AA69" s="120" t="s">
        <v>3105</v>
      </c>
      <c r="AB69" s="120"/>
      <c r="AC69" s="396" t="str">
        <f>IFERROR(VLOOKUP(P69,#REF!,7,0),"N/A")</f>
        <v>N/A</v>
      </c>
      <c r="AD69" s="120" t="str">
        <f>IF(AC69="n/a","n/a","TWD "&amp;TEXT(AC69,"#,##.00"))</f>
        <v>n/a</v>
      </c>
      <c r="AE69" s="120"/>
      <c r="AF69" s="120"/>
      <c r="AG69" s="120"/>
      <c r="AH69" s="61" t="s">
        <v>1784</v>
      </c>
      <c r="AI69" s="42"/>
      <c r="AJ69" s="41"/>
      <c r="AK69" s="41"/>
    </row>
    <row r="70" spans="1:37" ht="75.75" customHeight="1">
      <c r="A70" s="322">
        <v>45107</v>
      </c>
      <c r="B70" s="275">
        <v>6.4</v>
      </c>
      <c r="C70" s="120" t="s">
        <v>1777</v>
      </c>
      <c r="D70" s="120" t="str">
        <f>VLOOKUP(B70,期交所英文!A:B,2,0)</f>
        <v>Type of initial margin model used (e.g. portfolio simulation or risk aggregation) for each clearing service and the key model design parameters for each initial margin model applied to that clearing service</v>
      </c>
      <c r="E70" s="301" t="s">
        <v>2401</v>
      </c>
      <c r="F70" s="120" t="s">
        <v>1783</v>
      </c>
      <c r="G70" s="120" t="str">
        <f t="shared" si="9"/>
        <v>每項結算服務使用的保證金模型類別(例如投資組合模擬或風險整合)，以及應用於該結算服務之每個保證金模型的關鍵模型設計參數</v>
      </c>
      <c r="H70" s="120" t="str">
        <f t="shared" si="9"/>
        <v>Type of initial margin model used (e.g. portfolio simulation or risk aggregation) for each clearing service and the key model design parameters for each initial margin model applied to that clearing service</v>
      </c>
      <c r="I70" s="120" t="s">
        <v>2624</v>
      </c>
      <c r="J70" s="117" t="str">
        <f>VLOOKUP(E70,期交所英文!C:D,2,0)</f>
        <v>Adjustments Change Effective Date</v>
      </c>
      <c r="K70" s="127">
        <v>20220930</v>
      </c>
      <c r="L70" s="120" t="s">
        <v>1481</v>
      </c>
      <c r="M70" s="120" t="str">
        <f>VLOOKUP(E70,期交所英文!C:F,4,0)</f>
        <v>n/a</v>
      </c>
      <c r="N70" s="128"/>
      <c r="O70" s="120" t="str">
        <f>IF(VLOOKUP(E70,期交所英文!C:G,5,0)="","",VLOOKUP(E70,期交所英文!C:G,5,0))</f>
        <v/>
      </c>
      <c r="P70" s="292" t="str">
        <f t="shared" ref="P70:P101" si="12">SUBSTITUTE(E70,".","_")</f>
        <v>6_4_10</v>
      </c>
      <c r="Q70" s="120" t="str">
        <f>VLOOKUP(E70,Guide!C:F,4,0)</f>
        <v>ISO 8601 Date Format YYYY-MM-DD</v>
      </c>
      <c r="R70" s="120" t="s">
        <v>3084</v>
      </c>
      <c r="S70" s="120" t="s">
        <v>516</v>
      </c>
      <c r="T70" s="120" t="str">
        <f t="shared" si="10"/>
        <v>結算服務</v>
      </c>
      <c r="U70" s="120" t="s">
        <v>3064</v>
      </c>
      <c r="V70" s="120" t="str">
        <f t="shared" si="11"/>
        <v>股權</v>
      </c>
      <c r="W70" s="120" t="s">
        <v>518</v>
      </c>
      <c r="X70" s="120" t="s">
        <v>3092</v>
      </c>
      <c r="Y70" s="120" t="s">
        <v>1205</v>
      </c>
      <c r="Z70" s="120" t="s">
        <v>1205</v>
      </c>
      <c r="AA70" s="120" t="s">
        <v>3105</v>
      </c>
      <c r="AB70" s="120"/>
      <c r="AC70" s="396" t="str">
        <f>IFERROR(VLOOKUP(P70,#REF!,7,0),"N/A")</f>
        <v>N/A</v>
      </c>
      <c r="AD70" s="120" t="str">
        <f>IF(AC70="n/a","n/a","TWD "&amp;TEXT(AC70,"#,##.00"))</f>
        <v>n/a</v>
      </c>
      <c r="AE70" s="120"/>
      <c r="AF70" s="120"/>
      <c r="AG70" s="120"/>
      <c r="AH70" s="73">
        <v>44767</v>
      </c>
      <c r="AI70" s="42"/>
      <c r="AJ70" s="41"/>
      <c r="AK70" s="41"/>
    </row>
    <row r="71" spans="1:37" ht="75.75" customHeight="1">
      <c r="A71" s="322">
        <v>45107</v>
      </c>
      <c r="B71" s="275">
        <v>6.4</v>
      </c>
      <c r="C71" s="120" t="s">
        <v>1777</v>
      </c>
      <c r="D71" s="120" t="str">
        <f>VLOOKUP(B71,期交所英文!A:B,2,0)</f>
        <v>Type of initial margin model used (e.g. portfolio simulation or risk aggregation) for each clearing service and the key model design parameters for each initial margin model applied to that clearing service</v>
      </c>
      <c r="E71" s="301" t="s">
        <v>2402</v>
      </c>
      <c r="F71" s="120" t="s">
        <v>1782</v>
      </c>
      <c r="G71" s="120" t="str">
        <f t="shared" si="9"/>
        <v>每項結算服務使用的保證金模型類別(例如投資組合模擬或風險整合)，以及應用於該結算服務之每個保證金模型的關鍵模型設計參數</v>
      </c>
      <c r="H71" s="120" t="str">
        <f t="shared" si="9"/>
        <v>Type of initial margin model used (e.g. portfolio simulation or risk aggregation) for each clearing service and the key model design parameters for each initial margin model applied to that clearing service</v>
      </c>
      <c r="I71" s="120" t="s">
        <v>2625</v>
      </c>
      <c r="J71" s="117" t="str">
        <f>VLOOKUP(E71,期交所英文!C:D,2,0)</f>
        <v>Close Out Period (days)</v>
      </c>
      <c r="K71" s="127">
        <v>20220930</v>
      </c>
      <c r="L71" s="127">
        <v>2</v>
      </c>
      <c r="M71" s="127">
        <f>VLOOKUP(E71,期交所英文!C:F,4,0)</f>
        <v>2</v>
      </c>
      <c r="N71" s="128"/>
      <c r="O71" s="127" t="str">
        <f>IF(VLOOKUP(E71,期交所英文!C:G,5,0)="","",VLOOKUP(E71,期交所英文!C:G,5,0))</f>
        <v/>
      </c>
      <c r="P71" s="292" t="str">
        <f t="shared" si="12"/>
        <v>6_4_11</v>
      </c>
      <c r="Q71" s="120" t="str">
        <f>VLOOKUP(E71,Guide!C:F,4,0)</f>
        <v>Text</v>
      </c>
      <c r="R71" s="120" t="s">
        <v>3085</v>
      </c>
      <c r="S71" s="120" t="s">
        <v>516</v>
      </c>
      <c r="T71" s="120" t="str">
        <f t="shared" si="10"/>
        <v>結算服務</v>
      </c>
      <c r="U71" s="120" t="s">
        <v>3064</v>
      </c>
      <c r="V71" s="120" t="str">
        <f t="shared" si="11"/>
        <v>股權</v>
      </c>
      <c r="W71" s="120" t="s">
        <v>518</v>
      </c>
      <c r="X71" s="120" t="s">
        <v>3092</v>
      </c>
      <c r="Y71" s="120" t="s">
        <v>1205</v>
      </c>
      <c r="Z71" s="120" t="s">
        <v>1205</v>
      </c>
      <c r="AA71" s="120" t="s">
        <v>3105</v>
      </c>
      <c r="AB71" s="120"/>
      <c r="AC71" s="396" t="str">
        <f>IFERROR(VLOOKUP(P71,#REF!,7,0),"N/A")</f>
        <v>N/A</v>
      </c>
      <c r="AD71" s="120" t="s">
        <v>11</v>
      </c>
      <c r="AE71" s="120"/>
      <c r="AF71" s="120"/>
      <c r="AG71" s="120"/>
      <c r="AH71" s="59">
        <v>5</v>
      </c>
      <c r="AI71" s="42"/>
      <c r="AJ71" s="41"/>
      <c r="AK71" s="41"/>
    </row>
    <row r="72" spans="1:37" ht="75.75" customHeight="1">
      <c r="A72" s="322">
        <v>45107</v>
      </c>
      <c r="B72" s="275">
        <v>6.4</v>
      </c>
      <c r="C72" s="120" t="s">
        <v>1777</v>
      </c>
      <c r="D72" s="120" t="str">
        <f>VLOOKUP(B72,期交所英文!A:B,2,0)</f>
        <v>Type of initial margin model used (e.g. portfolio simulation or risk aggregation) for each clearing service and the key model design parameters for each initial margin model applied to that clearing service</v>
      </c>
      <c r="E72" s="301" t="s">
        <v>2403</v>
      </c>
      <c r="F72" s="120" t="s">
        <v>1781</v>
      </c>
      <c r="G72" s="120" t="str">
        <f t="shared" si="9"/>
        <v>每項結算服務使用的保證金模型類別(例如投資組合模擬或風險整合)，以及應用於該結算服務之每個保證金模型的關鍵模型設計參數</v>
      </c>
      <c r="H72" s="120" t="str">
        <f t="shared" si="9"/>
        <v>Type of initial margin model used (e.g. portfolio simulation or risk aggregation) for each clearing service and the key model design parameters for each initial margin model applied to that clearing service</v>
      </c>
      <c r="I72" s="120" t="s">
        <v>2626</v>
      </c>
      <c r="J72" s="117" t="str">
        <f>VLOOKUP(E72,期交所英文!C:D,2,0)</f>
        <v>Close out period change Effective Date</v>
      </c>
      <c r="K72" s="127">
        <v>20220930</v>
      </c>
      <c r="L72" s="302">
        <v>43553</v>
      </c>
      <c r="M72" s="302" t="str">
        <f>VLOOKUP(E72,期交所英文!C:F,4,0)</f>
        <v>2019-03-29</v>
      </c>
      <c r="N72" s="128"/>
      <c r="O72" s="302" t="str">
        <f>IF(VLOOKUP(E72,期交所英文!C:G,5,0)="","",VLOOKUP(E72,期交所英文!C:G,5,0))</f>
        <v/>
      </c>
      <c r="P72" s="292" t="str">
        <f t="shared" si="12"/>
        <v>6_4_12</v>
      </c>
      <c r="Q72" s="120" t="str">
        <f>VLOOKUP(E72,Guide!C:F,4,0)</f>
        <v>ISO 8601 Date Format YYYY-MM-DD</v>
      </c>
      <c r="R72" s="120" t="s">
        <v>3084</v>
      </c>
      <c r="S72" s="120" t="s">
        <v>516</v>
      </c>
      <c r="T72" s="120" t="str">
        <f t="shared" si="10"/>
        <v>結算服務</v>
      </c>
      <c r="U72" s="120" t="s">
        <v>3064</v>
      </c>
      <c r="V72" s="120" t="str">
        <f t="shared" si="11"/>
        <v>股權</v>
      </c>
      <c r="W72" s="120" t="s">
        <v>518</v>
      </c>
      <c r="X72" s="120" t="s">
        <v>3092</v>
      </c>
      <c r="Y72" s="120" t="s">
        <v>1205</v>
      </c>
      <c r="Z72" s="120" t="s">
        <v>1205</v>
      </c>
      <c r="AA72" s="120" t="s">
        <v>3105</v>
      </c>
      <c r="AB72" s="120"/>
      <c r="AC72" s="396" t="str">
        <f>IFERROR(VLOOKUP(P72,#REF!,7,0),"N/A")</f>
        <v>N/A</v>
      </c>
      <c r="AD72" s="120" t="str">
        <f t="shared" ref="AD72:AD85" si="13">IF(AC72="n/a","n/a","TWD "&amp;TEXT(AC72,"#,##.00"))</f>
        <v>n/a</v>
      </c>
      <c r="AE72" s="120"/>
      <c r="AF72" s="120"/>
      <c r="AG72" s="120"/>
      <c r="AH72" s="73">
        <v>44767</v>
      </c>
      <c r="AI72" s="42"/>
      <c r="AJ72" s="41"/>
      <c r="AK72" s="41"/>
    </row>
    <row r="73" spans="1:37" ht="75.75" customHeight="1">
      <c r="A73" s="322">
        <v>45107</v>
      </c>
      <c r="B73" s="275">
        <v>6.4</v>
      </c>
      <c r="C73" s="120" t="s">
        <v>1777</v>
      </c>
      <c r="D73" s="120" t="str">
        <f>VLOOKUP(B73,期交所英文!A:B,2,0)</f>
        <v>Type of initial margin model used (e.g. portfolio simulation or risk aggregation) for each clearing service and the key model design parameters for each initial margin model applied to that clearing service</v>
      </c>
      <c r="E73" s="301" t="s">
        <v>2404</v>
      </c>
      <c r="F73" s="120" t="s">
        <v>1780</v>
      </c>
      <c r="G73" s="120" t="str">
        <f t="shared" si="9"/>
        <v>每項結算服務使用的保證金模型類別(例如投資組合模擬或風險整合)，以及應用於該結算服務之每個保證金模型的關鍵模型設計參數</v>
      </c>
      <c r="H73" s="120" t="str">
        <f t="shared" si="9"/>
        <v>Type of initial margin model used (e.g. portfolio simulation or risk aggregation) for each clearing service and the key model design parameters for each initial margin model applied to that clearing service</v>
      </c>
      <c r="I73" s="120" t="s">
        <v>2627</v>
      </c>
      <c r="J73" s="117" t="str">
        <f>VLOOKUP(E73,期交所英文!C:D,2,0)</f>
        <v>IM Rates Link</v>
      </c>
      <c r="K73" s="127">
        <v>20220930</v>
      </c>
      <c r="L73" s="117" t="s">
        <v>1779</v>
      </c>
      <c r="M73" s="117" t="str">
        <f>VLOOKUP(E73,期交所英文!C:F,4,0)</f>
        <v>Index Futures and Options Margin Table
https://www.taifex.com.tw/enl/eng5/ind exMargining
Single Stock Futures and Equity Options Margin Table
https://www.taifex.com.tw/enl/eng5/sto ckMargining
Commodity Futures and Options Margin Table
https://www.taifex.com.tw/enl/eng5/gol dMargining
FX Futures and Options Margin Table
https://www.taifex.com.tw/enl/eng5/fX Margining
SPAN Parameter Table
https://www.taifex.com.tw/enl/eng5/spa nRiskParameter</v>
      </c>
      <c r="N73" s="128"/>
      <c r="O73" s="117" t="str">
        <f>IF(VLOOKUP(E73,期交所英文!C:G,5,0)="","",VLOOKUP(E73,期交所英文!C:G,5,0))</f>
        <v/>
      </c>
      <c r="P73" s="292" t="str">
        <f t="shared" si="12"/>
        <v>6_4_13</v>
      </c>
      <c r="Q73" s="120" t="str">
        <f>VLOOKUP(E73,Guide!C:F,4,0)</f>
        <v>Text</v>
      </c>
      <c r="R73" s="120" t="s">
        <v>3085</v>
      </c>
      <c r="S73" s="120" t="s">
        <v>516</v>
      </c>
      <c r="T73" s="120" t="str">
        <f t="shared" si="10"/>
        <v>結算服務</v>
      </c>
      <c r="U73" s="120" t="s">
        <v>3064</v>
      </c>
      <c r="V73" s="120" t="str">
        <f t="shared" si="11"/>
        <v>股權</v>
      </c>
      <c r="W73" s="120" t="s">
        <v>518</v>
      </c>
      <c r="X73" s="120" t="s">
        <v>3092</v>
      </c>
      <c r="Y73" s="120" t="s">
        <v>1205</v>
      </c>
      <c r="Z73" s="120" t="s">
        <v>1205</v>
      </c>
      <c r="AA73" s="120" t="s">
        <v>3105</v>
      </c>
      <c r="AB73" s="120"/>
      <c r="AC73" s="396" t="str">
        <f>IFERROR(VLOOKUP(P73,#REF!,7,0),"N/A")</f>
        <v>N/A</v>
      </c>
      <c r="AD73" s="120" t="str">
        <f t="shared" si="13"/>
        <v>n/a</v>
      </c>
      <c r="AE73" s="120"/>
      <c r="AF73" s="120"/>
      <c r="AG73" s="120"/>
      <c r="AH73" s="61" t="s">
        <v>1481</v>
      </c>
      <c r="AI73" s="42"/>
      <c r="AJ73" s="41"/>
      <c r="AK73" s="41"/>
    </row>
    <row r="74" spans="1:37" ht="75.75" customHeight="1">
      <c r="A74" s="322">
        <v>45107</v>
      </c>
      <c r="B74" s="275">
        <v>6.4</v>
      </c>
      <c r="C74" s="120" t="s">
        <v>1777</v>
      </c>
      <c r="D74" s="120" t="str">
        <f>VLOOKUP(B74,期交所英文!A:B,2,0)</f>
        <v>Type of initial margin model used (e.g. portfolio simulation or risk aggregation) for each clearing service and the key model design parameters for each initial margin model applied to that clearing service</v>
      </c>
      <c r="E74" s="301" t="s">
        <v>2405</v>
      </c>
      <c r="F74" s="120" t="s">
        <v>1778</v>
      </c>
      <c r="G74" s="120" t="str">
        <f t="shared" si="9"/>
        <v>每項結算服務使用的保證金模型類別(例如投資組合模擬或風險整合)，以及應用於該結算服務之每個保證金模型的關鍵模型設計參數</v>
      </c>
      <c r="H74" s="120" t="str">
        <f t="shared" si="9"/>
        <v>Type of initial margin model used (e.g. portfolio simulation or risk aggregation) for each clearing service and the key model design parameters for each initial margin model applied to that clearing service</v>
      </c>
      <c r="I74" s="120" t="s">
        <v>2628</v>
      </c>
      <c r="J74" s="117" t="str">
        <f>VLOOKUP(E74,期交所英文!C:D,2,0)</f>
        <v>Frequency of Parameter Review</v>
      </c>
      <c r="K74" s="127">
        <v>20220930</v>
      </c>
      <c r="L74" s="120" t="s">
        <v>1771</v>
      </c>
      <c r="M74" s="120" t="str">
        <f>VLOOKUP(E74,期交所英文!C:F,4,0)</f>
        <v>Daily</v>
      </c>
      <c r="N74" s="128"/>
      <c r="O74" s="120" t="str">
        <f>IF(VLOOKUP(E74,期交所英文!C:G,5,0)="","",VLOOKUP(E74,期交所英文!C:G,5,0))</f>
        <v/>
      </c>
      <c r="P74" s="292" t="str">
        <f t="shared" si="12"/>
        <v>6_4_14</v>
      </c>
      <c r="Q74" s="120" t="str">
        <f>VLOOKUP(E74,Guide!C:F,4,0)</f>
        <v>Text</v>
      </c>
      <c r="R74" s="120" t="s">
        <v>3085</v>
      </c>
      <c r="S74" s="120" t="s">
        <v>516</v>
      </c>
      <c r="T74" s="120" t="str">
        <f t="shared" si="10"/>
        <v>結算服務</v>
      </c>
      <c r="U74" s="120" t="s">
        <v>3064</v>
      </c>
      <c r="V74" s="120" t="str">
        <f t="shared" si="11"/>
        <v>股權</v>
      </c>
      <c r="W74" s="120" t="s">
        <v>518</v>
      </c>
      <c r="X74" s="120" t="s">
        <v>3092</v>
      </c>
      <c r="Y74" s="120" t="s">
        <v>1205</v>
      </c>
      <c r="Z74" s="120" t="s">
        <v>1205</v>
      </c>
      <c r="AA74" s="120" t="s">
        <v>3105</v>
      </c>
      <c r="AB74" s="120"/>
      <c r="AC74" s="396" t="str">
        <f>IFERROR(VLOOKUP(P74,#REF!,7,0),"N/A")</f>
        <v>N/A</v>
      </c>
      <c r="AD74" s="120" t="str">
        <f t="shared" si="13"/>
        <v>n/a</v>
      </c>
      <c r="AE74" s="120"/>
      <c r="AF74" s="120"/>
      <c r="AG74" s="120"/>
      <c r="AH74" s="61" t="s">
        <v>1771</v>
      </c>
      <c r="AI74" s="42"/>
      <c r="AJ74" s="41"/>
      <c r="AK74" s="41"/>
    </row>
    <row r="75" spans="1:37" ht="76.5" customHeight="1">
      <c r="A75" s="322">
        <v>45107</v>
      </c>
      <c r="B75" s="275">
        <v>6.4</v>
      </c>
      <c r="C75" s="120" t="s">
        <v>1777</v>
      </c>
      <c r="D75" s="120" t="str">
        <f>VLOOKUP(B75,期交所英文!A:B,2,0)</f>
        <v>Type of initial margin model used (e.g. portfolio simulation or risk aggregation) for each clearing service and the key model design parameters for each initial margin model applied to that clearing service</v>
      </c>
      <c r="E75" s="301" t="s">
        <v>2406</v>
      </c>
      <c r="F75" s="120" t="s">
        <v>1776</v>
      </c>
      <c r="G75" s="120" t="str">
        <f t="shared" si="9"/>
        <v>每項結算服務使用的保證金模型類別(例如投資組合模擬或風險整合)，以及應用於該結算服務之每個保證金模型的關鍵模型設計參數</v>
      </c>
      <c r="H75" s="120" t="str">
        <f t="shared" si="9"/>
        <v>Type of initial margin model used (e.g. portfolio simulation or risk aggregation) for each clearing service and the key model design parameters for each initial margin model applied to that clearing service</v>
      </c>
      <c r="I75" s="120" t="s">
        <v>2629</v>
      </c>
      <c r="J75" s="117" t="str">
        <f>VLOOKUP(E75,期交所英文!C:D,2,0)</f>
        <v>Frequency of Parameter Review
Change Effective Date</v>
      </c>
      <c r="K75" s="127">
        <v>20220930</v>
      </c>
      <c r="L75" s="120" t="s">
        <v>1481</v>
      </c>
      <c r="M75" s="120" t="str">
        <f>VLOOKUP(E75,期交所英文!C:F,4,0)</f>
        <v>n/a</v>
      </c>
      <c r="N75" s="128"/>
      <c r="O75" s="120" t="str">
        <f>IF(VLOOKUP(E75,期交所英文!C:G,5,0)="","",VLOOKUP(E75,期交所英文!C:G,5,0))</f>
        <v/>
      </c>
      <c r="P75" s="292" t="str">
        <f t="shared" si="12"/>
        <v>6_4_15</v>
      </c>
      <c r="Q75" s="120" t="str">
        <f>VLOOKUP(E75,Guide!C:F,4,0)</f>
        <v>ISO 8601 Date Format YYYY-MM-DD</v>
      </c>
      <c r="R75" s="120" t="s">
        <v>3084</v>
      </c>
      <c r="S75" s="120" t="s">
        <v>516</v>
      </c>
      <c r="T75" s="120" t="str">
        <f t="shared" si="10"/>
        <v>結算服務</v>
      </c>
      <c r="U75" s="120" t="s">
        <v>3064</v>
      </c>
      <c r="V75" s="120" t="str">
        <f t="shared" si="11"/>
        <v>股權</v>
      </c>
      <c r="W75" s="120" t="s">
        <v>518</v>
      </c>
      <c r="X75" s="120" t="s">
        <v>3092</v>
      </c>
      <c r="Y75" s="120" t="s">
        <v>1205</v>
      </c>
      <c r="Z75" s="120" t="s">
        <v>1205</v>
      </c>
      <c r="AA75" s="120" t="s">
        <v>3105</v>
      </c>
      <c r="AB75" s="120"/>
      <c r="AC75" s="396" t="str">
        <f>IFERROR(VLOOKUP(P75,#REF!,7,0),"N/A")</f>
        <v>N/A</v>
      </c>
      <c r="AD75" s="120" t="str">
        <f t="shared" si="13"/>
        <v>n/a</v>
      </c>
      <c r="AE75" s="120"/>
      <c r="AF75" s="120"/>
      <c r="AG75" s="120"/>
      <c r="AH75" s="73">
        <v>44767</v>
      </c>
      <c r="AI75" s="42"/>
      <c r="AJ75" s="41"/>
      <c r="AK75" s="41"/>
    </row>
    <row r="76" spans="1:37" ht="59.25" customHeight="1">
      <c r="A76" s="322">
        <v>45107</v>
      </c>
      <c r="B76" s="275">
        <v>6.5</v>
      </c>
      <c r="C76" s="120" t="s">
        <v>1757</v>
      </c>
      <c r="D76" s="120" t="str">
        <f>VLOOKUP(B76,期交所英文!A:B,2,0)</f>
        <v>Results of back-testing of initial margin. At a minimum, this should include, for each clearing service and each initial margin model applied to that clearing service</v>
      </c>
      <c r="E76" s="116" t="s">
        <v>1775</v>
      </c>
      <c r="F76" s="120" t="s">
        <v>1774</v>
      </c>
      <c r="G76" s="120" t="str">
        <f t="shared" si="9"/>
        <v>保證金的回溯測試結果，至少應包括每項結算服務及該服務使用的保證金模型</v>
      </c>
      <c r="H76" s="120" t="str">
        <f t="shared" si="9"/>
        <v>Results of back-testing of initial margin. At a minimum, this should include, for each clearing service and each initial margin model applied to that clearing service</v>
      </c>
      <c r="I76" s="120" t="s">
        <v>2751</v>
      </c>
      <c r="J76" s="117" t="str">
        <f>VLOOKUP(E76,期交所英文!C:D,2,0)</f>
        <v>Number of times over the past twelve months that margin coverage held against any account fell below the actual marked-to-market exposure of that member account</v>
      </c>
      <c r="K76" s="127">
        <v>20220930</v>
      </c>
      <c r="L76" s="127">
        <v>156</v>
      </c>
      <c r="M76" s="127">
        <f>VLOOKUP(E76,期交所英文!C:F,4,0)</f>
        <v>156</v>
      </c>
      <c r="N76" s="128"/>
      <c r="O76" s="127" t="str">
        <f>IF(VLOOKUP(E76,期交所英文!C:G,5,0)="","",VLOOKUP(E76,期交所英文!C:G,5,0))</f>
        <v/>
      </c>
      <c r="P76" s="292" t="str">
        <f t="shared" si="12"/>
        <v>6_5_1_1</v>
      </c>
      <c r="Q76" s="120" t="str">
        <f>VLOOKUP(E76,Guide!C:F,4,0)</f>
        <v>Numeric 0dp</v>
      </c>
      <c r="R76" s="120" t="s">
        <v>3090</v>
      </c>
      <c r="S76" s="120" t="s">
        <v>516</v>
      </c>
      <c r="T76" s="120" t="str">
        <f t="shared" si="10"/>
        <v>結算服務</v>
      </c>
      <c r="U76" s="120" t="s">
        <v>3064</v>
      </c>
      <c r="V76" s="120" t="str">
        <f t="shared" si="11"/>
        <v>股權</v>
      </c>
      <c r="W76" s="120" t="s">
        <v>518</v>
      </c>
      <c r="X76" s="120" t="s">
        <v>3092</v>
      </c>
      <c r="Y76" s="120" t="s">
        <v>1205</v>
      </c>
      <c r="Z76" s="120" t="s">
        <v>1205</v>
      </c>
      <c r="AA76" s="120" t="s">
        <v>3105</v>
      </c>
      <c r="AB76" s="120"/>
      <c r="AC76" s="396" t="str">
        <f>IFERROR(VLOOKUP(P76,#REF!,7,0),"N/A")</f>
        <v>N/A</v>
      </c>
      <c r="AD76" s="120" t="str">
        <f t="shared" si="13"/>
        <v>n/a</v>
      </c>
      <c r="AE76" s="120"/>
      <c r="AF76" s="120"/>
      <c r="AG76" s="120"/>
      <c r="AH76" s="59">
        <v>0</v>
      </c>
      <c r="AI76" s="42"/>
      <c r="AJ76" s="41"/>
      <c r="AK76" s="41"/>
    </row>
    <row r="77" spans="1:37" ht="59.25" customHeight="1">
      <c r="A77" s="322">
        <v>45107</v>
      </c>
      <c r="B77" s="275">
        <v>6.5</v>
      </c>
      <c r="C77" s="117" t="s">
        <v>1769</v>
      </c>
      <c r="D77" s="120" t="str">
        <f>VLOOKUP(B77,期交所英文!A:B,2,0)</f>
        <v>Results of back-testing of initial margin. At a minimum, this should include, for each clearing service and each initial margin model applied to that clearing service</v>
      </c>
      <c r="E77" s="116" t="s">
        <v>1773</v>
      </c>
      <c r="F77" s="120" t="s">
        <v>1772</v>
      </c>
      <c r="G77" s="117" t="str">
        <f t="shared" si="9"/>
        <v>說明是在日中/連續衡量，還是每天僅衡量一次。如果每天一次
，說明時間</v>
      </c>
      <c r="H77" s="117" t="str">
        <f t="shared" si="9"/>
        <v>Results of back-testing of initial margin. At a minimum, this should include, for each clearing service and each initial margin model applied to that clearing service</v>
      </c>
      <c r="I77" s="120" t="s">
        <v>2630</v>
      </c>
      <c r="J77" s="117" t="str">
        <f>VLOOKUP(E77,期交所英文!C:D,2,0)</f>
        <v>Frequency of daily back-testing result measurements.</v>
      </c>
      <c r="K77" s="127">
        <v>20220930</v>
      </c>
      <c r="L77" s="120" t="s">
        <v>1771</v>
      </c>
      <c r="M77" s="120" t="str">
        <f>VLOOKUP(E77,期交所英文!C:F,4,0)</f>
        <v>Day end</v>
      </c>
      <c r="N77" s="128"/>
      <c r="O77" s="120" t="str">
        <f>IF(VLOOKUP(E77,期交所英文!C:G,5,0)="","",VLOOKUP(E77,期交所英文!C:G,5,0))</f>
        <v/>
      </c>
      <c r="P77" s="292" t="str">
        <f t="shared" si="12"/>
        <v>6_5_1_2</v>
      </c>
      <c r="Q77" s="120" t="str">
        <f>VLOOKUP(E77,Guide!C:F,4,0)</f>
        <v>Text</v>
      </c>
      <c r="R77" s="120" t="s">
        <v>3085</v>
      </c>
      <c r="S77" s="120" t="s">
        <v>516</v>
      </c>
      <c r="T77" s="120" t="str">
        <f t="shared" si="10"/>
        <v>結算服務</v>
      </c>
      <c r="U77" s="120" t="s">
        <v>3064</v>
      </c>
      <c r="V77" s="120" t="str">
        <f t="shared" si="11"/>
        <v>股權</v>
      </c>
      <c r="W77" s="120" t="s">
        <v>518</v>
      </c>
      <c r="X77" s="120" t="s">
        <v>3092</v>
      </c>
      <c r="Y77" s="120" t="s">
        <v>1205</v>
      </c>
      <c r="Z77" s="120" t="s">
        <v>1205</v>
      </c>
      <c r="AA77" s="120" t="s">
        <v>3105</v>
      </c>
      <c r="AB77" s="120"/>
      <c r="AC77" s="396" t="str">
        <f>IFERROR(VLOOKUP(P77,#REF!,7,0),"N/A")</f>
        <v>N/A</v>
      </c>
      <c r="AD77" s="120" t="str">
        <f t="shared" si="13"/>
        <v>n/a</v>
      </c>
      <c r="AE77" s="120"/>
      <c r="AF77" s="120"/>
      <c r="AG77" s="120"/>
      <c r="AH77" s="61" t="s">
        <v>1770</v>
      </c>
      <c r="AI77" s="42"/>
      <c r="AJ77" s="41"/>
      <c r="AK77" s="41"/>
    </row>
    <row r="78" spans="1:37" ht="59.25" customHeight="1">
      <c r="A78" s="322">
        <v>45107</v>
      </c>
      <c r="B78" s="275">
        <v>6.5</v>
      </c>
      <c r="C78" s="117" t="s">
        <v>1769</v>
      </c>
      <c r="D78" s="120" t="str">
        <f>VLOOKUP(B78,期交所英文!A:B,2,0)</f>
        <v>Results of back-testing of initial margin. At a minimum, this should include, for each clearing service and each initial margin model applied to that clearing service</v>
      </c>
      <c r="E78" s="116" t="s">
        <v>1768</v>
      </c>
      <c r="F78" s="120" t="s">
        <v>1767</v>
      </c>
      <c r="G78" s="117" t="str">
        <f t="shared" si="9"/>
        <v>說明是在日中/連續衡量，還是每天僅衡量一次。如果每天一次
，說明時間</v>
      </c>
      <c r="H78" s="117" t="str">
        <f t="shared" si="9"/>
        <v>Results of back-testing of initial margin. At a minimum, this should include, for each clearing service and each initial margin model applied to that clearing service</v>
      </c>
      <c r="I78" s="120" t="s">
        <v>2631</v>
      </c>
      <c r="J78" s="117" t="str">
        <f>VLOOKUP(E78,期交所英文!C:D,2,0)</f>
        <v>Time of daily back-testing result if measured once a day.</v>
      </c>
      <c r="K78" s="127">
        <v>20220930</v>
      </c>
      <c r="L78" s="120" t="s">
        <v>1766</v>
      </c>
      <c r="M78" s="120" t="str">
        <f>VLOOKUP(E78,期交所英文!C:F,4,0)</f>
        <v>End of Business</v>
      </c>
      <c r="N78" s="128"/>
      <c r="O78" s="120" t="str">
        <f>IF(VLOOKUP(E78,期交所英文!C:G,5,0)="","",VLOOKUP(E78,期交所英文!C:G,5,0))</f>
        <v/>
      </c>
      <c r="P78" s="292" t="str">
        <f t="shared" si="12"/>
        <v>6_5_1_3</v>
      </c>
      <c r="Q78" s="120" t="str">
        <f>VLOOKUP(E78,Guide!C:F,4,0)</f>
        <v>Text</v>
      </c>
      <c r="R78" s="120" t="s">
        <v>3085</v>
      </c>
      <c r="S78" s="120" t="s">
        <v>516</v>
      </c>
      <c r="T78" s="120" t="str">
        <f t="shared" si="10"/>
        <v>結算服務</v>
      </c>
      <c r="U78" s="120" t="s">
        <v>3064</v>
      </c>
      <c r="V78" s="120" t="str">
        <f t="shared" si="11"/>
        <v>股權</v>
      </c>
      <c r="W78" s="120" t="s">
        <v>518</v>
      </c>
      <c r="X78" s="120" t="s">
        <v>3092</v>
      </c>
      <c r="Y78" s="120" t="s">
        <v>1205</v>
      </c>
      <c r="Z78" s="120" t="s">
        <v>1205</v>
      </c>
      <c r="AA78" s="120" t="s">
        <v>3105</v>
      </c>
      <c r="AB78" s="120"/>
      <c r="AC78" s="396" t="str">
        <f>IFERROR(VLOOKUP(P78,#REF!,7,0),"N/A")</f>
        <v>N/A</v>
      </c>
      <c r="AD78" s="120" t="str">
        <f t="shared" si="13"/>
        <v>n/a</v>
      </c>
      <c r="AE78" s="120"/>
      <c r="AF78" s="120"/>
      <c r="AG78" s="120"/>
      <c r="AH78" s="61" t="s">
        <v>1765</v>
      </c>
      <c r="AI78" s="42"/>
      <c r="AJ78" s="41"/>
      <c r="AK78" s="41"/>
    </row>
    <row r="79" spans="1:37" ht="59.25" customHeight="1">
      <c r="A79" s="322">
        <v>45107</v>
      </c>
      <c r="B79" s="275">
        <v>6.5</v>
      </c>
      <c r="C79" s="120" t="s">
        <v>1757</v>
      </c>
      <c r="D79" s="120" t="str">
        <f>VLOOKUP(B79,期交所英文!A:B,2,0)</f>
        <v>Results of back-testing of initial margin. At a minimum, this should include, for each clearing service and each initial margin model applied to that clearing service</v>
      </c>
      <c r="E79" s="116" t="s">
        <v>1764</v>
      </c>
      <c r="F79" s="120" t="s">
        <v>1763</v>
      </c>
      <c r="G79" s="120" t="str">
        <f t="shared" si="9"/>
        <v>保證金的回溯測試結果，至少應包括每項結算服務及該服務使用的保證金模型</v>
      </c>
      <c r="H79" s="120" t="str">
        <f t="shared" si="9"/>
        <v>Results of back-testing of initial margin. At a minimum, this should include, for each clearing service and each initial margin model applied to that clearing service</v>
      </c>
      <c r="I79" s="120" t="s">
        <v>2632</v>
      </c>
      <c r="J79" s="117" t="str">
        <f>VLOOKUP(E79,期交所英文!C:D,2,0)</f>
        <v>Number of observations</v>
      </c>
      <c r="K79" s="127">
        <v>20220930</v>
      </c>
      <c r="L79" s="303">
        <v>10552</v>
      </c>
      <c r="M79" s="303">
        <f>VLOOKUP(E79,期交所英文!C:F,4,0)</f>
        <v>10552</v>
      </c>
      <c r="N79" s="128"/>
      <c r="O79" s="303" t="str">
        <f>IF(VLOOKUP(E79,期交所英文!C:G,5,0)="","",VLOOKUP(E79,期交所英文!C:G,5,0))</f>
        <v/>
      </c>
      <c r="P79" s="292" t="str">
        <f t="shared" si="12"/>
        <v>6_5_2</v>
      </c>
      <c r="Q79" s="120" t="str">
        <f>VLOOKUP(E79,Guide!C:F,4,0)</f>
        <v>Numeric 0dp</v>
      </c>
      <c r="R79" s="120" t="s">
        <v>3090</v>
      </c>
      <c r="S79" s="120" t="s">
        <v>516</v>
      </c>
      <c r="T79" s="120" t="str">
        <f t="shared" si="10"/>
        <v>結算服務</v>
      </c>
      <c r="U79" s="120" t="s">
        <v>3064</v>
      </c>
      <c r="V79" s="120" t="str">
        <f t="shared" si="11"/>
        <v>股權</v>
      </c>
      <c r="W79" s="120" t="s">
        <v>518</v>
      </c>
      <c r="X79" s="120" t="s">
        <v>3092</v>
      </c>
      <c r="Y79" s="120" t="s">
        <v>1205</v>
      </c>
      <c r="Z79" s="120" t="s">
        <v>1205</v>
      </c>
      <c r="AA79" s="120" t="s">
        <v>3105</v>
      </c>
      <c r="AB79" s="120"/>
      <c r="AC79" s="396" t="str">
        <f>IFERROR(VLOOKUP(P79,#REF!,7,0),"N/A")</f>
        <v>N/A</v>
      </c>
      <c r="AD79" s="120" t="str">
        <f t="shared" si="13"/>
        <v>n/a</v>
      </c>
      <c r="AE79" s="120"/>
      <c r="AF79" s="120"/>
      <c r="AG79" s="120"/>
      <c r="AH79" s="59">
        <v>392</v>
      </c>
      <c r="AI79" s="40" t="s">
        <v>1762</v>
      </c>
      <c r="AJ79" s="313"/>
      <c r="AK79" s="313"/>
    </row>
    <row r="80" spans="1:37" ht="59.25" customHeight="1">
      <c r="A80" s="322">
        <v>45107</v>
      </c>
      <c r="B80" s="275">
        <v>6.5</v>
      </c>
      <c r="C80" s="120" t="s">
        <v>1757</v>
      </c>
      <c r="D80" s="120" t="str">
        <f>VLOOKUP(B80,期交所英文!A:B,2,0)</f>
        <v>Results of back-testing of initial margin. At a minimum, this should include, for each clearing service and each initial margin model applied to that clearing service</v>
      </c>
      <c r="E80" s="116" t="s">
        <v>1761</v>
      </c>
      <c r="F80" s="120" t="s">
        <v>1509</v>
      </c>
      <c r="G80" s="120" t="str">
        <f t="shared" si="9"/>
        <v>保證金的回溯測試結果，至少應包括每項結算服務及該服務使用的保證金模型</v>
      </c>
      <c r="H80" s="120" t="str">
        <f t="shared" si="9"/>
        <v>Results of back-testing of initial margin. At a minimum, this should include, for each clearing service and each initial margin model applied to that clearing service</v>
      </c>
      <c r="I80" s="120" t="s">
        <v>2633</v>
      </c>
      <c r="J80" s="117" t="str">
        <f>VLOOKUP(E80,期交所英文!C:D,2,0)</f>
        <v>Achieved coverage level</v>
      </c>
      <c r="K80" s="127">
        <v>20220930</v>
      </c>
      <c r="L80" s="155">
        <v>0.98519999999999996</v>
      </c>
      <c r="M80" s="155">
        <f>VLOOKUP(E80,期交所英文!C:F,4,0)</f>
        <v>0.98519999999999996</v>
      </c>
      <c r="N80" s="128"/>
      <c r="O80" s="155" t="str">
        <f>IF(VLOOKUP(E80,期交所英文!C:G,5,0)="","",VLOOKUP(E80,期交所英文!C:G,5,0))</f>
        <v/>
      </c>
      <c r="P80" s="292" t="str">
        <f t="shared" si="12"/>
        <v>6_5_3</v>
      </c>
      <c r="Q80" s="120" t="str">
        <f>VLOOKUP(E80,Guide!C:F,4,0)</f>
        <v>Numeric 2dp,
Percentage</v>
      </c>
      <c r="R80" s="120" t="s">
        <v>3089</v>
      </c>
      <c r="S80" s="120" t="s">
        <v>516</v>
      </c>
      <c r="T80" s="120" t="str">
        <f t="shared" si="10"/>
        <v>結算服務</v>
      </c>
      <c r="U80" s="120" t="s">
        <v>3064</v>
      </c>
      <c r="V80" s="120" t="str">
        <f t="shared" si="11"/>
        <v>股權</v>
      </c>
      <c r="W80" s="120" t="s">
        <v>518</v>
      </c>
      <c r="X80" s="120" t="s">
        <v>3092</v>
      </c>
      <c r="Y80" s="120" t="s">
        <v>1205</v>
      </c>
      <c r="Z80" s="120" t="s">
        <v>1205</v>
      </c>
      <c r="AA80" s="120" t="s">
        <v>3105</v>
      </c>
      <c r="AB80" s="120"/>
      <c r="AC80" s="396" t="str">
        <f>IFERROR(VLOOKUP(P80,#REF!,7,0),"N/A")</f>
        <v>N/A</v>
      </c>
      <c r="AD80" s="120" t="str">
        <f t="shared" si="13"/>
        <v>n/a</v>
      </c>
      <c r="AE80" s="120"/>
      <c r="AF80" s="120"/>
      <c r="AG80" s="120"/>
      <c r="AH80" s="68">
        <v>1</v>
      </c>
      <c r="AI80" s="42"/>
      <c r="AJ80" s="41"/>
      <c r="AK80" s="41"/>
    </row>
    <row r="81" spans="1:37" ht="59.25" customHeight="1">
      <c r="A81" s="322">
        <v>45107</v>
      </c>
      <c r="B81" s="275">
        <v>6.5</v>
      </c>
      <c r="C81" s="120" t="s">
        <v>1757</v>
      </c>
      <c r="D81" s="120" t="str">
        <f>VLOOKUP(B81,期交所英文!A:B,2,0)</f>
        <v>Results of back-testing of initial margin. At a minimum, this should include, for each clearing service and each initial margin model applied to that clearing service</v>
      </c>
      <c r="E81" s="116" t="s">
        <v>1760</v>
      </c>
      <c r="F81" s="120" t="s">
        <v>1759</v>
      </c>
      <c r="G81" s="120" t="str">
        <f t="shared" si="9"/>
        <v>保證金的回溯測試結果，至少應包括每項結算服務及該服務使用的保證金模型</v>
      </c>
      <c r="H81" s="120" t="str">
        <f t="shared" si="9"/>
        <v>Results of back-testing of initial margin. At a minimum, this should include, for each clearing service and each initial margin model applied to that clearing service</v>
      </c>
      <c r="I81" s="120" t="s">
        <v>2634</v>
      </c>
      <c r="J81" s="117" t="str">
        <f>VLOOKUP(E81,期交所英文!C:D,2,0)</f>
        <v>Where breaches of initial margin coverage (as defined in 6.5(a))have occurred, report on size of uncovered exposure; Peak size</v>
      </c>
      <c r="K81" s="127">
        <v>20220930</v>
      </c>
      <c r="L81" s="120" t="s">
        <v>1758</v>
      </c>
      <c r="M81" s="120" t="str">
        <f>VLOOKUP(E81,期交所英文!C:F,4,0)</f>
        <v>TWD 29,103,477.00</v>
      </c>
      <c r="N81" s="128"/>
      <c r="O81" s="120" t="str">
        <f>IF(VLOOKUP(E81,期交所英文!C:G,5,0)="","",VLOOKUP(E81,期交所英文!C:G,5,0))</f>
        <v/>
      </c>
      <c r="P81" s="292" t="str">
        <f t="shared" si="12"/>
        <v>6_5_4</v>
      </c>
      <c r="Q81" s="120" t="str">
        <f>VLOOKUP(E81,Guide!C:F,4,0)</f>
        <v>Numeric 2dp, Currency</v>
      </c>
      <c r="R81" s="120" t="s">
        <v>3087</v>
      </c>
      <c r="S81" s="120" t="s">
        <v>516</v>
      </c>
      <c r="T81" s="120" t="str">
        <f t="shared" si="10"/>
        <v>結算服務</v>
      </c>
      <c r="U81" s="120" t="s">
        <v>3064</v>
      </c>
      <c r="V81" s="120" t="str">
        <f t="shared" si="11"/>
        <v>股權</v>
      </c>
      <c r="W81" s="120" t="s">
        <v>518</v>
      </c>
      <c r="X81" s="120" t="s">
        <v>3092</v>
      </c>
      <c r="Y81" s="120" t="s">
        <v>1205</v>
      </c>
      <c r="Z81" s="120" t="s">
        <v>1205</v>
      </c>
      <c r="AA81" s="120" t="s">
        <v>3105</v>
      </c>
      <c r="AB81" s="120"/>
      <c r="AC81" s="396" t="str">
        <f>IFERROR(VLOOKUP(P81,#REF!,7,0),"N/A")</f>
        <v>N/A</v>
      </c>
      <c r="AD81" s="120" t="str">
        <f t="shared" si="13"/>
        <v>n/a</v>
      </c>
      <c r="AE81" s="120"/>
      <c r="AF81" s="120"/>
      <c r="AG81" s="120"/>
      <c r="AH81" s="61" t="s">
        <v>1753</v>
      </c>
      <c r="AI81" s="42"/>
      <c r="AJ81" s="41"/>
      <c r="AK81" s="41"/>
    </row>
    <row r="82" spans="1:37" ht="59.25" customHeight="1">
      <c r="A82" s="322">
        <v>45107</v>
      </c>
      <c r="B82" s="275">
        <v>6.5</v>
      </c>
      <c r="C82" s="120" t="s">
        <v>1757</v>
      </c>
      <c r="D82" s="120" t="str">
        <f>VLOOKUP(B82,期交所英文!A:B,2,0)</f>
        <v>Results of back-testing of initial margin. At a minimum, this should include, for each clearing service and each initial margin model applied to that clearing service</v>
      </c>
      <c r="E82" s="116" t="s">
        <v>1756</v>
      </c>
      <c r="F82" s="120" t="s">
        <v>1755</v>
      </c>
      <c r="G82" s="120" t="str">
        <f t="shared" si="9"/>
        <v>保證金的回溯測試結果，至少應包括每項結算服務及該服務使用的保證金模型</v>
      </c>
      <c r="H82" s="120" t="str">
        <f t="shared" si="9"/>
        <v>Results of back-testing of initial margin. At a minimum, this should include, for each clearing service and each initial margin model applied to that clearing service</v>
      </c>
      <c r="I82" s="120" t="s">
        <v>2635</v>
      </c>
      <c r="J82" s="117" t="str">
        <f>VLOOKUP(E82,期交所英文!C:D,2,0)</f>
        <v>Where breaches of initial margin coverage (as defined in 6.5(a)) have occurred, report on size of uncovered exposure; Average Size</v>
      </c>
      <c r="K82" s="127">
        <v>20220930</v>
      </c>
      <c r="L82" s="120" t="s">
        <v>1754</v>
      </c>
      <c r="M82" s="120" t="str">
        <f>VLOOKUP(E82,期交所英文!C:F,4,0)</f>
        <v>TWD 643,971.00</v>
      </c>
      <c r="N82" s="128"/>
      <c r="O82" s="120" t="str">
        <f>IF(VLOOKUP(E82,期交所英文!C:G,5,0)="","",VLOOKUP(E82,期交所英文!C:G,5,0))</f>
        <v/>
      </c>
      <c r="P82" s="292" t="str">
        <f t="shared" si="12"/>
        <v>6_5_5</v>
      </c>
      <c r="Q82" s="120" t="str">
        <f>VLOOKUP(E82,Guide!C:F,4,0)</f>
        <v>Numeric 2dp, Currency</v>
      </c>
      <c r="R82" s="120" t="s">
        <v>3087</v>
      </c>
      <c r="S82" s="120" t="s">
        <v>516</v>
      </c>
      <c r="T82" s="120" t="str">
        <f t="shared" si="10"/>
        <v>結算服務</v>
      </c>
      <c r="U82" s="120" t="s">
        <v>3064</v>
      </c>
      <c r="V82" s="120" t="str">
        <f t="shared" si="11"/>
        <v>股權</v>
      </c>
      <c r="W82" s="120" t="s">
        <v>518</v>
      </c>
      <c r="X82" s="120" t="s">
        <v>3092</v>
      </c>
      <c r="Y82" s="120" t="s">
        <v>1205</v>
      </c>
      <c r="Z82" s="120" t="s">
        <v>1205</v>
      </c>
      <c r="AA82" s="120" t="s">
        <v>3105</v>
      </c>
      <c r="AB82" s="120"/>
      <c r="AC82" s="396" t="str">
        <f>IFERROR(VLOOKUP(P82,#REF!,7,0),"N/A")</f>
        <v>N/A</v>
      </c>
      <c r="AD82" s="120" t="str">
        <f t="shared" si="13"/>
        <v>n/a</v>
      </c>
      <c r="AE82" s="120"/>
      <c r="AF82" s="120"/>
      <c r="AG82" s="120"/>
      <c r="AH82" s="61" t="s">
        <v>1753</v>
      </c>
      <c r="AI82" s="42"/>
      <c r="AJ82" s="41"/>
      <c r="AK82" s="41"/>
    </row>
    <row r="83" spans="1:37" ht="40.5" customHeight="1">
      <c r="A83" s="322">
        <v>45107</v>
      </c>
      <c r="B83" s="275">
        <v>6.6</v>
      </c>
      <c r="C83" s="120" t="s">
        <v>1751</v>
      </c>
      <c r="D83" s="120" t="str">
        <f>VLOOKUP(B83,期交所英文!A:B,2,0)</f>
        <v>Average Total Variation Margin Paid
to the CCP by participants each business day</v>
      </c>
      <c r="E83" s="116" t="s">
        <v>1752</v>
      </c>
      <c r="F83" s="120" t="s">
        <v>1751</v>
      </c>
      <c r="G83" s="120" t="str">
        <f t="shared" si="9"/>
        <v>各營業日結算會員向CCP支付的變動保證金總額平均值</v>
      </c>
      <c r="H83" s="120" t="str">
        <f t="shared" si="9"/>
        <v>Average Total Variation Margin Paid
to the CCP by participants each business day</v>
      </c>
      <c r="I83" s="120" t="s">
        <v>2709</v>
      </c>
      <c r="J83" s="117" t="str">
        <f>VLOOKUP(E83,期交所英文!C:D,2,0)</f>
        <v>Average Total Variation Margin Paid
to the CCP by participants each business day</v>
      </c>
      <c r="K83" s="127">
        <v>20220930</v>
      </c>
      <c r="L83" s="120" t="s">
        <v>1750</v>
      </c>
      <c r="M83" s="120" t="str">
        <f>VLOOKUP(E83,期交所英文!C:F,4,0)</f>
        <v>TWD 815,583,247.00</v>
      </c>
      <c r="N83" s="144"/>
      <c r="O83" s="120" t="str">
        <f>IF(VLOOKUP(E83,期交所英文!C:G,5,0)="","",VLOOKUP(E83,期交所英文!C:G,5,0))</f>
        <v/>
      </c>
      <c r="P83" s="292" t="str">
        <f t="shared" si="12"/>
        <v>6_6_1</v>
      </c>
      <c r="Q83" s="120" t="str">
        <f>VLOOKUP(E83,Guide!C:F,4,0)</f>
        <v>Numeric 2dp, Currency</v>
      </c>
      <c r="R83" s="120" t="s">
        <v>3087</v>
      </c>
      <c r="S83" s="120" t="s">
        <v>537</v>
      </c>
      <c r="T83" s="120" t="str">
        <f t="shared" si="10"/>
        <v>結算機構</v>
      </c>
      <c r="U83" s="120" t="s">
        <v>3108</v>
      </c>
      <c r="V83" s="120" t="str">
        <f t="shared" si="11"/>
        <v>證券櫃檯買賣中心</v>
      </c>
      <c r="W83" s="120" t="s">
        <v>518</v>
      </c>
      <c r="X83" s="120" t="s">
        <v>3092</v>
      </c>
      <c r="Y83" s="120" t="s">
        <v>1205</v>
      </c>
      <c r="Z83" s="120" t="s">
        <v>1205</v>
      </c>
      <c r="AA83" s="120" t="s">
        <v>3105</v>
      </c>
      <c r="AB83" s="120"/>
      <c r="AC83" s="396" t="str">
        <f>IFERROR(VLOOKUP(P83,#REF!,7,0),"N/A")</f>
        <v>N/A</v>
      </c>
      <c r="AD83" s="120" t="str">
        <f t="shared" si="13"/>
        <v>n/a</v>
      </c>
      <c r="AE83" s="120"/>
      <c r="AF83" s="120"/>
      <c r="AG83" s="120"/>
      <c r="AH83" s="61" t="s">
        <v>1749</v>
      </c>
      <c r="AI83" s="39"/>
      <c r="AJ83" s="37"/>
      <c r="AK83" s="37"/>
    </row>
    <row r="84" spans="1:37" ht="40.5" customHeight="1">
      <c r="A84" s="322">
        <v>45107</v>
      </c>
      <c r="B84" s="275">
        <v>6.7</v>
      </c>
      <c r="C84" s="120" t="s">
        <v>1747</v>
      </c>
      <c r="D84" s="120" t="str">
        <f>VLOOKUP(B84,期交所英文!A:B,2,0)</f>
        <v>Maximum total variation margin
paidto the CCP on any given business day over the period</v>
      </c>
      <c r="E84" s="116" t="s">
        <v>1748</v>
      </c>
      <c r="F84" s="120" t="s">
        <v>1747</v>
      </c>
      <c r="G84" s="120" t="str">
        <f t="shared" si="9"/>
        <v>在此期間的任何特定營業日，支付給CCP的最大總變動保證金</v>
      </c>
      <c r="H84" s="120" t="str">
        <f t="shared" si="9"/>
        <v>Maximum total variation margin
paidto the CCP on any given business day over the period</v>
      </c>
      <c r="I84" s="120" t="s">
        <v>2636</v>
      </c>
      <c r="J84" s="117" t="str">
        <f>VLOOKUP(E84,期交所英文!C:D,2,0)</f>
        <v>Maximum total variation margin paid
to the CCP on any given business day over the period</v>
      </c>
      <c r="K84" s="127">
        <v>20220930</v>
      </c>
      <c r="L84" s="120" t="s">
        <v>1746</v>
      </c>
      <c r="M84" s="120" t="str">
        <f>VLOOKUP(E84,期交所英文!C:F,4,0)</f>
        <v>TWD 2,918,865,055.00</v>
      </c>
      <c r="N84" s="144"/>
      <c r="O84" s="120" t="str">
        <f>IF(VLOOKUP(E84,期交所英文!C:G,5,0)="","",VLOOKUP(E84,期交所英文!C:G,5,0))</f>
        <v/>
      </c>
      <c r="P84" s="292" t="str">
        <f t="shared" si="12"/>
        <v>6_7_1</v>
      </c>
      <c r="Q84" s="120" t="str">
        <f>VLOOKUP(E84,Guide!C:F,4,0)</f>
        <v>Numeric 2dp, Currency</v>
      </c>
      <c r="R84" s="120" t="s">
        <v>3087</v>
      </c>
      <c r="S84" s="120" t="s">
        <v>537</v>
      </c>
      <c r="T84" s="120" t="str">
        <f t="shared" si="10"/>
        <v>結算機構</v>
      </c>
      <c r="U84" s="120" t="s">
        <v>3108</v>
      </c>
      <c r="V84" s="120" t="str">
        <f t="shared" si="11"/>
        <v>證券櫃檯買賣中心</v>
      </c>
      <c r="W84" s="120" t="s">
        <v>518</v>
      </c>
      <c r="X84" s="120" t="s">
        <v>3092</v>
      </c>
      <c r="Y84" s="120" t="s">
        <v>1205</v>
      </c>
      <c r="Z84" s="120" t="s">
        <v>1205</v>
      </c>
      <c r="AA84" s="120" t="s">
        <v>3105</v>
      </c>
      <c r="AB84" s="120"/>
      <c r="AC84" s="396" t="str">
        <f>IFERROR(VLOOKUP(P84,#REF!,7,0),"N/A")</f>
        <v>N/A</v>
      </c>
      <c r="AD84" s="120" t="str">
        <f t="shared" si="13"/>
        <v>n/a</v>
      </c>
      <c r="AE84" s="120"/>
      <c r="AF84" s="120"/>
      <c r="AG84" s="120"/>
      <c r="AH84" s="61" t="s">
        <v>1745</v>
      </c>
      <c r="AI84" s="39"/>
      <c r="AJ84" s="37"/>
      <c r="AK84" s="37"/>
    </row>
    <row r="85" spans="1:37" ht="40.5" customHeight="1">
      <c r="A85" s="322">
        <v>45107</v>
      </c>
      <c r="B85" s="275">
        <v>6.8</v>
      </c>
      <c r="C85" s="120" t="s">
        <v>1743</v>
      </c>
      <c r="D85" s="120" t="str">
        <f>VLOOKUP(B85,期交所英文!A:B,2,0)</f>
        <v>Maximum aggregate initial margin call on any given business day over the period</v>
      </c>
      <c r="E85" s="116" t="s">
        <v>1744</v>
      </c>
      <c r="F85" s="169" t="s">
        <v>2758</v>
      </c>
      <c r="G85" s="120" t="str">
        <f t="shared" si="9"/>
        <v>在此期間的任何特定營業日，最大保證金追繳總額</v>
      </c>
      <c r="H85" s="120" t="str">
        <f t="shared" si="9"/>
        <v>Maximum aggregate initial margin call on any given business day over the period</v>
      </c>
      <c r="I85" s="120" t="s">
        <v>2637</v>
      </c>
      <c r="J85" s="117" t="str">
        <f>VLOOKUP(E85,期交所英文!C:D,2,0)</f>
        <v>Maximum aggregate initial margin call on any given business day over the period</v>
      </c>
      <c r="K85" s="127">
        <v>20220930</v>
      </c>
      <c r="L85" s="120" t="s">
        <v>1481</v>
      </c>
      <c r="M85" s="120" t="str">
        <f>VLOOKUP(E85,期交所英文!C:F,4,0)</f>
        <v>n/a</v>
      </c>
      <c r="N85" s="128" t="s">
        <v>1742</v>
      </c>
      <c r="O85" s="120" t="str">
        <f>IF(VLOOKUP(E85,期交所英文!C:G,5,0)="","",VLOOKUP(E85,期交所英文!C:G,5,0))</f>
        <v>All futures trading in Taiwan is subject to advanced margin collection (pre-margin). Futures brokers are required to collect margins or premiums from traders in the amounts specified by TAIFEX before accepting trade orders.</v>
      </c>
      <c r="P85" s="292" t="str">
        <f t="shared" si="12"/>
        <v>6_8_1</v>
      </c>
      <c r="Q85" s="120" t="str">
        <f>VLOOKUP(E85,Guide!C:F,4,0)</f>
        <v>Numeric 2dp, Currency</v>
      </c>
      <c r="R85" s="120" t="s">
        <v>3087</v>
      </c>
      <c r="S85" s="120" t="s">
        <v>3063</v>
      </c>
      <c r="T85" s="120" t="str">
        <f t="shared" si="10"/>
        <v>結算基金</v>
      </c>
      <c r="U85" s="120" t="s">
        <v>3108</v>
      </c>
      <c r="V85" s="120" t="str">
        <f t="shared" si="11"/>
        <v>證券櫃檯買賣中心</v>
      </c>
      <c r="W85" s="120" t="s">
        <v>518</v>
      </c>
      <c r="X85" s="120" t="s">
        <v>3092</v>
      </c>
      <c r="Y85" s="120" t="s">
        <v>1205</v>
      </c>
      <c r="Z85" s="120" t="s">
        <v>1205</v>
      </c>
      <c r="AA85" s="120" t="s">
        <v>3105</v>
      </c>
      <c r="AB85" s="120"/>
      <c r="AC85" s="396" t="str">
        <f>IFERROR(VLOOKUP(P85,#REF!,7,0),"N/A")</f>
        <v>N/A</v>
      </c>
      <c r="AD85" s="120" t="str">
        <f t="shared" si="13"/>
        <v>n/a</v>
      </c>
      <c r="AE85" s="120"/>
      <c r="AF85" s="120"/>
      <c r="AG85" s="120"/>
      <c r="AH85" s="61" t="s">
        <v>1741</v>
      </c>
      <c r="AI85" s="42"/>
      <c r="AJ85" s="41"/>
      <c r="AK85" s="41"/>
    </row>
    <row r="86" spans="1:37" ht="58.5" customHeight="1">
      <c r="A86" s="323">
        <v>45107</v>
      </c>
      <c r="B86" s="175">
        <v>7.1</v>
      </c>
      <c r="C86" s="123" t="s">
        <v>1691</v>
      </c>
      <c r="D86" s="123" t="str">
        <f>VLOOKUP(B86,期交所英文!A:B,2,0)</f>
        <v>Liquidity Risk</v>
      </c>
      <c r="E86" s="114" t="s">
        <v>1740</v>
      </c>
      <c r="F86" s="123" t="s">
        <v>1739</v>
      </c>
      <c r="G86" s="123" t="str">
        <f t="shared" si="9"/>
        <v>流動性風險</v>
      </c>
      <c r="H86" s="123" t="str">
        <f t="shared" si="9"/>
        <v>Liquidity Risk</v>
      </c>
      <c r="I86" s="123" t="s">
        <v>2638</v>
      </c>
      <c r="J86" s="111" t="str">
        <f>VLOOKUP(E86,期交所英文!C:D,2,0)</f>
        <v>State whether the clearing service maintains sufficient liquid resources to [Cover 1] or [Cover 2].</v>
      </c>
      <c r="K86" s="122">
        <v>20220930</v>
      </c>
      <c r="L86" s="123" t="s">
        <v>1738</v>
      </c>
      <c r="M86" s="123" t="str">
        <f>VLOOKUP(E86,期交所英文!C:F,4,0)</f>
        <v>TAIFEX maintains sufficient liquid resources for the fisrt largest possible losses of clearing members estimated by using stress testing.</v>
      </c>
      <c r="N86" s="124"/>
      <c r="O86" s="123" t="str">
        <f>IF(VLOOKUP(E86,期交所英文!C:G,5,0)="","",VLOOKUP(E86,期交所英文!C:G,5,0))</f>
        <v/>
      </c>
      <c r="P86" s="293" t="str">
        <f t="shared" si="12"/>
        <v>7_1_1</v>
      </c>
      <c r="Q86" s="123" t="str">
        <f>VLOOKUP(E86,Guide!C:F,4,0)</f>
        <v>Text</v>
      </c>
      <c r="R86" s="123" t="s">
        <v>3085</v>
      </c>
      <c r="S86" s="123" t="s">
        <v>537</v>
      </c>
      <c r="T86" s="123" t="str">
        <f t="shared" si="10"/>
        <v>結算機構</v>
      </c>
      <c r="U86" s="123" t="s">
        <v>3108</v>
      </c>
      <c r="V86" s="123" t="str">
        <f t="shared" si="11"/>
        <v>證券櫃檯買賣中心</v>
      </c>
      <c r="W86" s="123" t="s">
        <v>518</v>
      </c>
      <c r="X86" s="123" t="s">
        <v>3092</v>
      </c>
      <c r="Y86" s="123" t="s">
        <v>1205</v>
      </c>
      <c r="Z86" s="123" t="s">
        <v>1205</v>
      </c>
      <c r="AA86" s="123" t="s">
        <v>3105</v>
      </c>
      <c r="AB86" s="123"/>
      <c r="AC86" s="397" t="str">
        <f>IFERROR(VLOOKUP(P86,#REF!,7,0),"N/A")</f>
        <v>N/A</v>
      </c>
      <c r="AD86" s="123" t="s">
        <v>3078</v>
      </c>
      <c r="AE86" s="123" t="s">
        <v>3077</v>
      </c>
      <c r="AF86" s="123"/>
      <c r="AG86" s="123"/>
      <c r="AH86" s="61" t="s">
        <v>1737</v>
      </c>
      <c r="AI86" s="42"/>
      <c r="AJ86" s="41"/>
      <c r="AK86" s="41"/>
    </row>
    <row r="87" spans="1:37" ht="129.6" customHeight="1">
      <c r="A87" s="323">
        <v>45107</v>
      </c>
      <c r="B87" s="175">
        <v>7.1</v>
      </c>
      <c r="C87" s="123" t="s">
        <v>1691</v>
      </c>
      <c r="D87" s="123" t="str">
        <f>VLOOKUP(B87,期交所英文!A:B,2,0)</f>
        <v>Liquidity Risk</v>
      </c>
      <c r="E87" s="114" t="s">
        <v>1736</v>
      </c>
      <c r="F87" s="118" t="s">
        <v>2759</v>
      </c>
      <c r="G87" s="123" t="str">
        <f t="shared" si="9"/>
        <v>流動性風險</v>
      </c>
      <c r="H87" s="123" t="str">
        <f t="shared" si="9"/>
        <v>Liquidity Risk</v>
      </c>
      <c r="I87" s="123" t="s">
        <v>2639</v>
      </c>
      <c r="J87" s="111" t="str">
        <f>VLOOKUP(E87,期交所英文!C:D,2,0)</f>
        <v>Size and composition of qualifying liquid resources for each clearing service; (a) Cash deposited at a central bank of issue of the currency concerned</v>
      </c>
      <c r="K87" s="122">
        <v>20220930</v>
      </c>
      <c r="L87" s="123" t="s">
        <v>1717</v>
      </c>
      <c r="M87" s="123" t="str">
        <f>VLOOKUP(E87,期交所英文!C:F,4,0)</f>
        <v>Size And Composition Of Qualifying Liquid Resources
:0.00</v>
      </c>
      <c r="N87" s="124" t="s">
        <v>1735</v>
      </c>
      <c r="O87" s="123" t="str">
        <f>IF(VLOOKUP(E87,期交所英文!C:G,5,0)="","",VLOOKUP(E87,期交所英文!C:G,5,0))</f>
        <v>7.1.2~7.1.9 TAIFEX is disclosing the size and composition of all resources it deems to be “qualifying liquid resources” in line with the guidance issued by Operating Rules of the Taiwan Futures Exchange Corporation 105.</v>
      </c>
      <c r="P87" s="293" t="str">
        <f t="shared" si="12"/>
        <v>7_1_2</v>
      </c>
      <c r="Q87" s="123" t="str">
        <f>VLOOKUP(E87,Guide!C:F,4,0)</f>
        <v>Numeric 2dp, Currency</v>
      </c>
      <c r="R87" s="123" t="s">
        <v>3087</v>
      </c>
      <c r="S87" s="123" t="s">
        <v>537</v>
      </c>
      <c r="T87" s="123" t="str">
        <f t="shared" si="10"/>
        <v>結算機構</v>
      </c>
      <c r="U87" s="123" t="s">
        <v>3108</v>
      </c>
      <c r="V87" s="123" t="str">
        <f t="shared" si="11"/>
        <v>證券櫃檯買賣中心</v>
      </c>
      <c r="W87" s="123" t="s">
        <v>518</v>
      </c>
      <c r="X87" s="123" t="s">
        <v>3092</v>
      </c>
      <c r="Y87" s="123" t="s">
        <v>1205</v>
      </c>
      <c r="Z87" s="123" t="s">
        <v>1205</v>
      </c>
      <c r="AA87" s="123" t="s">
        <v>218</v>
      </c>
      <c r="AB87" s="123" t="s">
        <v>3175</v>
      </c>
      <c r="AC87" s="397">
        <v>0</v>
      </c>
      <c r="AD87" s="123" t="s">
        <v>2563</v>
      </c>
      <c r="AE87" s="123" t="s">
        <v>3112</v>
      </c>
      <c r="AF87" s="123"/>
      <c r="AG87" s="123"/>
      <c r="AH87" s="61" t="s">
        <v>1643</v>
      </c>
      <c r="AI87" s="42"/>
      <c r="AJ87" s="41"/>
      <c r="AK87" s="41"/>
    </row>
    <row r="88" spans="1:37" ht="47.25" customHeight="1">
      <c r="A88" s="323">
        <v>45107</v>
      </c>
      <c r="B88" s="175">
        <v>7.1</v>
      </c>
      <c r="C88" s="123" t="s">
        <v>1691</v>
      </c>
      <c r="D88" s="123" t="str">
        <f>VLOOKUP(B88,期交所英文!A:B,2,0)</f>
        <v>Liquidity Risk</v>
      </c>
      <c r="E88" s="114" t="s">
        <v>1734</v>
      </c>
      <c r="F88" s="123" t="s">
        <v>1733</v>
      </c>
      <c r="G88" s="123" t="str">
        <f t="shared" si="9"/>
        <v>流動性風險</v>
      </c>
      <c r="H88" s="123" t="str">
        <f t="shared" si="9"/>
        <v>Liquidity Risk</v>
      </c>
      <c r="I88" s="123" t="s">
        <v>2640</v>
      </c>
      <c r="J88" s="111" t="str">
        <f>VLOOKUP(E88,期交所英文!C:D,2,0)</f>
        <v>Size and composition of qualifying liquid resources for each clearing service; (b) Cash deposited at other central banks</v>
      </c>
      <c r="K88" s="122">
        <v>20220930</v>
      </c>
      <c r="L88" s="123" t="s">
        <v>1717</v>
      </c>
      <c r="M88" s="123" t="str">
        <f>VLOOKUP(E88,期交所英文!C:F,4,0)</f>
        <v>Size And Composition Of Qualifying Liquid Resources
:0.00</v>
      </c>
      <c r="N88" s="124"/>
      <c r="O88" s="123" t="str">
        <f>IF(VLOOKUP(E88,期交所英文!C:G,5,0)="","",VLOOKUP(E88,期交所英文!C:G,5,0))</f>
        <v/>
      </c>
      <c r="P88" s="293" t="str">
        <f t="shared" si="12"/>
        <v>7_1_3</v>
      </c>
      <c r="Q88" s="123" t="str">
        <f>VLOOKUP(E88,Guide!C:F,4,0)</f>
        <v>Numeric 2dp, Currency</v>
      </c>
      <c r="R88" s="123" t="s">
        <v>3087</v>
      </c>
      <c r="S88" s="123" t="s">
        <v>537</v>
      </c>
      <c r="T88" s="123" t="str">
        <f t="shared" si="10"/>
        <v>結算機構</v>
      </c>
      <c r="U88" s="123" t="s">
        <v>3108</v>
      </c>
      <c r="V88" s="123" t="str">
        <f t="shared" si="11"/>
        <v>證券櫃檯買賣中心</v>
      </c>
      <c r="W88" s="123" t="s">
        <v>518</v>
      </c>
      <c r="X88" s="123" t="s">
        <v>3092</v>
      </c>
      <c r="Y88" s="123" t="s">
        <v>1205</v>
      </c>
      <c r="Z88" s="123" t="s">
        <v>1205</v>
      </c>
      <c r="AA88" s="123" t="s">
        <v>218</v>
      </c>
      <c r="AB88" s="123" t="s">
        <v>3175</v>
      </c>
      <c r="AC88" s="397">
        <v>0</v>
      </c>
      <c r="AD88" s="123" t="s">
        <v>2563</v>
      </c>
      <c r="AE88" s="123"/>
      <c r="AF88" s="123"/>
      <c r="AG88" s="123"/>
      <c r="AH88" s="61" t="s">
        <v>1643</v>
      </c>
      <c r="AI88" s="42"/>
      <c r="AJ88" s="41"/>
      <c r="AK88" s="41"/>
    </row>
    <row r="89" spans="1:37" ht="68.25" customHeight="1">
      <c r="A89" s="323">
        <v>45107</v>
      </c>
      <c r="B89" s="175">
        <v>7.1</v>
      </c>
      <c r="C89" s="123" t="s">
        <v>1691</v>
      </c>
      <c r="D89" s="123" t="str">
        <f>VLOOKUP(B89,期交所英文!A:B,2,0)</f>
        <v>Liquidity Risk</v>
      </c>
      <c r="E89" s="114" t="s">
        <v>1732</v>
      </c>
      <c r="F89" s="123" t="s">
        <v>1731</v>
      </c>
      <c r="G89" s="123" t="str">
        <f t="shared" si="9"/>
        <v>流動性風險</v>
      </c>
      <c r="H89" s="123" t="str">
        <f t="shared" si="9"/>
        <v>Liquidity Risk</v>
      </c>
      <c r="I89" s="123" t="s">
        <v>2641</v>
      </c>
      <c r="J89" s="111" t="str">
        <f>VLOOKUP(E89,期交所英文!C:D,2,0)</f>
        <v>Size and composition of qualifying liquid resources for each clearing service; (c) Secured cash deposited at commercial banks(including reverse repo)</v>
      </c>
      <c r="K89" s="122">
        <v>20220930</v>
      </c>
      <c r="L89" s="123" t="s">
        <v>1717</v>
      </c>
      <c r="M89" s="123" t="str">
        <f>VLOOKUP(E89,期交所英文!C:F,4,0)</f>
        <v>Size And Composition Of Qualifying Liquid Resources
:0.00</v>
      </c>
      <c r="N89" s="124"/>
      <c r="O89" s="123" t="str">
        <f>IF(VLOOKUP(E89,期交所英文!C:G,5,0)="","",VLOOKUP(E89,期交所英文!C:G,5,0))</f>
        <v/>
      </c>
      <c r="P89" s="293" t="str">
        <f t="shared" si="12"/>
        <v>7_1_4</v>
      </c>
      <c r="Q89" s="123" t="str">
        <f>VLOOKUP(E89,Guide!C:F,4,0)</f>
        <v>Numeric 2dp, Currency</v>
      </c>
      <c r="R89" s="123" t="s">
        <v>3087</v>
      </c>
      <c r="S89" s="123" t="s">
        <v>537</v>
      </c>
      <c r="T89" s="123" t="str">
        <f t="shared" si="10"/>
        <v>結算機構</v>
      </c>
      <c r="U89" s="123" t="s">
        <v>3108</v>
      </c>
      <c r="V89" s="123" t="str">
        <f t="shared" si="11"/>
        <v>證券櫃檯買賣中心</v>
      </c>
      <c r="W89" s="123" t="s">
        <v>518</v>
      </c>
      <c r="X89" s="123" t="s">
        <v>3092</v>
      </c>
      <c r="Y89" s="123" t="s">
        <v>1205</v>
      </c>
      <c r="Z89" s="123" t="s">
        <v>1205</v>
      </c>
      <c r="AA89" s="123" t="s">
        <v>218</v>
      </c>
      <c r="AB89" s="123" t="s">
        <v>3175</v>
      </c>
      <c r="AC89" s="397">
        <v>0</v>
      </c>
      <c r="AD89" s="123" t="s">
        <v>2563</v>
      </c>
      <c r="AE89" s="123"/>
      <c r="AF89" s="123"/>
      <c r="AG89" s="123"/>
      <c r="AH89" s="61" t="s">
        <v>1643</v>
      </c>
      <c r="AI89" s="42"/>
      <c r="AJ89" s="41"/>
      <c r="AK89" s="41"/>
    </row>
    <row r="90" spans="1:37" ht="57" customHeight="1">
      <c r="A90" s="324">
        <v>45107</v>
      </c>
      <c r="B90" s="442">
        <v>7.1</v>
      </c>
      <c r="C90" s="119" t="s">
        <v>1691</v>
      </c>
      <c r="D90" s="119" t="str">
        <f>VLOOKUP(B90,期交所英文!A:B,2,0)</f>
        <v>Liquidity Risk</v>
      </c>
      <c r="E90" s="115" t="s">
        <v>1730</v>
      </c>
      <c r="F90" s="119" t="s">
        <v>1729</v>
      </c>
      <c r="G90" s="119" t="str">
        <f t="shared" si="9"/>
        <v>流動性風險</v>
      </c>
      <c r="H90" s="119" t="str">
        <f t="shared" si="9"/>
        <v>Liquidity Risk</v>
      </c>
      <c r="I90" s="119" t="s">
        <v>2642</v>
      </c>
      <c r="J90" s="443" t="str">
        <f>VLOOKUP(E90,期交所英文!C:D,2,0)</f>
        <v>Size and composition of qualifying liquid resources for each clearing service; (d) Unsecured cash deposited at commercial banks</v>
      </c>
      <c r="K90" s="444">
        <v>20220930</v>
      </c>
      <c r="L90" s="119" t="s">
        <v>1728</v>
      </c>
      <c r="M90" s="119" t="str">
        <f>VLOOKUP(E90,期交所英文!C:F,4,0)</f>
        <v>Size And Composition Of Qualifying Liquid Resources
:12,735,353,886.00</v>
      </c>
      <c r="N90" s="445"/>
      <c r="O90" s="119" t="str">
        <f>IF(VLOOKUP(E90,期交所英文!C:G,5,0)="","",VLOOKUP(E90,期交所英文!C:G,5,0))</f>
        <v/>
      </c>
      <c r="P90" s="294" t="str">
        <f t="shared" si="12"/>
        <v>7_1_5</v>
      </c>
      <c r="Q90" s="446" t="str">
        <f>VLOOKUP(E90,Guide!C:F,4,0)</f>
        <v>Numeric 2dp, Currency</v>
      </c>
      <c r="R90" s="446" t="s">
        <v>3087</v>
      </c>
      <c r="S90" s="446" t="s">
        <v>537</v>
      </c>
      <c r="T90" s="446" t="str">
        <f t="shared" si="10"/>
        <v>結算機構</v>
      </c>
      <c r="U90" s="446" t="s">
        <v>3108</v>
      </c>
      <c r="V90" s="446" t="str">
        <f t="shared" si="11"/>
        <v>證券櫃檯買賣中心</v>
      </c>
      <c r="W90" s="446" t="s">
        <v>518</v>
      </c>
      <c r="X90" s="446" t="s">
        <v>3092</v>
      </c>
      <c r="Y90" s="446" t="s">
        <v>1205</v>
      </c>
      <c r="Z90" s="446" t="s">
        <v>1205</v>
      </c>
      <c r="AA90" s="446" t="s">
        <v>218</v>
      </c>
      <c r="AB90" s="446" t="s">
        <v>3175</v>
      </c>
      <c r="AC90" s="398" t="e">
        <f>AC16</f>
        <v>#VALUE!</v>
      </c>
      <c r="AD90" s="389" t="e">
        <f>IF(AC90="n/a","n/a","合格流動性資源規模及組成 :TWD "&amp;TEXT(AC90,"#,##.00"))</f>
        <v>#VALUE!</v>
      </c>
      <c r="AE90" s="119" t="s">
        <v>3149</v>
      </c>
      <c r="AF90" s="164"/>
      <c r="AG90" s="164"/>
      <c r="AH90" s="61" t="s">
        <v>1643</v>
      </c>
      <c r="AI90" s="42"/>
      <c r="AJ90" s="41"/>
      <c r="AK90" s="41"/>
    </row>
    <row r="91" spans="1:37" ht="98.25" customHeight="1">
      <c r="A91" s="324">
        <v>45107</v>
      </c>
      <c r="B91" s="442">
        <v>7.1</v>
      </c>
      <c r="C91" s="119" t="s">
        <v>1691</v>
      </c>
      <c r="D91" s="119" t="str">
        <f>VLOOKUP(B91,期交所英文!A:B,2,0)</f>
        <v>Liquidity Risk</v>
      </c>
      <c r="E91" s="115" t="s">
        <v>1727</v>
      </c>
      <c r="F91" s="119" t="s">
        <v>1726</v>
      </c>
      <c r="G91" s="119" t="str">
        <f t="shared" si="9"/>
        <v>流動性風險</v>
      </c>
      <c r="H91" s="119" t="str">
        <f t="shared" si="9"/>
        <v>Liquidity Risk</v>
      </c>
      <c r="I91" s="119" t="s">
        <v>2643</v>
      </c>
      <c r="J91" s="443" t="str">
        <f>VLOOKUP(E91,期交所英文!C:D,2,0)</f>
        <v>Size and composition of qualifying
liquid resources for each clearing service; (e) secured committed lines of credit (ie those for which collateral/security will be provided by the CCP if drawn)including committed foreign exchange swaps and committed repos</v>
      </c>
      <c r="K91" s="444">
        <v>20220930</v>
      </c>
      <c r="L91" s="119" t="s">
        <v>1717</v>
      </c>
      <c r="M91" s="119" t="str">
        <f>VLOOKUP(E91,期交所英文!C:F,4,0)</f>
        <v>Size And Composition Of Qualifying Liquid Resources
:0.00</v>
      </c>
      <c r="N91" s="445"/>
      <c r="O91" s="119" t="str">
        <f>IF(VLOOKUP(E91,期交所英文!C:G,5,0)="","",VLOOKUP(E91,期交所英文!C:G,5,0))</f>
        <v/>
      </c>
      <c r="P91" s="294" t="str">
        <f t="shared" si="12"/>
        <v>7_1_6</v>
      </c>
      <c r="Q91" s="446" t="str">
        <f>VLOOKUP(E91,Guide!C:F,4,0)</f>
        <v>Numeric 2dp, Currency</v>
      </c>
      <c r="R91" s="446" t="s">
        <v>3087</v>
      </c>
      <c r="S91" s="446" t="s">
        <v>537</v>
      </c>
      <c r="T91" s="446" t="str">
        <f t="shared" si="10"/>
        <v>結算機構</v>
      </c>
      <c r="U91" s="446" t="s">
        <v>3108</v>
      </c>
      <c r="V91" s="446" t="str">
        <f t="shared" si="11"/>
        <v>證券櫃檯買賣中心</v>
      </c>
      <c r="W91" s="446" t="s">
        <v>518</v>
      </c>
      <c r="X91" s="446" t="s">
        <v>3092</v>
      </c>
      <c r="Y91" s="446" t="s">
        <v>1205</v>
      </c>
      <c r="Z91" s="446" t="s">
        <v>1205</v>
      </c>
      <c r="AA91" s="446" t="s">
        <v>218</v>
      </c>
      <c r="AB91" s="446" t="s">
        <v>3175</v>
      </c>
      <c r="AC91" s="398">
        <v>2000000000</v>
      </c>
      <c r="AD91" s="389" t="str">
        <f>IF(AC91="n/a","n/a","合格流動性資源規模及組成 :TWD "&amp;TEXT(AC91,"#,##.00"))</f>
        <v>合格流動性資源規模及組成 :TWD 2,000,000,000.00</v>
      </c>
      <c r="AE91" s="119" t="s">
        <v>2834</v>
      </c>
      <c r="AF91" s="164"/>
      <c r="AG91" s="164"/>
      <c r="AH91" s="61" t="s">
        <v>1643</v>
      </c>
      <c r="AI91" s="42"/>
      <c r="AJ91" s="41"/>
      <c r="AK91" s="41"/>
    </row>
    <row r="92" spans="1:37" ht="73.5" customHeight="1">
      <c r="A92" s="324">
        <v>45107</v>
      </c>
      <c r="B92" s="442">
        <v>7.1</v>
      </c>
      <c r="C92" s="119" t="s">
        <v>1691</v>
      </c>
      <c r="D92" s="119" t="str">
        <f>VLOOKUP(B92,期交所英文!A:B,2,0)</f>
        <v>Liquidity Risk</v>
      </c>
      <c r="E92" s="115" t="s">
        <v>1725</v>
      </c>
      <c r="F92" s="119" t="s">
        <v>1724</v>
      </c>
      <c r="G92" s="119" t="str">
        <f t="shared" si="9"/>
        <v>流動性風險</v>
      </c>
      <c r="H92" s="119" t="str">
        <f t="shared" si="9"/>
        <v>Liquidity Risk</v>
      </c>
      <c r="I92" s="119" t="s">
        <v>2644</v>
      </c>
      <c r="J92" s="443" t="str">
        <f>VLOOKUP(E92,期交所英文!C:D,2,0)</f>
        <v>Size and composition of qualifying liquid resources for each clearing service; (f) unsecured committed lines of credit (ie which the CCP may draw without providing collateral/security)</v>
      </c>
      <c r="K92" s="444">
        <v>20220930</v>
      </c>
      <c r="L92" s="119" t="s">
        <v>1723</v>
      </c>
      <c r="M92" s="119" t="str">
        <f>VLOOKUP(E92,期交所英文!C:F,4,0)</f>
        <v>Size And Composition Of Qualifying Liquid Resources
:8,200,000,000.00</v>
      </c>
      <c r="N92" s="161" t="s">
        <v>1722</v>
      </c>
      <c r="O92" s="119" t="str">
        <f>IF(VLOOKUP(E92,期交所英文!C:G,5,0)="","",VLOOKUP(E92,期交所英文!C:G,5,0))</f>
        <v>To prevent the clearing margins becoming insufficient to pay if an exigency occurs in the futures market, the Corporation follows the Order No. 87(7)28330 issued by the SFB and has agreements with clearing banks to provide the Corporation with a $8,200,000 thousand credit facility.  As of December 31, 2022, there had been no drawdown on this facility nor was any borrowing outstanding.</v>
      </c>
      <c r="P92" s="294" t="str">
        <f t="shared" si="12"/>
        <v>7_1_7</v>
      </c>
      <c r="Q92" s="389" t="str">
        <f>VLOOKUP(E92,Guide!C:F,4,0)</f>
        <v>Numeric 2dp, Currency</v>
      </c>
      <c r="R92" s="389" t="s">
        <v>3087</v>
      </c>
      <c r="S92" s="389" t="s">
        <v>537</v>
      </c>
      <c r="T92" s="389" t="str">
        <f t="shared" si="10"/>
        <v>結算機構</v>
      </c>
      <c r="U92" s="389" t="s">
        <v>3108</v>
      </c>
      <c r="V92" s="389" t="str">
        <f t="shared" si="11"/>
        <v>證券櫃檯買賣中心</v>
      </c>
      <c r="W92" s="389" t="s">
        <v>518</v>
      </c>
      <c r="X92" s="389" t="s">
        <v>3092</v>
      </c>
      <c r="Y92" s="389" t="s">
        <v>1205</v>
      </c>
      <c r="Z92" s="389" t="s">
        <v>1205</v>
      </c>
      <c r="AA92" s="389" t="s">
        <v>218</v>
      </c>
      <c r="AB92" s="389" t="s">
        <v>3175</v>
      </c>
      <c r="AC92" s="398">
        <v>0</v>
      </c>
      <c r="AD92" s="119"/>
      <c r="AE92" s="119"/>
      <c r="AF92" s="164"/>
      <c r="AG92" s="164"/>
      <c r="AH92" s="61" t="s">
        <v>1643</v>
      </c>
      <c r="AI92" s="42"/>
      <c r="AJ92" s="41"/>
      <c r="AK92" s="41"/>
    </row>
    <row r="93" spans="1:37" ht="109.5" customHeight="1">
      <c r="A93" s="323">
        <v>45107</v>
      </c>
      <c r="B93" s="175">
        <v>7.1</v>
      </c>
      <c r="C93" s="123" t="s">
        <v>1691</v>
      </c>
      <c r="D93" s="123" t="str">
        <f>VLOOKUP(B93,期交所英文!A:B,2,0)</f>
        <v>Liquidity Risk</v>
      </c>
      <c r="E93" s="114" t="s">
        <v>1721</v>
      </c>
      <c r="F93" s="123" t="s">
        <v>1720</v>
      </c>
      <c r="G93" s="123" t="str">
        <f t="shared" si="9"/>
        <v>流動性風險</v>
      </c>
      <c r="H93" s="123" t="str">
        <f t="shared" si="9"/>
        <v>Liquidity Risk</v>
      </c>
      <c r="I93" s="123" t="s">
        <v>2645</v>
      </c>
      <c r="J93" s="111" t="str">
        <f>VLOOKUP(E93,期交所英文!C:D,2,0)</f>
        <v>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v>
      </c>
      <c r="K93" s="122">
        <v>20220930</v>
      </c>
      <c r="L93" s="118" t="s">
        <v>2565</v>
      </c>
      <c r="M93" s="123" t="str">
        <f>VLOOKUP(E93,期交所英文!C:F,4,0)</f>
        <v>Size And Composition Of Qualifying Liquid Resources
:91,889,048.00</v>
      </c>
      <c r="N93" s="124"/>
      <c r="O93" s="123" t="str">
        <f>IF(VLOOKUP(E93,期交所英文!C:G,5,0)="","",VLOOKUP(E93,期交所英文!C:G,5,0))</f>
        <v/>
      </c>
      <c r="P93" s="293" t="str">
        <f t="shared" si="12"/>
        <v>7_1_8</v>
      </c>
      <c r="Q93" s="123" t="str">
        <f>VLOOKUP(E93,Guide!C:F,4,0)</f>
        <v>Numeric 2dp, Currency</v>
      </c>
      <c r="R93" s="123" t="s">
        <v>3087</v>
      </c>
      <c r="S93" s="123" t="s">
        <v>537</v>
      </c>
      <c r="T93" s="123" t="str">
        <f t="shared" si="10"/>
        <v>結算機構</v>
      </c>
      <c r="U93" s="123" t="s">
        <v>3108</v>
      </c>
      <c r="V93" s="123" t="str">
        <f t="shared" si="11"/>
        <v>證券櫃檯買賣中心</v>
      </c>
      <c r="W93" s="123" t="s">
        <v>518</v>
      </c>
      <c r="X93" s="123" t="s">
        <v>3092</v>
      </c>
      <c r="Y93" s="123" t="s">
        <v>1205</v>
      </c>
      <c r="Z93" s="123" t="s">
        <v>1205</v>
      </c>
      <c r="AA93" s="123" t="s">
        <v>218</v>
      </c>
      <c r="AB93" s="123" t="s">
        <v>3175</v>
      </c>
      <c r="AC93" s="397">
        <v>0</v>
      </c>
      <c r="AD93" s="123" t="s">
        <v>2563</v>
      </c>
      <c r="AE93" s="123"/>
      <c r="AF93" s="123"/>
      <c r="AG93" s="123"/>
      <c r="AH93" s="61" t="s">
        <v>1643</v>
      </c>
      <c r="AI93" s="42"/>
      <c r="AJ93" s="41"/>
      <c r="AK93" s="41"/>
    </row>
    <row r="94" spans="1:37" ht="48.75" customHeight="1">
      <c r="A94" s="323">
        <v>45107</v>
      </c>
      <c r="B94" s="175">
        <v>7.1</v>
      </c>
      <c r="C94" s="123" t="s">
        <v>1691</v>
      </c>
      <c r="D94" s="123" t="str">
        <f>VLOOKUP(B94,期交所英文!A:B,2,0)</f>
        <v>Liquidity Risk</v>
      </c>
      <c r="E94" s="114" t="s">
        <v>1719</v>
      </c>
      <c r="F94" s="123" t="s">
        <v>1718</v>
      </c>
      <c r="G94" s="123" t="str">
        <f t="shared" si="9"/>
        <v>流動性風險</v>
      </c>
      <c r="H94" s="123" t="str">
        <f t="shared" si="9"/>
        <v>Liquidity Risk</v>
      </c>
      <c r="I94" s="123" t="s">
        <v>2646</v>
      </c>
      <c r="J94" s="111" t="str">
        <f>VLOOKUP(E94,期交所英文!C:D,2,0)</f>
        <v>Size and composition of qualifying liquid resources for each clearing service; (h) other</v>
      </c>
      <c r="K94" s="122">
        <v>20220930</v>
      </c>
      <c r="L94" s="123" t="s">
        <v>1717</v>
      </c>
      <c r="M94" s="123" t="str">
        <f>VLOOKUP(E94,期交所英文!C:F,4,0)</f>
        <v>Size And Composition Of Qualifying Liquid Resources
:0.00</v>
      </c>
      <c r="N94" s="150"/>
      <c r="O94" s="123" t="str">
        <f>IF(VLOOKUP(E94,期交所英文!C:G,5,0)="","",VLOOKUP(E94,期交所英文!C:G,5,0))</f>
        <v/>
      </c>
      <c r="P94" s="293" t="str">
        <f t="shared" si="12"/>
        <v>7_1_9</v>
      </c>
      <c r="Q94" s="430" t="str">
        <f>VLOOKUP(E94,Guide!C:F,4,0)</f>
        <v>Numeric 2dp, Currency</v>
      </c>
      <c r="R94" s="274" t="s">
        <v>3087</v>
      </c>
      <c r="S94" s="448" t="s">
        <v>537</v>
      </c>
      <c r="T94" s="448" t="str">
        <f t="shared" si="10"/>
        <v>結算機構</v>
      </c>
      <c r="U94" s="448" t="s">
        <v>3108</v>
      </c>
      <c r="V94" s="448" t="str">
        <f t="shared" si="11"/>
        <v>證券櫃檯買賣中心</v>
      </c>
      <c r="W94" s="448" t="s">
        <v>518</v>
      </c>
      <c r="X94" s="448" t="s">
        <v>3092</v>
      </c>
      <c r="Y94" s="448" t="s">
        <v>1205</v>
      </c>
      <c r="Z94" s="448" t="s">
        <v>1205</v>
      </c>
      <c r="AA94" s="448" t="s">
        <v>218</v>
      </c>
      <c r="AB94" s="448" t="s">
        <v>3175</v>
      </c>
      <c r="AC94" s="449">
        <f>AC9</f>
        <v>1541467062</v>
      </c>
      <c r="AD94" s="274" t="str">
        <f>IF(AC94="n/a","n/a","合格流動性資源規模及組成 :TWD "&amp;TEXT(AC94,"#,##.00"))</f>
        <v>合格流動性資源規模及組成 :TWD 1,541,467,062.00</v>
      </c>
      <c r="AE94" s="123" t="s">
        <v>3150</v>
      </c>
      <c r="AF94" s="164"/>
      <c r="AG94" s="164"/>
      <c r="AH94" s="61" t="s">
        <v>1643</v>
      </c>
      <c r="AI94" s="39"/>
      <c r="AJ94" s="37"/>
      <c r="AK94" s="37"/>
    </row>
    <row r="95" spans="1:37" ht="36" customHeight="1">
      <c r="A95" s="323">
        <v>45107</v>
      </c>
      <c r="B95" s="175">
        <v>7.1</v>
      </c>
      <c r="C95" s="123" t="s">
        <v>1691</v>
      </c>
      <c r="D95" s="123" t="str">
        <f>VLOOKUP(B95,期交所英文!A:B,2,0)</f>
        <v>Liquidity Risk</v>
      </c>
      <c r="E95" s="147" t="s">
        <v>2407</v>
      </c>
      <c r="F95" s="123" t="s">
        <v>1716</v>
      </c>
      <c r="G95" s="123" t="str">
        <f t="shared" si="9"/>
        <v>流動性風險</v>
      </c>
      <c r="H95" s="123" t="str">
        <f t="shared" si="9"/>
        <v>Liquidity Risk</v>
      </c>
      <c r="I95" s="123" t="s">
        <v>2647</v>
      </c>
      <c r="J95" s="111" t="str">
        <f>VLOOKUP(E95,期交所英文!C:D,2,0)</f>
        <v>State whether the CCP has routine
access to central bank liquidity or facilities.</v>
      </c>
      <c r="K95" s="122">
        <v>20220930</v>
      </c>
      <c r="L95" s="123" t="s">
        <v>1715</v>
      </c>
      <c r="M95" s="123" t="str">
        <f>VLOOKUP(E95,期交所英文!C:F,4,0)</f>
        <v>no</v>
      </c>
      <c r="N95" s="150"/>
      <c r="O95" s="123" t="str">
        <f>IF(VLOOKUP(E95,期交所英文!C:G,5,0)="","",VLOOKUP(E95,期交所英文!C:G,5,0))</f>
        <v/>
      </c>
      <c r="P95" s="293" t="str">
        <f t="shared" si="12"/>
        <v>7_1_10</v>
      </c>
      <c r="Q95" s="123" t="str">
        <f>VLOOKUP(E95,Guide!C:F,4,0)</f>
        <v>Text</v>
      </c>
      <c r="R95" s="123" t="s">
        <v>3085</v>
      </c>
      <c r="S95" s="123" t="s">
        <v>537</v>
      </c>
      <c r="T95" s="123" t="str">
        <f t="shared" si="10"/>
        <v>結算機構</v>
      </c>
      <c r="U95" s="123" t="s">
        <v>3108</v>
      </c>
      <c r="V95" s="123" t="str">
        <f t="shared" si="11"/>
        <v>證券櫃檯買賣中心</v>
      </c>
      <c r="W95" s="123" t="s">
        <v>518</v>
      </c>
      <c r="X95" s="123" t="s">
        <v>3092</v>
      </c>
      <c r="Y95" s="123" t="s">
        <v>1205</v>
      </c>
      <c r="Z95" s="123" t="s">
        <v>1205</v>
      </c>
      <c r="AA95" s="123" t="s">
        <v>3105</v>
      </c>
      <c r="AB95" s="123"/>
      <c r="AC95" s="397" t="str">
        <f>IFERROR(VLOOKUP(P95,#REF!,7,0),"N/A")</f>
        <v>N/A</v>
      </c>
      <c r="AD95" s="123" t="s">
        <v>2564</v>
      </c>
      <c r="AE95" s="123"/>
      <c r="AF95" s="123"/>
      <c r="AG95" s="123"/>
      <c r="AH95" s="61" t="s">
        <v>1643</v>
      </c>
      <c r="AI95" s="39"/>
      <c r="AJ95" s="37"/>
      <c r="AK95" s="37"/>
    </row>
    <row r="96" spans="1:37" ht="82.5" customHeight="1">
      <c r="A96" s="323">
        <v>45107</v>
      </c>
      <c r="B96" s="175">
        <v>7.1</v>
      </c>
      <c r="C96" s="123" t="s">
        <v>1691</v>
      </c>
      <c r="D96" s="123" t="str">
        <f>VLOOKUP(B96,期交所英文!A:B,2,0)</f>
        <v>Liquidity Risk</v>
      </c>
      <c r="E96" s="147" t="s">
        <v>2408</v>
      </c>
      <c r="F96" s="123" t="s">
        <v>1714</v>
      </c>
      <c r="G96" s="123" t="str">
        <f t="shared" si="9"/>
        <v>流動性風險</v>
      </c>
      <c r="H96" s="123" t="str">
        <f t="shared" si="9"/>
        <v>Liquidity Risk</v>
      </c>
      <c r="I96" s="123" t="s">
        <v>2648</v>
      </c>
      <c r="J96" s="111" t="str">
        <f>VLOOKUP(E96,期交所英文!C:D,2,0)</f>
        <v>Details regarding the schedule of
payments or priority for allocating payments, if such exists, and any applicable rule, policy,procedure, and governance arrangement around such decision making.</v>
      </c>
      <c r="K96" s="122">
        <v>20220930</v>
      </c>
      <c r="L96" s="123" t="s">
        <v>1713</v>
      </c>
      <c r="M96" s="123" t="str">
        <f>VLOOKUP(E96,期交所英文!C:F,4,0)</f>
        <v>In the event that the timing of the payment obligations occur concurrently, TAIFEX would apply the liquid resources by regulations to meet the payment obligations.</v>
      </c>
      <c r="N96" s="124"/>
      <c r="O96" s="123" t="str">
        <f>IF(VLOOKUP(E96,期交所英文!C:G,5,0)="","",VLOOKUP(E96,期交所英文!C:G,5,0))</f>
        <v/>
      </c>
      <c r="P96" s="293" t="str">
        <f t="shared" si="12"/>
        <v>7_1_11</v>
      </c>
      <c r="Q96" s="123" t="str">
        <f>VLOOKUP(E96,Guide!C:F,4,0)</f>
        <v>Text</v>
      </c>
      <c r="R96" s="123" t="s">
        <v>3085</v>
      </c>
      <c r="S96" s="123" t="s">
        <v>537</v>
      </c>
      <c r="T96" s="123" t="str">
        <f t="shared" si="10"/>
        <v>結算機構</v>
      </c>
      <c r="U96" s="123" t="s">
        <v>3108</v>
      </c>
      <c r="V96" s="123" t="str">
        <f t="shared" si="11"/>
        <v>證券櫃檯買賣中心</v>
      </c>
      <c r="W96" s="123" t="s">
        <v>518</v>
      </c>
      <c r="X96" s="123" t="s">
        <v>3092</v>
      </c>
      <c r="Y96" s="123" t="s">
        <v>1205</v>
      </c>
      <c r="Z96" s="123" t="s">
        <v>1205</v>
      </c>
      <c r="AA96" s="123" t="s">
        <v>3105</v>
      </c>
      <c r="AB96" s="123"/>
      <c r="AC96" s="397" t="str">
        <f>IFERROR(VLOOKUP(P96,#REF!,7,0),"N/A")</f>
        <v>N/A</v>
      </c>
      <c r="AD96" s="123" t="s">
        <v>11</v>
      </c>
      <c r="AE96" s="123" t="s">
        <v>3079</v>
      </c>
      <c r="AF96" s="123"/>
      <c r="AG96" s="123"/>
      <c r="AH96" s="61" t="s">
        <v>1643</v>
      </c>
      <c r="AI96" s="42"/>
      <c r="AJ96" s="41"/>
      <c r="AK96" s="41"/>
    </row>
    <row r="97" spans="1:39" ht="58.5" customHeight="1">
      <c r="A97" s="323">
        <v>45107</v>
      </c>
      <c r="B97" s="175">
        <v>7.2</v>
      </c>
      <c r="C97" s="123" t="s">
        <v>1712</v>
      </c>
      <c r="D97" s="123" t="str">
        <f>VLOOKUP(B97,期交所英文!A:B,2,0)</f>
        <v>Size and composition of any
supplementary liquidity risk resources for each clearing service above those qualifying liquid resources above.</v>
      </c>
      <c r="E97" s="114" t="s">
        <v>1711</v>
      </c>
      <c r="F97" s="123" t="s">
        <v>1710</v>
      </c>
      <c r="G97" s="123" t="str">
        <f t="shared" si="9"/>
        <v>上述的合格流動性資源外，每項結算服務的任何附加流動性風險規模及組成</v>
      </c>
      <c r="H97" s="123" t="str">
        <f t="shared" si="9"/>
        <v>Size and composition of any
supplementary liquidity risk resources for each clearing service above those qualifying liquid resources above.</v>
      </c>
      <c r="I97" s="123" t="s">
        <v>2649</v>
      </c>
      <c r="J97" s="111" t="str">
        <f>VLOOKUP(E97,期交所英文!C:D,2,0)</f>
        <v>Size and composition of any
supplementary liquidity risk resources for each clearing service above those qualifying liquid resources in7.1</v>
      </c>
      <c r="K97" s="122">
        <v>20220930</v>
      </c>
      <c r="L97" s="123" t="s">
        <v>1481</v>
      </c>
      <c r="M97" s="123" t="str">
        <f>VLOOKUP(E97,期交所英文!C:F,4,0)</f>
        <v>n/a</v>
      </c>
      <c r="N97" s="124"/>
      <c r="O97" s="123" t="str">
        <f>IF(VLOOKUP(E97,期交所英文!C:G,5,0)="","",VLOOKUP(E97,期交所英文!C:G,5,0))</f>
        <v/>
      </c>
      <c r="P97" s="293" t="str">
        <f t="shared" si="12"/>
        <v>7_2_1</v>
      </c>
      <c r="Q97" s="123" t="str">
        <f>VLOOKUP(E97,Guide!C:F,4,0)</f>
        <v>Numeric 2dp, Currency</v>
      </c>
      <c r="R97" s="123" t="s">
        <v>3087</v>
      </c>
      <c r="S97" s="123" t="s">
        <v>537</v>
      </c>
      <c r="T97" s="123" t="str">
        <f t="shared" si="10"/>
        <v>結算機構</v>
      </c>
      <c r="U97" s="123" t="s">
        <v>3108</v>
      </c>
      <c r="V97" s="123" t="str">
        <f t="shared" si="11"/>
        <v>證券櫃檯買賣中心</v>
      </c>
      <c r="W97" s="123" t="s">
        <v>518</v>
      </c>
      <c r="X97" s="123" t="s">
        <v>3092</v>
      </c>
      <c r="Y97" s="123" t="s">
        <v>1205</v>
      </c>
      <c r="Z97" s="123" t="s">
        <v>1205</v>
      </c>
      <c r="AA97" s="123" t="s">
        <v>3105</v>
      </c>
      <c r="AB97" s="123"/>
      <c r="AC97" s="397">
        <v>0</v>
      </c>
      <c r="AD97" s="123" t="s">
        <v>11</v>
      </c>
      <c r="AE97" s="123"/>
      <c r="AF97" s="123"/>
      <c r="AG97" s="123"/>
      <c r="AH97" s="61" t="s">
        <v>1643</v>
      </c>
      <c r="AI97" s="42"/>
      <c r="AJ97" s="41"/>
      <c r="AK97" s="41"/>
    </row>
    <row r="98" spans="1:39" ht="123.75" customHeight="1">
      <c r="A98" s="324">
        <v>45107</v>
      </c>
      <c r="B98" s="283">
        <v>7.3</v>
      </c>
      <c r="C98" s="119" t="s">
        <v>1691</v>
      </c>
      <c r="D98" s="119" t="str">
        <f>VLOOKUP(B98,期交所英文!A:B,2,0)</f>
        <v>Liquidity Risk</v>
      </c>
      <c r="E98" s="115" t="s">
        <v>1709</v>
      </c>
      <c r="F98" s="112" t="s">
        <v>1708</v>
      </c>
      <c r="G98" s="119" t="str">
        <f t="shared" si="9"/>
        <v>流動性風險</v>
      </c>
      <c r="H98" s="119" t="str">
        <f t="shared" si="9"/>
        <v>Liquidity Risk</v>
      </c>
      <c r="I98" s="436" t="s">
        <v>2710</v>
      </c>
      <c r="J98" s="112" t="str">
        <f>VLOOKUP(E98,期交所英文!C:D,2,0)</f>
        <v>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v>
      </c>
      <c r="K98" s="125">
        <v>20220930</v>
      </c>
      <c r="L98" s="119" t="s">
        <v>1707</v>
      </c>
      <c r="M98" s="119" t="str">
        <f>VLOOKUP(E98,期交所英文!C:F,4,0)</f>
        <v>TWD 754,968,009.00</v>
      </c>
      <c r="N98" s="126"/>
      <c r="O98" s="119" t="str">
        <f>IF(VLOOKUP(E98,期交所英文!C:G,5,0)="","",VLOOKUP(E98,期交所英文!C:G,5,0))</f>
        <v/>
      </c>
      <c r="P98" s="294" t="str">
        <f t="shared" si="12"/>
        <v>7_3_1</v>
      </c>
      <c r="Q98" s="119" t="str">
        <f>VLOOKUP(E98,Guide!C:F,4,0)</f>
        <v>Numeric 2dp, Currency</v>
      </c>
      <c r="R98" s="119" t="s">
        <v>3087</v>
      </c>
      <c r="S98" s="119" t="s">
        <v>3063</v>
      </c>
      <c r="T98" s="119" t="str">
        <f t="shared" si="10"/>
        <v>結算基金</v>
      </c>
      <c r="U98" s="119" t="s">
        <v>3064</v>
      </c>
      <c r="V98" s="119" t="str">
        <f t="shared" si="11"/>
        <v>股權</v>
      </c>
      <c r="W98" s="119" t="s">
        <v>518</v>
      </c>
      <c r="X98" s="119" t="s">
        <v>3092</v>
      </c>
      <c r="Y98" s="119" t="s">
        <v>1205</v>
      </c>
      <c r="Z98" s="119" t="s">
        <v>1205</v>
      </c>
      <c r="AA98" s="119" t="s">
        <v>3057</v>
      </c>
      <c r="AB98" s="119" t="s">
        <v>3177</v>
      </c>
      <c r="AC98" s="398" t="str">
        <f>TEXT(IFERROR(VLOOKUP(P98,#REF!,7,0),"N/A"),"0.00")</f>
        <v>N/A</v>
      </c>
      <c r="AD98" s="119" t="str">
        <f>IF(AC98="n/a","n/a","TWD "&amp;TEXT(AC98,"#,##.00"))</f>
        <v>n/a</v>
      </c>
      <c r="AE98" s="119"/>
      <c r="AF98" s="119"/>
      <c r="AG98" s="119"/>
      <c r="AH98" s="61" t="s">
        <v>1706</v>
      </c>
      <c r="AI98" s="42"/>
      <c r="AJ98" s="41"/>
      <c r="AK98" s="41"/>
    </row>
    <row r="99" spans="1:39" ht="87.75" customHeight="1">
      <c r="A99" s="324">
        <v>45107</v>
      </c>
      <c r="B99" s="283">
        <v>7.3</v>
      </c>
      <c r="C99" s="119" t="s">
        <v>1691</v>
      </c>
      <c r="D99" s="119" t="str">
        <f>VLOOKUP(B99,期交所英文!A:B,2,0)</f>
        <v>Liquidity Risk</v>
      </c>
      <c r="E99" s="115" t="s">
        <v>1705</v>
      </c>
      <c r="F99" s="119" t="s">
        <v>1704</v>
      </c>
      <c r="G99" s="119" t="str">
        <f t="shared" si="9"/>
        <v>流動性風險</v>
      </c>
      <c r="H99" s="119" t="str">
        <f t="shared" si="9"/>
        <v>Liquidity Risk</v>
      </c>
      <c r="I99" s="119" t="s">
        <v>2650</v>
      </c>
      <c r="J99" s="112" t="str">
        <f>VLOOKUP(E99,期交所英文!C:D,2,0)</f>
        <v>Report the number of business days, if
any, on which the above amount exceeded its qualifying liquid resources (identified as in7.1, and available at the point the breach occurred), and by how much.;No. of days in quarter</v>
      </c>
      <c r="K99" s="125">
        <v>20220930</v>
      </c>
      <c r="L99" s="119" t="s">
        <v>1701</v>
      </c>
      <c r="M99" s="119" t="str">
        <f>VLOOKUP(E99,期交所英文!C:F,4,0)</f>
        <v>DATE number:0TWD0</v>
      </c>
      <c r="N99" s="126"/>
      <c r="O99" s="119" t="str">
        <f>IF(VLOOKUP(E99,期交所英文!C:G,5,0)="","",VLOOKUP(E99,期交所英文!C:G,5,0))</f>
        <v/>
      </c>
      <c r="P99" s="294" t="str">
        <f t="shared" si="12"/>
        <v>7_3_2</v>
      </c>
      <c r="Q99" s="119" t="str">
        <f>VLOOKUP(E99,Guide!C:F,4,0)</f>
        <v>Numeric 0dp</v>
      </c>
      <c r="R99" s="119" t="s">
        <v>3090</v>
      </c>
      <c r="S99" s="119" t="s">
        <v>537</v>
      </c>
      <c r="T99" s="119" t="str">
        <f t="shared" si="10"/>
        <v>結算機構</v>
      </c>
      <c r="U99" s="119" t="s">
        <v>3108</v>
      </c>
      <c r="V99" s="119" t="str">
        <f t="shared" si="11"/>
        <v>證券櫃檯買賣中心</v>
      </c>
      <c r="W99" s="119" t="s">
        <v>518</v>
      </c>
      <c r="X99" s="119" t="s">
        <v>3092</v>
      </c>
      <c r="Y99" s="119" t="s">
        <v>1205</v>
      </c>
      <c r="Z99" s="119" t="s">
        <v>1205</v>
      </c>
      <c r="AA99" s="119" t="s">
        <v>3105</v>
      </c>
      <c r="AB99" s="119"/>
      <c r="AC99" s="398" t="str">
        <f>TEXT(IFERROR(VLOOKUP(P99,#REF!,7,0),"N/A"),"0")</f>
        <v>N/A</v>
      </c>
      <c r="AD99" s="119" t="str">
        <f>"DATE number:"&amp;TEXT(AC99,"#,0")&amp;"TWD:"&amp;TEXT(AC99,"#,0")</f>
        <v>DATE number:N/ATWD:N/A</v>
      </c>
      <c r="AE99" s="119"/>
      <c r="AF99" s="119"/>
      <c r="AG99" s="119"/>
      <c r="AH99" s="61" t="s">
        <v>1700</v>
      </c>
      <c r="AI99" s="42"/>
      <c r="AJ99" s="41"/>
      <c r="AK99" s="41"/>
    </row>
    <row r="100" spans="1:39" ht="123.75" customHeight="1">
      <c r="A100" s="324">
        <v>45107</v>
      </c>
      <c r="B100" s="283">
        <v>7.3</v>
      </c>
      <c r="C100" s="119" t="s">
        <v>1691</v>
      </c>
      <c r="D100" s="119" t="str">
        <f>VLOOKUP(B100,期交所英文!A:B,2,0)</f>
        <v>Liquidity Risk</v>
      </c>
      <c r="E100" s="115" t="s">
        <v>1703</v>
      </c>
      <c r="F100" s="119" t="s">
        <v>1702</v>
      </c>
      <c r="G100" s="119" t="str">
        <f t="shared" si="9"/>
        <v>流動性風險</v>
      </c>
      <c r="H100" s="119" t="str">
        <f t="shared" si="9"/>
        <v>Liquidity Risk</v>
      </c>
      <c r="I100" s="119" t="s">
        <v>2651</v>
      </c>
      <c r="J100" s="112" t="str">
        <f>VLOOKUP(E100,期交所英文!C:D,2,0)</f>
        <v>Number of business days, if any, on
which the above amount exceeded its qualifying liquid resources (identified as in 7.1, andavailable at the point the breach occurred), and by how much;Amount of excess on each day</v>
      </c>
      <c r="K100" s="125">
        <v>20220930</v>
      </c>
      <c r="L100" s="119" t="s">
        <v>1701</v>
      </c>
      <c r="M100" s="119" t="str">
        <f>VLOOKUP(E100,期交所英文!C:F,4,0)</f>
        <v>DATE number:0TWD0</v>
      </c>
      <c r="N100" s="126"/>
      <c r="O100" s="119" t="str">
        <f>IF(VLOOKUP(E100,期交所英文!C:G,5,0)="","",VLOOKUP(E100,期交所英文!C:G,5,0))</f>
        <v/>
      </c>
      <c r="P100" s="294" t="str">
        <f t="shared" si="12"/>
        <v>7_3_3</v>
      </c>
      <c r="Q100" s="119" t="str">
        <f>VLOOKUP(E100,Guide!C:F,4,0)</f>
        <v>Numeric 2dp, Currency</v>
      </c>
      <c r="R100" s="119" t="s">
        <v>3087</v>
      </c>
      <c r="S100" s="119" t="s">
        <v>537</v>
      </c>
      <c r="T100" s="119" t="str">
        <f t="shared" si="10"/>
        <v>結算機構</v>
      </c>
      <c r="U100" s="119" t="s">
        <v>3108</v>
      </c>
      <c r="V100" s="119" t="str">
        <f t="shared" si="11"/>
        <v>證券櫃檯買賣中心</v>
      </c>
      <c r="W100" s="119" t="s">
        <v>518</v>
      </c>
      <c r="X100" s="119" t="s">
        <v>3092</v>
      </c>
      <c r="Y100" s="119" t="s">
        <v>1205</v>
      </c>
      <c r="Z100" s="119" t="s">
        <v>1205</v>
      </c>
      <c r="AA100" s="119" t="s">
        <v>97</v>
      </c>
      <c r="AB100" s="119" t="s">
        <v>3178</v>
      </c>
      <c r="AC100" s="398" t="str">
        <f>IFERROR(VLOOKUP(P100,#REF!,7,0),"N/A")</f>
        <v>N/A</v>
      </c>
      <c r="AD100" s="119" t="str">
        <f>"DATE number:"&amp;TEXT(AC100,"#,0")&amp;"TWD:"&amp;TEXT(AC100,"#,0")</f>
        <v>DATE number:N/ATWD:N/A</v>
      </c>
      <c r="AE100" s="119"/>
      <c r="AF100" s="119"/>
      <c r="AG100" s="119"/>
      <c r="AH100" s="61" t="s">
        <v>1700</v>
      </c>
      <c r="AI100" s="42"/>
      <c r="AJ100" s="41"/>
      <c r="AK100" s="41"/>
    </row>
    <row r="101" spans="1:39" ht="123.75" customHeight="1">
      <c r="A101" s="323">
        <v>45107</v>
      </c>
      <c r="B101" s="175">
        <v>7.3</v>
      </c>
      <c r="C101" s="123" t="s">
        <v>1691</v>
      </c>
      <c r="D101" s="123" t="str">
        <f>VLOOKUP(B101,期交所英文!A:B,2,0)</f>
        <v>Liquidity Risk</v>
      </c>
      <c r="E101" s="114" t="s">
        <v>1699</v>
      </c>
      <c r="F101" s="123" t="s">
        <v>1698</v>
      </c>
      <c r="G101" s="123" t="str">
        <f t="shared" si="9"/>
        <v>流動性風險</v>
      </c>
      <c r="H101" s="123" t="str">
        <f t="shared" si="9"/>
        <v>Liquidity Risk</v>
      </c>
      <c r="I101" s="123" t="s">
        <v>2711</v>
      </c>
      <c r="J101" s="111" t="str">
        <f>VLOOKUP(E101,期交所英文!C:D,2,0)</f>
        <v>Actual largest intraday and multiday
payment obligation of a single participant and its affiliates (including transactions cleared for indirect participants) over the past twelve months; Peak day amount in previous twelve  months</v>
      </c>
      <c r="K101" s="122">
        <v>20220930</v>
      </c>
      <c r="L101" s="123" t="s">
        <v>1697</v>
      </c>
      <c r="M101" s="123" t="str">
        <f>VLOOKUP(E101,期交所英文!C:F,4,0)</f>
        <v>TWD 1,074,860,646.17</v>
      </c>
      <c r="N101" s="124"/>
      <c r="O101" s="123" t="str">
        <f>IF(VLOOKUP(E101,期交所英文!C:G,5,0)="","",VLOOKUP(E101,期交所英文!C:G,5,0))</f>
        <v/>
      </c>
      <c r="P101" s="293" t="str">
        <f t="shared" si="12"/>
        <v>7_3_4</v>
      </c>
      <c r="Q101" s="123" t="str">
        <f>VLOOKUP(E101,Guide!C:F,4,0)</f>
        <v>Numeric 2dp, Currency</v>
      </c>
      <c r="R101" s="123" t="s">
        <v>3087</v>
      </c>
      <c r="S101" s="123" t="s">
        <v>537</v>
      </c>
      <c r="T101" s="123" t="str">
        <f t="shared" si="10"/>
        <v>結算機構</v>
      </c>
      <c r="U101" s="123" t="s">
        <v>3108</v>
      </c>
      <c r="V101" s="123" t="str">
        <f t="shared" si="11"/>
        <v>證券櫃檯買賣中心</v>
      </c>
      <c r="W101" s="123" t="s">
        <v>518</v>
      </c>
      <c r="X101" s="123" t="s">
        <v>3092</v>
      </c>
      <c r="Y101" s="123" t="s">
        <v>1205</v>
      </c>
      <c r="Z101" s="123" t="s">
        <v>1205</v>
      </c>
      <c r="AA101" s="123" t="s">
        <v>3179</v>
      </c>
      <c r="AB101" s="123" t="s">
        <v>3180</v>
      </c>
      <c r="AC101" s="397">
        <v>2950213898</v>
      </c>
      <c r="AD101" s="123" t="str">
        <f>IF(AC101="n/a","n/a","TWD "&amp;TEXT(AC101,"#,##.00"))</f>
        <v>TWD 2,950,213,898.00</v>
      </c>
      <c r="AE101" s="123"/>
      <c r="AF101" s="164"/>
      <c r="AG101" s="164"/>
      <c r="AH101" s="61" t="s">
        <v>1696</v>
      </c>
      <c r="AI101" s="40" t="s">
        <v>1595</v>
      </c>
      <c r="AJ101" s="313"/>
      <c r="AK101" s="313"/>
    </row>
    <row r="102" spans="1:39" ht="123.75" customHeight="1">
      <c r="A102" s="324">
        <v>45107</v>
      </c>
      <c r="B102" s="283">
        <v>7.3</v>
      </c>
      <c r="C102" s="119" t="s">
        <v>1691</v>
      </c>
      <c r="D102" s="119" t="str">
        <f>VLOOKUP(B102,期交所英文!A:B,2,0)</f>
        <v>Liquidity Risk</v>
      </c>
      <c r="E102" s="115" t="s">
        <v>1695</v>
      </c>
      <c r="F102" s="112" t="s">
        <v>1694</v>
      </c>
      <c r="G102" s="119" t="str">
        <f t="shared" si="9"/>
        <v>流動性風險</v>
      </c>
      <c r="H102" s="119" t="str">
        <f t="shared" si="9"/>
        <v>Liquidity Risk</v>
      </c>
      <c r="I102" s="436" t="s">
        <v>2712</v>
      </c>
      <c r="J102" s="112" t="str">
        <f>VLOOKUP(E102,期交所英文!C:D,2,0)</f>
        <v>Estimated largest same-day and,
where relevant, intraday and multiday payment obligation in each relevant currency that would be caused by the default of any single participant and its affiliates(including transactions cleared for indirect participants) in extreme but plausible market conditions; Forward looking measure reported quarterly</v>
      </c>
      <c r="K102" s="125">
        <v>20220930</v>
      </c>
      <c r="L102" s="119" t="s">
        <v>1481</v>
      </c>
      <c r="M102" s="119" t="str">
        <f>VLOOKUP(E102,期交所英文!C:F,4,0)</f>
        <v>n/a</v>
      </c>
      <c r="N102" s="161" t="s">
        <v>1688</v>
      </c>
      <c r="O102" s="119" t="str">
        <f>IF(VLOOKUP(E102,期交所英文!C:G,5,0)="","",VLOOKUP(E102,期交所英文!C:G,5,0))</f>
        <v>Since the major financial resource can be drawn
down in TWD on the same day to cover liquidity requirement of respective currency, calculation of days with exceedances by currency is not available.</v>
      </c>
      <c r="P102" s="294" t="str">
        <f t="shared" ref="P102:P133" si="14">SUBSTITUTE(E102,".","_")</f>
        <v>7_3_5</v>
      </c>
      <c r="Q102" s="119" t="str">
        <f>VLOOKUP(E102,Guide!C:F,4,0)</f>
        <v>Numeric 2dp, Currency</v>
      </c>
      <c r="R102" s="119" t="s">
        <v>3087</v>
      </c>
      <c r="S102" s="119" t="s">
        <v>537</v>
      </c>
      <c r="T102" s="119" t="str">
        <f t="shared" si="10"/>
        <v>結算機構</v>
      </c>
      <c r="U102" s="119" t="s">
        <v>3108</v>
      </c>
      <c r="V102" s="119" t="str">
        <f t="shared" si="11"/>
        <v>證券櫃檯買賣中心</v>
      </c>
      <c r="W102" s="119" t="s">
        <v>518</v>
      </c>
      <c r="X102" s="119" t="s">
        <v>3092</v>
      </c>
      <c r="Y102" s="119" t="s">
        <v>1205</v>
      </c>
      <c r="Z102" s="119" t="s">
        <v>1205</v>
      </c>
      <c r="AA102" s="119" t="s">
        <v>3057</v>
      </c>
      <c r="AB102" s="119" t="s">
        <v>3177</v>
      </c>
      <c r="AC102" s="398" t="str">
        <f>AC98</f>
        <v>N/A</v>
      </c>
      <c r="AD102" s="119" t="s">
        <v>11</v>
      </c>
      <c r="AE102" s="119"/>
      <c r="AF102" s="119"/>
      <c r="AG102" s="119" t="s">
        <v>2566</v>
      </c>
      <c r="AH102" s="61" t="s">
        <v>1481</v>
      </c>
      <c r="AI102" s="40" t="s">
        <v>1688</v>
      </c>
      <c r="AJ102" s="313"/>
      <c r="AK102" s="313"/>
    </row>
    <row r="103" spans="1:39" ht="82.5" customHeight="1">
      <c r="A103" s="324">
        <v>45107</v>
      </c>
      <c r="B103" s="283">
        <v>7.3</v>
      </c>
      <c r="C103" s="119" t="s">
        <v>1691</v>
      </c>
      <c r="D103" s="119" t="str">
        <f>VLOOKUP(B103,期交所英文!A:B,2,0)</f>
        <v>Liquidity Risk</v>
      </c>
      <c r="E103" s="115" t="s">
        <v>1693</v>
      </c>
      <c r="F103" s="119" t="s">
        <v>1692</v>
      </c>
      <c r="G103" s="119" t="str">
        <f t="shared" si="9"/>
        <v>流動性風險</v>
      </c>
      <c r="H103" s="119" t="str">
        <f t="shared" si="9"/>
        <v>Liquidity Risk</v>
      </c>
      <c r="I103" s="119" t="s">
        <v>2652</v>
      </c>
      <c r="J103" s="112" t="str">
        <f>VLOOKUP(E103,期交所英文!C:D,2,0)</f>
        <v>Number of business days, if any, on
which the above amounts exceeded its qualifying liquid resources in each relevant currency(as identified in 7.1 and available at the point the breach occurred),and by how much</v>
      </c>
      <c r="K103" s="125">
        <v>20220930</v>
      </c>
      <c r="L103" s="119" t="s">
        <v>1481</v>
      </c>
      <c r="M103" s="119" t="str">
        <f>VLOOKUP(E103,期交所英文!C:F,4,0)</f>
        <v>n/a</v>
      </c>
      <c r="N103" s="161" t="s">
        <v>1688</v>
      </c>
      <c r="O103" s="119" t="str">
        <f>IF(VLOOKUP(E103,期交所英文!C:G,5,0)="","",VLOOKUP(E103,期交所英文!C:G,5,0))</f>
        <v>Since the major financial resource can be drawn
down in TWD on the same day to cover liquidity requirement of respective currency, calculation of days with exceedances by currency is not available.</v>
      </c>
      <c r="P103" s="294" t="str">
        <f t="shared" si="14"/>
        <v>7_3_6</v>
      </c>
      <c r="Q103" s="119" t="str">
        <f>VLOOKUP(E103,Guide!C:F,4,0)</f>
        <v>Numeric 0dp</v>
      </c>
      <c r="R103" s="119" t="s">
        <v>3090</v>
      </c>
      <c r="S103" s="119" t="s">
        <v>537</v>
      </c>
      <c r="T103" s="119" t="str">
        <f t="shared" si="10"/>
        <v>結算機構</v>
      </c>
      <c r="U103" s="119" t="s">
        <v>3108</v>
      </c>
      <c r="V103" s="119" t="str">
        <f t="shared" si="11"/>
        <v>證券櫃檯買賣中心</v>
      </c>
      <c r="W103" s="119" t="s">
        <v>518</v>
      </c>
      <c r="X103" s="119" t="s">
        <v>3092</v>
      </c>
      <c r="Y103" s="119" t="s">
        <v>1205</v>
      </c>
      <c r="Z103" s="119" t="s">
        <v>1205</v>
      </c>
      <c r="AA103" s="119" t="s">
        <v>3181</v>
      </c>
      <c r="AB103" s="119" t="s">
        <v>3173</v>
      </c>
      <c r="AC103" s="450" t="str">
        <f>AC99</f>
        <v>N/A</v>
      </c>
      <c r="AD103" s="119" t="s">
        <v>11</v>
      </c>
      <c r="AE103" s="119"/>
      <c r="AF103" s="119"/>
      <c r="AG103" s="119" t="s">
        <v>2566</v>
      </c>
      <c r="AH103" s="61" t="s">
        <v>1481</v>
      </c>
      <c r="AI103" s="40" t="s">
        <v>1688</v>
      </c>
      <c r="AJ103" s="313"/>
      <c r="AK103" s="313"/>
    </row>
    <row r="104" spans="1:39" ht="92.25" customHeight="1">
      <c r="A104" s="324">
        <v>45107</v>
      </c>
      <c r="B104" s="283">
        <v>7.3</v>
      </c>
      <c r="C104" s="119" t="s">
        <v>1691</v>
      </c>
      <c r="D104" s="119" t="str">
        <f>VLOOKUP(B104,期交所英文!A:B,2,0)</f>
        <v>Liquidity Risk</v>
      </c>
      <c r="E104" s="115" t="s">
        <v>1690</v>
      </c>
      <c r="F104" s="119" t="s">
        <v>1689</v>
      </c>
      <c r="G104" s="119" t="str">
        <f t="shared" si="9"/>
        <v>流動性風險</v>
      </c>
      <c r="H104" s="119" t="str">
        <f t="shared" si="9"/>
        <v>Liquidity Risk</v>
      </c>
      <c r="I104" s="119" t="s">
        <v>2653</v>
      </c>
      <c r="J104" s="112" t="str">
        <f>VLOOKUP(E104,期交所英文!C:D,2,0)</f>
        <v>Report the number of business days, if any, on which the above amounts exceeded its qualifying liquid resources in each relevant currency (as identified in 7.1 and available at the point the breach occurred), and by how much; Amount of excess on each day</v>
      </c>
      <c r="K104" s="125">
        <v>20220930</v>
      </c>
      <c r="L104" s="119" t="s">
        <v>1481</v>
      </c>
      <c r="M104" s="119" t="str">
        <f>VLOOKUP(E104,期交所英文!C:F,4,0)</f>
        <v>n/a</v>
      </c>
      <c r="N104" s="161" t="s">
        <v>1688</v>
      </c>
      <c r="O104" s="119" t="str">
        <f>IF(VLOOKUP(E104,期交所英文!C:G,5,0)="","",VLOOKUP(E104,期交所英文!C:G,5,0))</f>
        <v>Since the major financial resource can be drawn down in TWD on the same day to cover liquidity requirement of respective currency, calculation of days with exceedances by currency is not available.</v>
      </c>
      <c r="P104" s="294" t="str">
        <f t="shared" si="14"/>
        <v>7_3_7</v>
      </c>
      <c r="Q104" s="119" t="str">
        <f>VLOOKUP(E104,Guide!C:F,4,0)</f>
        <v>Numeric 2dp, Currency</v>
      </c>
      <c r="R104" s="119" t="s">
        <v>3087</v>
      </c>
      <c r="S104" s="119" t="s">
        <v>537</v>
      </c>
      <c r="T104" s="119" t="str">
        <f t="shared" si="10"/>
        <v>結算機構</v>
      </c>
      <c r="U104" s="119" t="s">
        <v>3108</v>
      </c>
      <c r="V104" s="119" t="str">
        <f t="shared" si="11"/>
        <v>證券櫃檯買賣中心</v>
      </c>
      <c r="W104" s="119" t="s">
        <v>518</v>
      </c>
      <c r="X104" s="119" t="s">
        <v>3092</v>
      </c>
      <c r="Y104" s="119" t="s">
        <v>1205</v>
      </c>
      <c r="Z104" s="119" t="s">
        <v>1205</v>
      </c>
      <c r="AA104" s="119" t="s">
        <v>97</v>
      </c>
      <c r="AB104" s="119" t="s">
        <v>3182</v>
      </c>
      <c r="AC104" s="398" t="str">
        <f>AC100</f>
        <v>N/A</v>
      </c>
      <c r="AD104" s="119" t="s">
        <v>11</v>
      </c>
      <c r="AE104" s="119"/>
      <c r="AF104" s="119"/>
      <c r="AG104" s="119" t="s">
        <v>2566</v>
      </c>
      <c r="AH104" s="61" t="s">
        <v>1481</v>
      </c>
      <c r="AI104" s="40" t="s">
        <v>1688</v>
      </c>
      <c r="AJ104" s="313"/>
      <c r="AK104" s="313"/>
    </row>
    <row r="105" spans="1:39" ht="42.75" customHeight="1">
      <c r="A105" s="322">
        <v>45107</v>
      </c>
      <c r="B105" s="275">
        <v>12.1</v>
      </c>
      <c r="C105" s="120" t="s">
        <v>1685</v>
      </c>
      <c r="D105" s="120" t="str">
        <f>VLOOKUP(B105,期交所英文!A:B,2,0)</f>
        <v>Percentage of settlements by valueeffected using a DvP, DvD or PvPsettlement mechanism</v>
      </c>
      <c r="E105" s="154" t="s">
        <v>3093</v>
      </c>
      <c r="F105" s="120" t="s">
        <v>1687</v>
      </c>
      <c r="G105" s="120" t="str">
        <f t="shared" si="9"/>
        <v>採用DvP、DvD或PvP交割機制的交割金額百分比</v>
      </c>
      <c r="H105" s="120" t="str">
        <f t="shared" si="9"/>
        <v>Percentage of settlements by valueeffected using a DvP, DvD or PvPsettlement mechanism</v>
      </c>
      <c r="I105" s="120" t="s">
        <v>2654</v>
      </c>
      <c r="J105" s="117" t="str">
        <f>VLOOKUP(E105,期交所英文!C:D,2,0)</f>
        <v>Percentage of settlements by value effected using a DvP settlement mechanism</v>
      </c>
      <c r="K105" s="127">
        <v>20220930</v>
      </c>
      <c r="L105" s="155">
        <v>0</v>
      </c>
      <c r="M105" s="155">
        <f>VLOOKUP(E105,期交所英文!C:F,4,0)</f>
        <v>0</v>
      </c>
      <c r="N105" s="144"/>
      <c r="O105" s="155" t="str">
        <f>IF(VLOOKUP(E105,期交所英文!C:G,5,0)="","",VLOOKUP(E105,期交所英文!C:G,5,0))</f>
        <v/>
      </c>
      <c r="P105" s="292" t="str">
        <f t="shared" si="14"/>
        <v>12_1_1</v>
      </c>
      <c r="Q105" s="156" t="str">
        <f>VLOOKUP(E105,Guide!C:F,4,0)</f>
        <v>Numeric 2dp, Percentage</v>
      </c>
      <c r="R105" s="156" t="s">
        <v>3089</v>
      </c>
      <c r="S105" s="156" t="s">
        <v>3063</v>
      </c>
      <c r="T105" s="156" t="str">
        <f t="shared" si="10"/>
        <v>結算基金</v>
      </c>
      <c r="U105" s="156" t="s">
        <v>3064</v>
      </c>
      <c r="V105" s="156" t="str">
        <f t="shared" si="11"/>
        <v>股權</v>
      </c>
      <c r="W105" s="156" t="s">
        <v>518</v>
      </c>
      <c r="X105" s="156" t="s">
        <v>3092</v>
      </c>
      <c r="Y105" s="156" t="s">
        <v>1205</v>
      </c>
      <c r="Z105" s="156" t="s">
        <v>1205</v>
      </c>
      <c r="AA105" s="156" t="s">
        <v>3105</v>
      </c>
      <c r="AB105" s="156"/>
      <c r="AC105" s="451">
        <v>1</v>
      </c>
      <c r="AD105" s="156">
        <v>1</v>
      </c>
      <c r="AE105" s="120"/>
      <c r="AF105" s="120"/>
      <c r="AG105" s="120"/>
      <c r="AH105" s="61" t="s">
        <v>1481</v>
      </c>
      <c r="AI105" s="40" t="s">
        <v>1681</v>
      </c>
      <c r="AJ105" s="313"/>
      <c r="AK105" s="313"/>
    </row>
    <row r="106" spans="1:39" ht="42.75" customHeight="1">
      <c r="A106" s="322">
        <v>45107</v>
      </c>
      <c r="B106" s="275">
        <v>12.1</v>
      </c>
      <c r="C106" s="120" t="s">
        <v>1685</v>
      </c>
      <c r="D106" s="120" t="str">
        <f>VLOOKUP(B106,期交所英文!A:B,2,0)</f>
        <v>Percentage of settlements by valueeffected using a DvP, DvD or PvPsettlement mechanism</v>
      </c>
      <c r="E106" s="154" t="s">
        <v>2410</v>
      </c>
      <c r="F106" s="120" t="s">
        <v>1686</v>
      </c>
      <c r="G106" s="120" t="str">
        <f t="shared" si="9"/>
        <v>採用DvP、DvD或PvP交割機制的交割金額百分比</v>
      </c>
      <c r="H106" s="120" t="str">
        <f t="shared" si="9"/>
        <v>Percentage of settlements by valueeffected using a DvP, DvD or PvPsettlement mechanism</v>
      </c>
      <c r="I106" s="120" t="s">
        <v>2655</v>
      </c>
      <c r="J106" s="117" t="str">
        <f>VLOOKUP(E106,期交所英文!C:D,2,0)</f>
        <v>Percentage of settlements by value
effected using a DvD settlement mechanism</v>
      </c>
      <c r="K106" s="127">
        <v>20220930</v>
      </c>
      <c r="L106" s="120" t="s">
        <v>1481</v>
      </c>
      <c r="M106" s="120" t="str">
        <f>VLOOKUP(E106,期交所英文!C:F,4,0)</f>
        <v>n/a</v>
      </c>
      <c r="N106" s="143" t="s">
        <v>1676</v>
      </c>
      <c r="O106" s="120" t="str">
        <f>IF(VLOOKUP(E106,期交所英文!C:G,5,0)="","",VLOOKUP(E106,期交所英文!C:G,5,0))</f>
        <v>Settlement using DvD or PvP settlement
mechanism is not applicable to TAIFEX.</v>
      </c>
      <c r="P106" s="292" t="str">
        <f t="shared" si="14"/>
        <v>12_1_2</v>
      </c>
      <c r="Q106" s="120" t="str">
        <f>VLOOKUP(E106,Guide!C:F,4,0)</f>
        <v>Numeric 2dp, Percentage</v>
      </c>
      <c r="R106" s="120" t="s">
        <v>3089</v>
      </c>
      <c r="S106" s="120" t="s">
        <v>3063</v>
      </c>
      <c r="T106" s="120" t="str">
        <f t="shared" si="10"/>
        <v>結算基金</v>
      </c>
      <c r="U106" s="120" t="s">
        <v>3064</v>
      </c>
      <c r="V106" s="120" t="str">
        <f t="shared" si="11"/>
        <v>股權</v>
      </c>
      <c r="W106" s="120" t="s">
        <v>518</v>
      </c>
      <c r="X106" s="120" t="s">
        <v>3092</v>
      </c>
      <c r="Y106" s="120" t="s">
        <v>1205</v>
      </c>
      <c r="Z106" s="120" t="s">
        <v>1205</v>
      </c>
      <c r="AA106" s="120" t="s">
        <v>3105</v>
      </c>
      <c r="AB106" s="120"/>
      <c r="AC106" s="396" t="str">
        <f>IFERROR(VLOOKUP(P106,#REF!,7,0),"N/A")</f>
        <v>N/A</v>
      </c>
      <c r="AD106" s="120" t="str">
        <f>IF(AC106="n/a","n/a","TWD "&amp;TEXT(AC106,"#,##.00"))</f>
        <v>n/a</v>
      </c>
      <c r="AE106" s="120"/>
      <c r="AF106" s="120"/>
      <c r="AG106" s="120"/>
      <c r="AH106" s="61" t="s">
        <v>1481</v>
      </c>
      <c r="AI106" s="40" t="s">
        <v>1679</v>
      </c>
      <c r="AJ106" s="313"/>
      <c r="AK106" s="313"/>
    </row>
    <row r="107" spans="1:39" ht="42.75" customHeight="1">
      <c r="A107" s="322">
        <v>45107</v>
      </c>
      <c r="B107" s="275">
        <v>12.1</v>
      </c>
      <c r="C107" s="120" t="s">
        <v>1685</v>
      </c>
      <c r="D107" s="120" t="str">
        <f>VLOOKUP(B107,期交所英文!A:B,2,0)</f>
        <v>Percentage of settlements by valueeffected using a DvP, DvD or PvPsettlement mechanism</v>
      </c>
      <c r="E107" s="154" t="s">
        <v>2411</v>
      </c>
      <c r="F107" s="120" t="s">
        <v>1684</v>
      </c>
      <c r="G107" s="120" t="str">
        <f t="shared" si="9"/>
        <v>採用DvP、DvD或PvP交割機制的交割金額百分比</v>
      </c>
      <c r="H107" s="120" t="str">
        <f t="shared" si="9"/>
        <v>Percentage of settlements by valueeffected using a DvP, DvD or PvPsettlement mechanism</v>
      </c>
      <c r="I107" s="120" t="s">
        <v>2656</v>
      </c>
      <c r="J107" s="117" t="str">
        <f>VLOOKUP(E107,期交所英文!C:D,2,0)</f>
        <v>Percentage of settlements by value
effected using a PvP settlement mechanism</v>
      </c>
      <c r="K107" s="127">
        <v>20220930</v>
      </c>
      <c r="L107" s="120" t="s">
        <v>1481</v>
      </c>
      <c r="M107" s="120" t="str">
        <f>VLOOKUP(E107,期交所英文!C:F,4,0)</f>
        <v>n/a</v>
      </c>
      <c r="N107" s="143" t="s">
        <v>1676</v>
      </c>
      <c r="O107" s="120" t="str">
        <f>IF(VLOOKUP(E107,期交所英文!C:G,5,0)="","",VLOOKUP(E107,期交所英文!C:G,5,0))</f>
        <v>Settlement using DvD or PvP settlement
mechanism is not applicable to TAIFEX.</v>
      </c>
      <c r="P107" s="292" t="str">
        <f t="shared" si="14"/>
        <v>12_1_3</v>
      </c>
      <c r="Q107" s="120" t="str">
        <f>VLOOKUP(E107,Guide!C:F,4,0)</f>
        <v>Numeric 2dp, Percentage</v>
      </c>
      <c r="R107" s="120" t="s">
        <v>3089</v>
      </c>
      <c r="S107" s="120" t="s">
        <v>3063</v>
      </c>
      <c r="T107" s="120" t="str">
        <f t="shared" si="10"/>
        <v>結算基金</v>
      </c>
      <c r="U107" s="120" t="s">
        <v>3064</v>
      </c>
      <c r="V107" s="120" t="str">
        <f t="shared" si="11"/>
        <v>股權</v>
      </c>
      <c r="W107" s="120" t="s">
        <v>518</v>
      </c>
      <c r="X107" s="120" t="s">
        <v>3092</v>
      </c>
      <c r="Y107" s="120" t="s">
        <v>1205</v>
      </c>
      <c r="Z107" s="120" t="s">
        <v>1205</v>
      </c>
      <c r="AA107" s="120" t="s">
        <v>3105</v>
      </c>
      <c r="AB107" s="120"/>
      <c r="AC107" s="396" t="str">
        <f>IFERROR(VLOOKUP(P107,#REF!,7,0),"N/A")</f>
        <v>N/A</v>
      </c>
      <c r="AD107" s="120" t="str">
        <f>IF(AC107="n/a","n/a","TWD "&amp;TEXT(AC107,"#,##.00"))</f>
        <v>n/a</v>
      </c>
      <c r="AE107" s="120"/>
      <c r="AF107" s="120"/>
      <c r="AG107" s="120"/>
      <c r="AH107" s="61" t="s">
        <v>1481</v>
      </c>
      <c r="AI107" s="40" t="s">
        <v>1683</v>
      </c>
      <c r="AJ107" s="313"/>
      <c r="AK107" s="313"/>
    </row>
    <row r="108" spans="1:39" ht="42.75" customHeight="1">
      <c r="A108" s="320">
        <v>45107</v>
      </c>
      <c r="B108" s="277">
        <v>12.2</v>
      </c>
      <c r="C108" s="130" t="s">
        <v>1678</v>
      </c>
      <c r="D108" s="130" t="str">
        <f>VLOOKUP(B108,期交所英文!A:B,2,0)</f>
        <v>Percentage of settlements byvolume
effected using a DvP, DvD or PvP settlement mechanism</v>
      </c>
      <c r="E108" s="157" t="s">
        <v>2412</v>
      </c>
      <c r="F108" s="130" t="s">
        <v>1682</v>
      </c>
      <c r="G108" s="130" t="str">
        <f t="shared" si="9"/>
        <v>採用DvP、DvD或PvP交割機制的交割數量百分比</v>
      </c>
      <c r="H108" s="130" t="str">
        <f t="shared" si="9"/>
        <v>Percentage of settlements byvolume
effected using a DvP, DvD or PvP settlement mechanism</v>
      </c>
      <c r="I108" s="130" t="s">
        <v>2657</v>
      </c>
      <c r="J108" s="113" t="str">
        <f>VLOOKUP(E108,期交所英文!C:D,2,0)</f>
        <v>Percentage of settlements by volume
effected using a DvP settlement mechanism</v>
      </c>
      <c r="K108" s="129">
        <v>20220930</v>
      </c>
      <c r="L108" s="158">
        <v>0</v>
      </c>
      <c r="M108" s="158">
        <f>VLOOKUP(E108,期交所英文!C:F,4,0)</f>
        <v>0</v>
      </c>
      <c r="N108" s="152"/>
      <c r="O108" s="158" t="str">
        <f>IF(VLOOKUP(E108,期交所英文!C:G,5,0)="","",VLOOKUP(E108,期交所英文!C:G,5,0))</f>
        <v/>
      </c>
      <c r="P108" s="290" t="str">
        <f t="shared" si="14"/>
        <v>12_2_1</v>
      </c>
      <c r="Q108" s="159" t="str">
        <f>VLOOKUP(E108,Guide!C:F,4,0)</f>
        <v>Numeric 2dp, Percentage</v>
      </c>
      <c r="R108" s="159" t="s">
        <v>3089</v>
      </c>
      <c r="S108" s="159" t="s">
        <v>3063</v>
      </c>
      <c r="T108" s="159" t="str">
        <f t="shared" si="10"/>
        <v>結算基金</v>
      </c>
      <c r="U108" s="159" t="s">
        <v>3064</v>
      </c>
      <c r="V108" s="159" t="str">
        <f t="shared" si="11"/>
        <v>股權</v>
      </c>
      <c r="W108" s="159" t="s">
        <v>518</v>
      </c>
      <c r="X108" s="159" t="s">
        <v>3092</v>
      </c>
      <c r="Y108" s="159" t="s">
        <v>1205</v>
      </c>
      <c r="Z108" s="159" t="s">
        <v>1205</v>
      </c>
      <c r="AA108" s="159" t="s">
        <v>3105</v>
      </c>
      <c r="AB108" s="159"/>
      <c r="AC108" s="311">
        <v>1</v>
      </c>
      <c r="AD108" s="159">
        <v>1</v>
      </c>
      <c r="AE108" s="130"/>
      <c r="AF108" s="130"/>
      <c r="AG108" s="130"/>
      <c r="AH108" s="61" t="s">
        <v>1481</v>
      </c>
      <c r="AI108" s="40" t="s">
        <v>1681</v>
      </c>
      <c r="AJ108" s="313"/>
      <c r="AK108" s="313"/>
    </row>
    <row r="109" spans="1:39" ht="42.75" customHeight="1">
      <c r="A109" s="320">
        <v>45107</v>
      </c>
      <c r="B109" s="277">
        <v>12.2</v>
      </c>
      <c r="C109" s="130" t="s">
        <v>1678</v>
      </c>
      <c r="D109" s="130" t="str">
        <f>VLOOKUP(B109,期交所英文!A:B,2,0)</f>
        <v>Percentage of settlements byvolume
effected using a DvP, DvD or PvP settlement mechanism</v>
      </c>
      <c r="E109" s="157" t="s">
        <v>2413</v>
      </c>
      <c r="F109" s="130" t="s">
        <v>1680</v>
      </c>
      <c r="G109" s="130" t="str">
        <f t="shared" si="9"/>
        <v>採用DvP、DvD或PvP交割機制的交割數量百分比</v>
      </c>
      <c r="H109" s="130" t="str">
        <f t="shared" si="9"/>
        <v>Percentage of settlements byvolume
effected using a DvP, DvD or PvP settlement mechanism</v>
      </c>
      <c r="I109" s="130" t="s">
        <v>2658</v>
      </c>
      <c r="J109" s="113" t="str">
        <f>VLOOKUP(E109,期交所英文!C:D,2,0)</f>
        <v>Percentage of settlements by volume effected using a DvD settlement mechanism</v>
      </c>
      <c r="K109" s="129">
        <v>20220930</v>
      </c>
      <c r="L109" s="130" t="s">
        <v>1481</v>
      </c>
      <c r="M109" s="130" t="str">
        <f>VLOOKUP(E109,期交所英文!C:F,4,0)</f>
        <v>n/a</v>
      </c>
      <c r="N109" s="131" t="s">
        <v>1676</v>
      </c>
      <c r="O109" s="130" t="str">
        <f>IF(VLOOKUP(E109,期交所英文!C:G,5,0)="","",VLOOKUP(E109,期交所英文!C:G,5,0))</f>
        <v>Settlement using DvD or PvP settlement mechanism is not applicable to TAIFEX.</v>
      </c>
      <c r="P109" s="290" t="str">
        <f t="shared" si="14"/>
        <v>12_2_2</v>
      </c>
      <c r="Q109" s="130" t="str">
        <f>VLOOKUP(E109,Guide!C:F,4,0)</f>
        <v>Numeric 2dp, Percentage</v>
      </c>
      <c r="R109" s="130" t="s">
        <v>3089</v>
      </c>
      <c r="S109" s="130" t="s">
        <v>3063</v>
      </c>
      <c r="T109" s="130" t="str">
        <f t="shared" si="10"/>
        <v>結算基金</v>
      </c>
      <c r="U109" s="130" t="s">
        <v>3064</v>
      </c>
      <c r="V109" s="130" t="str">
        <f t="shared" si="11"/>
        <v>股權</v>
      </c>
      <c r="W109" s="130" t="s">
        <v>518</v>
      </c>
      <c r="X109" s="130" t="s">
        <v>3092</v>
      </c>
      <c r="Y109" s="130" t="s">
        <v>1205</v>
      </c>
      <c r="Z109" s="130" t="s">
        <v>1205</v>
      </c>
      <c r="AA109" s="130" t="s">
        <v>3105</v>
      </c>
      <c r="AB109" s="130"/>
      <c r="AC109" s="394" t="str">
        <f>IFERROR(VLOOKUP(P109,#REF!,7,0),"N/A")</f>
        <v>N/A</v>
      </c>
      <c r="AD109" s="130" t="str">
        <f t="shared" ref="AD109:AD119" si="15">IF(AC109="n/a","n/a","TWD "&amp;TEXT(AC109,"#,##.00"))</f>
        <v>n/a</v>
      </c>
      <c r="AE109" s="130"/>
      <c r="AF109" s="130"/>
      <c r="AG109" s="130"/>
      <c r="AH109" s="61" t="s">
        <v>1481</v>
      </c>
      <c r="AI109" s="40" t="s">
        <v>1679</v>
      </c>
      <c r="AJ109" s="313"/>
      <c r="AK109" s="313"/>
    </row>
    <row r="110" spans="1:39" ht="42.75" customHeight="1">
      <c r="A110" s="320">
        <v>45107</v>
      </c>
      <c r="B110" s="277">
        <v>12.2</v>
      </c>
      <c r="C110" s="130" t="s">
        <v>1678</v>
      </c>
      <c r="D110" s="130" t="str">
        <f>VLOOKUP(B110,期交所英文!A:B,2,0)</f>
        <v>Percentage of settlements byvolume
effected using a DvP, DvD or PvP settlement mechanism</v>
      </c>
      <c r="E110" s="157" t="s">
        <v>2414</v>
      </c>
      <c r="F110" s="130" t="s">
        <v>1677</v>
      </c>
      <c r="G110" s="130" t="str">
        <f t="shared" si="9"/>
        <v>採用DvP、DvD或PvP交割機制的交割數量百分比</v>
      </c>
      <c r="H110" s="130" t="str">
        <f t="shared" si="9"/>
        <v>Percentage of settlements byvolume
effected using a DvP, DvD or PvP settlement mechanism</v>
      </c>
      <c r="I110" s="130" t="s">
        <v>2659</v>
      </c>
      <c r="J110" s="113" t="str">
        <f>VLOOKUP(E110,期交所英文!C:D,2,0)</f>
        <v>Percentage of settlements by volume effected using a PvP settlement mechanism</v>
      </c>
      <c r="K110" s="129">
        <v>20220930</v>
      </c>
      <c r="L110" s="130" t="s">
        <v>1481</v>
      </c>
      <c r="M110" s="130" t="str">
        <f>VLOOKUP(E110,期交所英文!C:F,4,0)</f>
        <v>n/a</v>
      </c>
      <c r="N110" s="131" t="s">
        <v>1676</v>
      </c>
      <c r="O110" s="130" t="str">
        <f>IF(VLOOKUP(E110,期交所英文!C:G,5,0)="","",VLOOKUP(E110,期交所英文!C:G,5,0))</f>
        <v>Settlement using DvD or PvP settlement mechanism is not applicable to TAIFEX.</v>
      </c>
      <c r="P110" s="290" t="str">
        <f t="shared" si="14"/>
        <v>12_2_3</v>
      </c>
      <c r="Q110" s="130" t="str">
        <f>VLOOKUP(E110,Guide!C:F,4,0)</f>
        <v>Numeric 2dp, Percentage</v>
      </c>
      <c r="R110" s="130" t="s">
        <v>3089</v>
      </c>
      <c r="S110" s="130" t="s">
        <v>3063</v>
      </c>
      <c r="T110" s="130" t="str">
        <f t="shared" si="10"/>
        <v>結算基金</v>
      </c>
      <c r="U110" s="130" t="s">
        <v>3064</v>
      </c>
      <c r="V110" s="130" t="str">
        <f t="shared" si="11"/>
        <v>股權</v>
      </c>
      <c r="W110" s="130" t="s">
        <v>518</v>
      </c>
      <c r="X110" s="130" t="s">
        <v>3092</v>
      </c>
      <c r="Y110" s="130" t="s">
        <v>1205</v>
      </c>
      <c r="Z110" s="130" t="s">
        <v>1205</v>
      </c>
      <c r="AA110" s="130" t="s">
        <v>3105</v>
      </c>
      <c r="AB110" s="130"/>
      <c r="AC110" s="394" t="str">
        <f>IFERROR(VLOOKUP(P110,#REF!,7,0),"N/A")</f>
        <v>N/A</v>
      </c>
      <c r="AD110" s="130" t="str">
        <f t="shared" si="15"/>
        <v>n/a</v>
      </c>
      <c r="AE110" s="130"/>
      <c r="AF110" s="130"/>
      <c r="AG110" s="130"/>
      <c r="AH110" s="61" t="s">
        <v>1481</v>
      </c>
      <c r="AI110" s="40" t="s">
        <v>1675</v>
      </c>
      <c r="AJ110" s="313"/>
      <c r="AK110" s="313"/>
    </row>
    <row r="111" spans="1:39" ht="39" customHeight="1">
      <c r="A111" s="324">
        <v>45107</v>
      </c>
      <c r="B111" s="283">
        <v>13.1</v>
      </c>
      <c r="C111" s="119" t="s">
        <v>1668</v>
      </c>
      <c r="D111" s="119" t="str">
        <f>VLOOKUP(B111,期交所英文!A:B,2,0)</f>
        <v>quantitative information related to
defaults</v>
      </c>
      <c r="E111" s="160" t="s">
        <v>2415</v>
      </c>
      <c r="F111" s="119" t="s">
        <v>1674</v>
      </c>
      <c r="G111" s="119" t="str">
        <f t="shared" si="9"/>
        <v>違約相關的數量性資訊</v>
      </c>
      <c r="H111" s="119" t="str">
        <f t="shared" si="9"/>
        <v>quantitative information related to
defaults</v>
      </c>
      <c r="I111" s="119" t="s">
        <v>2660</v>
      </c>
      <c r="J111" s="112" t="str">
        <f>VLOOKUP(E111,期交所英文!C:D,2,0)</f>
        <v>Quantitative information related to
defaults; Amount of loss versus amount of initial margin</v>
      </c>
      <c r="K111" s="125">
        <v>20220930</v>
      </c>
      <c r="L111" s="119" t="s">
        <v>1481</v>
      </c>
      <c r="M111" s="119" t="str">
        <f>VLOOKUP(E111,期交所英文!C:F,4,0)</f>
        <v>n/a</v>
      </c>
      <c r="N111" s="161" t="s">
        <v>1666</v>
      </c>
      <c r="O111" s="119" t="str">
        <f>IF(VLOOKUP(E111,期交所英文!C:G,5,0)="","",VLOOKUP(E111,期交所英文!C:G,5,0))</f>
        <v>No Clearing Participant default occurred</v>
      </c>
      <c r="P111" s="294" t="str">
        <f t="shared" si="14"/>
        <v>13_1_1</v>
      </c>
      <c r="Q111" s="119" t="str">
        <f>VLOOKUP(E111,Guide!C:F,4,0)</f>
        <v>Text</v>
      </c>
      <c r="R111" s="119" t="s">
        <v>3085</v>
      </c>
      <c r="S111" s="119" t="s">
        <v>3063</v>
      </c>
      <c r="T111" s="119" t="str">
        <f t="shared" si="10"/>
        <v>結算基金</v>
      </c>
      <c r="U111" s="119" t="s">
        <v>3064</v>
      </c>
      <c r="V111" s="119" t="str">
        <f t="shared" si="11"/>
        <v>股權</v>
      </c>
      <c r="W111" s="119" t="s">
        <v>518</v>
      </c>
      <c r="X111" s="119" t="s">
        <v>3092</v>
      </c>
      <c r="Y111" s="119" t="s">
        <v>1205</v>
      </c>
      <c r="Z111" s="119" t="s">
        <v>1205</v>
      </c>
      <c r="AA111" s="119" t="s">
        <v>3105</v>
      </c>
      <c r="AB111" s="119"/>
      <c r="AC111" s="398" t="str">
        <f>IFERROR(VLOOKUP(P111,#REF!,7,0),"N/A")</f>
        <v>N/A</v>
      </c>
      <c r="AD111" s="119" t="str">
        <f t="shared" si="15"/>
        <v>n/a</v>
      </c>
      <c r="AE111" s="119" t="s">
        <v>3125</v>
      </c>
      <c r="AF111" s="119"/>
      <c r="AG111" s="119"/>
      <c r="AH111" s="61" t="s">
        <v>1481</v>
      </c>
      <c r="AI111" s="40" t="s">
        <v>1666</v>
      </c>
      <c r="AJ111" s="313"/>
      <c r="AK111" s="313"/>
      <c r="AM111" s="330"/>
    </row>
    <row r="112" spans="1:39" ht="39" customHeight="1">
      <c r="A112" s="324">
        <v>45107</v>
      </c>
      <c r="B112" s="283">
        <v>13.1</v>
      </c>
      <c r="C112" s="119" t="s">
        <v>1668</v>
      </c>
      <c r="D112" s="119" t="str">
        <f>VLOOKUP(B112,期交所英文!A:B,2,0)</f>
        <v>quantitative information related to
defaults</v>
      </c>
      <c r="E112" s="160" t="s">
        <v>2416</v>
      </c>
      <c r="F112" s="119" t="s">
        <v>1673</v>
      </c>
      <c r="G112" s="119" t="str">
        <f t="shared" si="9"/>
        <v>違約相關的數量性資訊</v>
      </c>
      <c r="H112" s="119" t="str">
        <f t="shared" si="9"/>
        <v>quantitative information related to
defaults</v>
      </c>
      <c r="I112" s="119" t="s">
        <v>2661</v>
      </c>
      <c r="J112" s="112" t="str">
        <f>VLOOKUP(E112,期交所英文!C:D,2,0)</f>
        <v>Quantitative information related to
defaults; Amount of other financial resources used to cover losses</v>
      </c>
      <c r="K112" s="125">
        <v>20220930</v>
      </c>
      <c r="L112" s="119" t="s">
        <v>1481</v>
      </c>
      <c r="M112" s="119" t="str">
        <f>VLOOKUP(E112,期交所英文!C:F,4,0)</f>
        <v>n/a</v>
      </c>
      <c r="N112" s="161" t="s">
        <v>1666</v>
      </c>
      <c r="O112" s="119" t="str">
        <f>IF(VLOOKUP(E112,期交所英文!C:G,5,0)="","",VLOOKUP(E112,期交所英文!C:G,5,0))</f>
        <v>No Clearing Participant default occurred</v>
      </c>
      <c r="P112" s="294" t="str">
        <f t="shared" si="14"/>
        <v>13_1_2</v>
      </c>
      <c r="Q112" s="119" t="str">
        <f>VLOOKUP(E112,Guide!C:F,4,0)</f>
        <v>Text</v>
      </c>
      <c r="R112" s="119" t="s">
        <v>3085</v>
      </c>
      <c r="S112" s="119" t="s">
        <v>3063</v>
      </c>
      <c r="T112" s="119" t="str">
        <f t="shared" si="10"/>
        <v>結算基金</v>
      </c>
      <c r="U112" s="119" t="s">
        <v>3064</v>
      </c>
      <c r="V112" s="119" t="str">
        <f t="shared" si="11"/>
        <v>股權</v>
      </c>
      <c r="W112" s="119" t="s">
        <v>518</v>
      </c>
      <c r="X112" s="119" t="s">
        <v>3092</v>
      </c>
      <c r="Y112" s="119" t="s">
        <v>1205</v>
      </c>
      <c r="Z112" s="119" t="s">
        <v>1205</v>
      </c>
      <c r="AA112" s="119" t="s">
        <v>3105</v>
      </c>
      <c r="AB112" s="119"/>
      <c r="AC112" s="398" t="str">
        <f>IFERROR(VLOOKUP(P112,#REF!,7,0),"N/A")</f>
        <v>N/A</v>
      </c>
      <c r="AD112" s="119" t="str">
        <f t="shared" si="15"/>
        <v>n/a</v>
      </c>
      <c r="AE112" s="119"/>
      <c r="AF112" s="119"/>
      <c r="AG112" s="119"/>
      <c r="AH112" s="61" t="s">
        <v>1481</v>
      </c>
      <c r="AI112" s="40" t="s">
        <v>1666</v>
      </c>
      <c r="AJ112" s="313"/>
      <c r="AK112" s="313"/>
    </row>
    <row r="113" spans="1:41" ht="39" customHeight="1">
      <c r="A113" s="324">
        <v>45107</v>
      </c>
      <c r="B113" s="283">
        <v>13.1</v>
      </c>
      <c r="C113" s="119" t="s">
        <v>1668</v>
      </c>
      <c r="D113" s="119" t="str">
        <f>VLOOKUP(B113,期交所英文!A:B,2,0)</f>
        <v>quantitative information related to
defaults</v>
      </c>
      <c r="E113" s="115" t="s">
        <v>1672</v>
      </c>
      <c r="F113" s="119" t="s">
        <v>1671</v>
      </c>
      <c r="G113" s="119" t="str">
        <f t="shared" si="9"/>
        <v>違約相關的數量性資訊</v>
      </c>
      <c r="H113" s="119" t="str">
        <f t="shared" si="9"/>
        <v>quantitative information related to
defaults</v>
      </c>
      <c r="I113" s="119" t="s">
        <v>2662</v>
      </c>
      <c r="J113" s="112" t="str">
        <f>VLOOKUP(E113,期交所英文!C:D,2,0)</f>
        <v>Quantitative information related to defaults; Proportion of client positions closed-out</v>
      </c>
      <c r="K113" s="125">
        <v>20220930</v>
      </c>
      <c r="L113" s="119" t="s">
        <v>1481</v>
      </c>
      <c r="M113" s="119" t="str">
        <f>VLOOKUP(E113,期交所英文!C:F,4,0)</f>
        <v>n/a</v>
      </c>
      <c r="N113" s="161" t="s">
        <v>1666</v>
      </c>
      <c r="O113" s="119" t="str">
        <f>IF(VLOOKUP(E113,期交所英文!C:G,5,0)="","",VLOOKUP(E113,期交所英文!C:G,5,0))</f>
        <v>No Clearing Participant default occurred</v>
      </c>
      <c r="P113" s="294" t="str">
        <f t="shared" si="14"/>
        <v>13_1_3_1</v>
      </c>
      <c r="Q113" s="119" t="str">
        <f>VLOOKUP(E113,Guide!C:F,4,0)</f>
        <v>Text</v>
      </c>
      <c r="R113" s="119" t="s">
        <v>3085</v>
      </c>
      <c r="S113" s="119" t="s">
        <v>3063</v>
      </c>
      <c r="T113" s="119" t="str">
        <f t="shared" si="10"/>
        <v>結算基金</v>
      </c>
      <c r="U113" s="119" t="s">
        <v>3064</v>
      </c>
      <c r="V113" s="119" t="str">
        <f t="shared" si="11"/>
        <v>股權</v>
      </c>
      <c r="W113" s="119" t="s">
        <v>518</v>
      </c>
      <c r="X113" s="119" t="s">
        <v>3092</v>
      </c>
      <c r="Y113" s="119" t="s">
        <v>1205</v>
      </c>
      <c r="Z113" s="119" t="s">
        <v>1205</v>
      </c>
      <c r="AA113" s="119" t="s">
        <v>3105</v>
      </c>
      <c r="AB113" s="119"/>
      <c r="AC113" s="398" t="str">
        <f>IFERROR(VLOOKUP(P113,#REF!,7,0),"N/A")</f>
        <v>N/A</v>
      </c>
      <c r="AD113" s="119" t="str">
        <f t="shared" si="15"/>
        <v>n/a</v>
      </c>
      <c r="AE113" s="119"/>
      <c r="AF113" s="119"/>
      <c r="AG113" s="119"/>
      <c r="AH113" s="61" t="s">
        <v>1481</v>
      </c>
      <c r="AI113" s="40" t="s">
        <v>1666</v>
      </c>
      <c r="AJ113" s="313"/>
      <c r="AK113" s="313"/>
    </row>
    <row r="114" spans="1:41" ht="39" customHeight="1">
      <c r="A114" s="324">
        <v>45107</v>
      </c>
      <c r="B114" s="283">
        <v>13.1</v>
      </c>
      <c r="C114" s="119" t="s">
        <v>1668</v>
      </c>
      <c r="D114" s="119" t="str">
        <f>VLOOKUP(B114,期交所英文!A:B,2,0)</f>
        <v>quantitative information related to
defaults</v>
      </c>
      <c r="E114" s="115" t="s">
        <v>1670</v>
      </c>
      <c r="F114" s="119" t="s">
        <v>1669</v>
      </c>
      <c r="G114" s="119" t="str">
        <f t="shared" si="9"/>
        <v>違約相關的數量性資訊</v>
      </c>
      <c r="H114" s="119" t="str">
        <f t="shared" si="9"/>
        <v>quantitative information related to
defaults</v>
      </c>
      <c r="I114" s="119" t="s">
        <v>2663</v>
      </c>
      <c r="J114" s="112" t="str">
        <f>VLOOKUP(E114,期交所英文!C:D,2,0)</f>
        <v>Quantitative information related to defaults; Proportion of client positions ported</v>
      </c>
      <c r="K114" s="125">
        <v>20220930</v>
      </c>
      <c r="L114" s="119" t="s">
        <v>1481</v>
      </c>
      <c r="M114" s="119" t="str">
        <f>VLOOKUP(E114,期交所英文!C:F,4,0)</f>
        <v>n/a</v>
      </c>
      <c r="N114" s="161" t="s">
        <v>1666</v>
      </c>
      <c r="O114" s="119" t="str">
        <f>IF(VLOOKUP(E114,期交所英文!C:G,5,0)="","",VLOOKUP(E114,期交所英文!C:G,5,0))</f>
        <v>No Clearing Participant default occurred</v>
      </c>
      <c r="P114" s="294" t="str">
        <f t="shared" si="14"/>
        <v>13_1_3_2</v>
      </c>
      <c r="Q114" s="119" t="str">
        <f>VLOOKUP(E114,Guide!C:F,4,0)</f>
        <v>Text</v>
      </c>
      <c r="R114" s="119" t="s">
        <v>3085</v>
      </c>
      <c r="S114" s="119" t="s">
        <v>3063</v>
      </c>
      <c r="T114" s="119" t="str">
        <f t="shared" si="10"/>
        <v>結算基金</v>
      </c>
      <c r="U114" s="119" t="s">
        <v>3064</v>
      </c>
      <c r="V114" s="119" t="str">
        <f t="shared" si="11"/>
        <v>股權</v>
      </c>
      <c r="W114" s="119" t="s">
        <v>518</v>
      </c>
      <c r="X114" s="119" t="s">
        <v>3092</v>
      </c>
      <c r="Y114" s="119" t="s">
        <v>1205</v>
      </c>
      <c r="Z114" s="119" t="s">
        <v>1205</v>
      </c>
      <c r="AA114" s="119" t="s">
        <v>3105</v>
      </c>
      <c r="AB114" s="119"/>
      <c r="AC114" s="398" t="str">
        <f>IFERROR(VLOOKUP(P114,#REF!,7,0),"N/A")</f>
        <v>N/A</v>
      </c>
      <c r="AD114" s="119" t="str">
        <f t="shared" si="15"/>
        <v>n/a</v>
      </c>
      <c r="AE114" s="119"/>
      <c r="AF114" s="119"/>
      <c r="AG114" s="119"/>
      <c r="AH114" s="61" t="s">
        <v>1481</v>
      </c>
      <c r="AI114" s="40" t="s">
        <v>1666</v>
      </c>
      <c r="AJ114" s="313"/>
      <c r="AK114" s="313"/>
    </row>
    <row r="115" spans="1:41" ht="42.75" customHeight="1">
      <c r="A115" s="324">
        <v>45107</v>
      </c>
      <c r="B115" s="283">
        <v>13.1</v>
      </c>
      <c r="C115" s="119" t="s">
        <v>1668</v>
      </c>
      <c r="D115" s="119" t="str">
        <f>VLOOKUP(B115,期交所英文!A:B,2,0)</f>
        <v>quantitative information related to
defaults</v>
      </c>
      <c r="E115" s="160" t="s">
        <v>2417</v>
      </c>
      <c r="F115" s="119" t="s">
        <v>1667</v>
      </c>
      <c r="G115" s="119" t="str">
        <f t="shared" si="9"/>
        <v>違約相關的數量性資訊</v>
      </c>
      <c r="H115" s="119" t="str">
        <f t="shared" si="9"/>
        <v>quantitative information related to
defaults</v>
      </c>
      <c r="I115" s="119" t="s">
        <v>2664</v>
      </c>
      <c r="J115" s="112" t="str">
        <f>VLOOKUP(E115,期交所英文!C:D,2,0)</f>
        <v>Quantitative information related to
defaults; Appropriate references to other published material related to the defaults</v>
      </c>
      <c r="K115" s="125">
        <v>20220930</v>
      </c>
      <c r="L115" s="119" t="s">
        <v>1481</v>
      </c>
      <c r="M115" s="119" t="str">
        <f>VLOOKUP(E115,期交所英文!C:F,4,0)</f>
        <v>n/a</v>
      </c>
      <c r="N115" s="161" t="s">
        <v>1666</v>
      </c>
      <c r="O115" s="119" t="str">
        <f>IF(VLOOKUP(E115,期交所英文!C:G,5,0)="","",VLOOKUP(E115,期交所英文!C:G,5,0))</f>
        <v>No Clearing Participant default occurred</v>
      </c>
      <c r="P115" s="294" t="str">
        <f t="shared" si="14"/>
        <v>13_1_4</v>
      </c>
      <c r="Q115" s="119" t="str">
        <f>VLOOKUP(E115,Guide!C:F,4,0)</f>
        <v>Text</v>
      </c>
      <c r="R115" s="119" t="s">
        <v>3085</v>
      </c>
      <c r="S115" s="119" t="s">
        <v>3063</v>
      </c>
      <c r="T115" s="119" t="str">
        <f t="shared" si="10"/>
        <v>結算基金</v>
      </c>
      <c r="U115" s="119" t="s">
        <v>3064</v>
      </c>
      <c r="V115" s="119" t="str">
        <f t="shared" si="11"/>
        <v>股權</v>
      </c>
      <c r="W115" s="119" t="s">
        <v>518</v>
      </c>
      <c r="X115" s="119" t="s">
        <v>3092</v>
      </c>
      <c r="Y115" s="119" t="s">
        <v>1205</v>
      </c>
      <c r="Z115" s="119" t="s">
        <v>1205</v>
      </c>
      <c r="AA115" s="119" t="s">
        <v>3105</v>
      </c>
      <c r="AB115" s="119"/>
      <c r="AC115" s="398" t="str">
        <f>IFERROR(VLOOKUP(P115,#REF!,7,0),"N/A")</f>
        <v>N/A</v>
      </c>
      <c r="AD115" s="119" t="str">
        <f t="shared" si="15"/>
        <v>n/a</v>
      </c>
      <c r="AE115" s="119"/>
      <c r="AF115" s="119"/>
      <c r="AG115" s="119"/>
      <c r="AH115" s="61" t="s">
        <v>1481</v>
      </c>
      <c r="AI115" s="40" t="s">
        <v>1666</v>
      </c>
      <c r="AJ115" s="313"/>
      <c r="AK115" s="313"/>
    </row>
    <row r="116" spans="1:41" ht="54" customHeight="1">
      <c r="A116" s="321">
        <v>45107</v>
      </c>
      <c r="B116" s="284">
        <v>14.1</v>
      </c>
      <c r="C116" s="164" t="s">
        <v>1662</v>
      </c>
      <c r="D116" s="164" t="str">
        <f>VLOOKUP(B116,期交所英文!A:B,2,0)</f>
        <v>Total Client Positions held as a share of notional values cleared or of the settlement value of securities transactions</v>
      </c>
      <c r="E116" s="306" t="s">
        <v>2418</v>
      </c>
      <c r="F116" s="164" t="s">
        <v>1665</v>
      </c>
      <c r="G116" s="164" t="str">
        <f t="shared" si="9"/>
        <v>客戶部位總數占名目結算價值或證券交易交割價值之比例</v>
      </c>
      <c r="H116" s="164" t="str">
        <f t="shared" si="9"/>
        <v>Total Client Positions held as a share of notional values cleared or of the settlement value of securities transactions</v>
      </c>
      <c r="I116" s="164" t="s">
        <v>2665</v>
      </c>
      <c r="J116" s="285" t="str">
        <f>VLOOKUP(E116,期交所英文!C:D,2,0)</f>
        <v>Total Client Positions held in individually segregated accounts</v>
      </c>
      <c r="K116" s="286">
        <v>20220930</v>
      </c>
      <c r="L116" s="307">
        <v>0.8508</v>
      </c>
      <c r="M116" s="307">
        <f>VLOOKUP(E116,期交所英文!C:F,4,0)</f>
        <v>0.8508</v>
      </c>
      <c r="N116" s="304"/>
      <c r="O116" s="307" t="str">
        <f>IF(VLOOKUP(E116,期交所英文!C:G,5,0)="","",VLOOKUP(E116,期交所英文!C:G,5,0))</f>
        <v/>
      </c>
      <c r="P116" s="291" t="str">
        <f t="shared" si="14"/>
        <v>14_1_1</v>
      </c>
      <c r="Q116" s="164" t="str">
        <f>VLOOKUP(E116,Guide!C:F,4,0)</f>
        <v>Numeric 2dp, Percentage</v>
      </c>
      <c r="R116" s="164" t="s">
        <v>3089</v>
      </c>
      <c r="S116" s="164" t="s">
        <v>3063</v>
      </c>
      <c r="T116" s="164" t="str">
        <f t="shared" si="10"/>
        <v>結算基金</v>
      </c>
      <c r="U116" s="164" t="s">
        <v>3064</v>
      </c>
      <c r="V116" s="164" t="str">
        <f t="shared" si="11"/>
        <v>股權</v>
      </c>
      <c r="W116" s="164" t="s">
        <v>518</v>
      </c>
      <c r="X116" s="164" t="s">
        <v>3092</v>
      </c>
      <c r="Y116" s="164" t="s">
        <v>1205</v>
      </c>
      <c r="Z116" s="164" t="s">
        <v>1205</v>
      </c>
      <c r="AA116" s="164" t="s">
        <v>3105</v>
      </c>
      <c r="AB116" s="164"/>
      <c r="AC116" s="411">
        <v>1</v>
      </c>
      <c r="AD116" s="164" t="str">
        <f t="shared" si="15"/>
        <v>TWD 1.00</v>
      </c>
      <c r="AE116" s="308" t="s">
        <v>3124</v>
      </c>
      <c r="AF116" s="164"/>
      <c r="AG116" s="164"/>
      <c r="AH116" s="61" t="s">
        <v>1481</v>
      </c>
      <c r="AI116" s="40" t="s">
        <v>1532</v>
      </c>
      <c r="AJ116" s="313"/>
      <c r="AK116" s="313"/>
    </row>
    <row r="117" spans="1:41" ht="44.25" customHeight="1">
      <c r="A117" s="321">
        <v>45107</v>
      </c>
      <c r="B117" s="284">
        <v>14.1</v>
      </c>
      <c r="C117" s="164" t="s">
        <v>1662</v>
      </c>
      <c r="D117" s="164" t="str">
        <f>VLOOKUP(B117,期交所英文!A:B,2,0)</f>
        <v>Total Client Positions held as a share of notional values cleared or of the settlement value of securities transactions</v>
      </c>
      <c r="E117" s="306" t="s">
        <v>2419</v>
      </c>
      <c r="F117" s="164" t="s">
        <v>1664</v>
      </c>
      <c r="G117" s="164" t="str">
        <f t="shared" si="9"/>
        <v>客戶部位總數占名目結算價值或證券交易交割價值之比例</v>
      </c>
      <c r="H117" s="164" t="str">
        <f t="shared" si="9"/>
        <v>Total Client Positions held as a share of notional values cleared or of the settlement value of securities transactions</v>
      </c>
      <c r="I117" s="164" t="s">
        <v>2666</v>
      </c>
      <c r="J117" s="285" t="str">
        <f>VLOOKUP(E117,期交所英文!C:D,2,0)</f>
        <v>Total Client Positions held in omnibus client-only accounts, other than LSOC accounts</v>
      </c>
      <c r="K117" s="286">
        <v>20220930</v>
      </c>
      <c r="L117" s="307">
        <v>0.1492</v>
      </c>
      <c r="M117" s="307">
        <f>VLOOKUP(E117,期交所英文!C:F,4,0)</f>
        <v>0.1492</v>
      </c>
      <c r="N117" s="304"/>
      <c r="O117" s="307" t="str">
        <f>IF(VLOOKUP(E117,期交所英文!C:G,5,0)="","",VLOOKUP(E117,期交所英文!C:G,5,0))</f>
        <v/>
      </c>
      <c r="P117" s="291" t="str">
        <f t="shared" si="14"/>
        <v>14_1_2</v>
      </c>
      <c r="Q117" s="164" t="str">
        <f>VLOOKUP(E117,Guide!C:F,4,0)</f>
        <v>Numeric 2dp, Percentage</v>
      </c>
      <c r="R117" s="164" t="s">
        <v>3089</v>
      </c>
      <c r="S117" s="164" t="s">
        <v>3063</v>
      </c>
      <c r="T117" s="164" t="str">
        <f t="shared" si="10"/>
        <v>結算基金</v>
      </c>
      <c r="U117" s="164" t="s">
        <v>3064</v>
      </c>
      <c r="V117" s="164" t="str">
        <f t="shared" si="11"/>
        <v>股權</v>
      </c>
      <c r="W117" s="164" t="s">
        <v>518</v>
      </c>
      <c r="X117" s="164" t="s">
        <v>3092</v>
      </c>
      <c r="Y117" s="164" t="s">
        <v>1205</v>
      </c>
      <c r="Z117" s="164" t="s">
        <v>1205</v>
      </c>
      <c r="AA117" s="164" t="s">
        <v>3105</v>
      </c>
      <c r="AB117" s="164"/>
      <c r="AC117" s="395" t="str">
        <f>IFERROR(VLOOKUP(P117,#REF!,7,0),"N/A")</f>
        <v>N/A</v>
      </c>
      <c r="AD117" s="164" t="str">
        <f t="shared" si="15"/>
        <v>n/a</v>
      </c>
      <c r="AE117" s="164"/>
      <c r="AF117" s="164"/>
      <c r="AG117" s="164"/>
      <c r="AH117" s="61" t="s">
        <v>1481</v>
      </c>
      <c r="AI117" s="40" t="s">
        <v>1532</v>
      </c>
      <c r="AJ117" s="313"/>
      <c r="AK117" s="313"/>
    </row>
    <row r="118" spans="1:41" ht="44.25" customHeight="1">
      <c r="A118" s="321">
        <v>45107</v>
      </c>
      <c r="B118" s="284">
        <v>14.1</v>
      </c>
      <c r="C118" s="164" t="s">
        <v>1662</v>
      </c>
      <c r="D118" s="164" t="str">
        <f>VLOOKUP(B118,期交所英文!A:B,2,0)</f>
        <v>Total Client Positions held as a share of notional values cleared or of the settlement value of securities transactions</v>
      </c>
      <c r="E118" s="306" t="s">
        <v>2420</v>
      </c>
      <c r="F118" s="164" t="s">
        <v>1663</v>
      </c>
      <c r="G118" s="164" t="str">
        <f t="shared" si="9"/>
        <v>客戶部位總數占名目結算價值或證券交易交割價值之比例</v>
      </c>
      <c r="H118" s="164" t="str">
        <f t="shared" si="9"/>
        <v>Total Client Positions held as a share of notional values cleared or of the settlement value of securities transactions</v>
      </c>
      <c r="I118" s="164" t="s">
        <v>2667</v>
      </c>
      <c r="J118" s="285" t="str">
        <f>VLOOKUP(E118,期交所英文!C:D,2,0)</f>
        <v>Total Client Positions held in legally
segregated but operationally comingled (LSOC) accounts</v>
      </c>
      <c r="K118" s="286">
        <v>20220930</v>
      </c>
      <c r="L118" s="164" t="s">
        <v>1481</v>
      </c>
      <c r="M118" s="164" t="str">
        <f>VLOOKUP(E118,期交所英文!C:F,4,0)</f>
        <v>n/a</v>
      </c>
      <c r="N118" s="287" t="s">
        <v>1660</v>
      </c>
      <c r="O118" s="164" t="str">
        <f>IF(VLOOKUP(E118,期交所英文!C:G,5,0)="","",VLOOKUP(E118,期交所英文!C:G,5,0))</f>
        <v>The account structure of TAIFEX does not offer
legally segregated but operationally comingled (LSOC) accounts nor comingled house and client accounts</v>
      </c>
      <c r="P118" s="291" t="str">
        <f t="shared" si="14"/>
        <v>14_1_3</v>
      </c>
      <c r="Q118" s="164" t="str">
        <f>VLOOKUP(E118,Guide!C:F,4,0)</f>
        <v>Numeric 2dp, Percentage</v>
      </c>
      <c r="R118" s="164" t="s">
        <v>3089</v>
      </c>
      <c r="S118" s="164" t="s">
        <v>3063</v>
      </c>
      <c r="T118" s="164" t="str">
        <f t="shared" si="10"/>
        <v>結算基金</v>
      </c>
      <c r="U118" s="164" t="s">
        <v>3064</v>
      </c>
      <c r="V118" s="164" t="str">
        <f t="shared" si="11"/>
        <v>股權</v>
      </c>
      <c r="W118" s="164" t="s">
        <v>518</v>
      </c>
      <c r="X118" s="164" t="s">
        <v>3092</v>
      </c>
      <c r="Y118" s="164" t="s">
        <v>1205</v>
      </c>
      <c r="Z118" s="164" t="s">
        <v>1205</v>
      </c>
      <c r="AA118" s="164" t="s">
        <v>3105</v>
      </c>
      <c r="AB118" s="164"/>
      <c r="AC118" s="395" t="str">
        <f>IFERROR(VLOOKUP(P118,#REF!,7,0),"N/A")</f>
        <v>N/A</v>
      </c>
      <c r="AD118" s="164" t="str">
        <f t="shared" si="15"/>
        <v>n/a</v>
      </c>
      <c r="AE118" s="164"/>
      <c r="AF118" s="164"/>
      <c r="AG118" s="164"/>
      <c r="AH118" s="61" t="s">
        <v>1481</v>
      </c>
      <c r="AI118" s="40" t="s">
        <v>1660</v>
      </c>
      <c r="AJ118" s="313"/>
      <c r="AK118" s="313"/>
    </row>
    <row r="119" spans="1:41" ht="44.25" customHeight="1">
      <c r="A119" s="321">
        <v>45107</v>
      </c>
      <c r="B119" s="284">
        <v>14.1</v>
      </c>
      <c r="C119" s="164" t="s">
        <v>1662</v>
      </c>
      <c r="D119" s="164" t="str">
        <f>VLOOKUP(B119,期交所英文!A:B,2,0)</f>
        <v>Total Client Positions held as a share of notional values cleared or of the settlement value of securities transactions</v>
      </c>
      <c r="E119" s="306" t="s">
        <v>2421</v>
      </c>
      <c r="F119" s="164" t="s">
        <v>1661</v>
      </c>
      <c r="G119" s="164" t="str">
        <f t="shared" si="9"/>
        <v>客戶部位總數占名目結算價值或證券交易交割價值之比例</v>
      </c>
      <c r="H119" s="164" t="str">
        <f t="shared" si="9"/>
        <v>Total Client Positions held as a share of notional values cleared or of the settlement value of securities transactions</v>
      </c>
      <c r="I119" s="164" t="s">
        <v>2668</v>
      </c>
      <c r="J119" s="285" t="str">
        <f>VLOOKUP(E119,期交所英文!C:D,2,0)</f>
        <v>Total Client Positions held in
comingled house and client accounts</v>
      </c>
      <c r="K119" s="286">
        <v>20220930</v>
      </c>
      <c r="L119" s="164" t="s">
        <v>1481</v>
      </c>
      <c r="M119" s="164" t="str">
        <f>VLOOKUP(E119,期交所英文!C:F,4,0)</f>
        <v>n/a</v>
      </c>
      <c r="N119" s="287" t="s">
        <v>1660</v>
      </c>
      <c r="O119" s="164" t="str">
        <f>IF(VLOOKUP(E119,期交所英文!C:G,5,0)="","",VLOOKUP(E119,期交所英文!C:G,5,0))</f>
        <v>The account structure of TAIFEX does not offer
legally segregated but operationally comingled (LSOC) accounts nor comingled house and client accounts</v>
      </c>
      <c r="P119" s="291" t="str">
        <f t="shared" si="14"/>
        <v>14_1_4</v>
      </c>
      <c r="Q119" s="164" t="str">
        <f>VLOOKUP(E119,Guide!C:F,4,0)</f>
        <v>Numeric 2dp, Percentage</v>
      </c>
      <c r="R119" s="164" t="s">
        <v>3089</v>
      </c>
      <c r="S119" s="164" t="s">
        <v>3063</v>
      </c>
      <c r="T119" s="164" t="str">
        <f t="shared" si="10"/>
        <v>結算基金</v>
      </c>
      <c r="U119" s="164" t="s">
        <v>3064</v>
      </c>
      <c r="V119" s="164" t="str">
        <f t="shared" si="11"/>
        <v>股權</v>
      </c>
      <c r="W119" s="164" t="s">
        <v>518</v>
      </c>
      <c r="X119" s="164" t="s">
        <v>3092</v>
      </c>
      <c r="Y119" s="164" t="s">
        <v>1205</v>
      </c>
      <c r="Z119" s="164" t="s">
        <v>1205</v>
      </c>
      <c r="AA119" s="164" t="s">
        <v>3105</v>
      </c>
      <c r="AB119" s="164"/>
      <c r="AC119" s="395" t="str">
        <f>IFERROR(VLOOKUP(P119,#REF!,7,0),"N/A")</f>
        <v>N/A</v>
      </c>
      <c r="AD119" s="164" t="str">
        <f t="shared" si="15"/>
        <v>n/a</v>
      </c>
      <c r="AE119" s="164"/>
      <c r="AF119" s="164"/>
      <c r="AG119" s="164"/>
      <c r="AH119" s="61" t="s">
        <v>1481</v>
      </c>
      <c r="AI119" s="40" t="s">
        <v>1660</v>
      </c>
      <c r="AJ119" s="313"/>
      <c r="AK119" s="313"/>
    </row>
    <row r="120" spans="1:41" ht="48.75" customHeight="1">
      <c r="A120" s="325">
        <v>44926</v>
      </c>
      <c r="B120" s="309">
        <v>15.1</v>
      </c>
      <c r="C120" s="136" t="s">
        <v>1658</v>
      </c>
      <c r="D120" s="136" t="str">
        <f>VLOOKUP(B120,期交所英文!A:B,2,0)</f>
        <v>General business risk</v>
      </c>
      <c r="E120" s="153" t="s">
        <v>2422</v>
      </c>
      <c r="F120" s="136" t="s">
        <v>1659</v>
      </c>
      <c r="G120" s="136" t="str">
        <f t="shared" si="9"/>
        <v>一般營業風險</v>
      </c>
      <c r="H120" s="136" t="str">
        <f t="shared" si="9"/>
        <v>General business risk</v>
      </c>
      <c r="I120" s="136" t="s">
        <v>2669</v>
      </c>
      <c r="J120" s="134" t="str">
        <f>VLOOKUP(E120,期交所英文!C:D,2,0)</f>
        <v>Value of liquid net assets funded by equity</v>
      </c>
      <c r="K120" s="135">
        <v>20220930</v>
      </c>
      <c r="L120" s="163" t="s">
        <v>1650</v>
      </c>
      <c r="M120" s="163" t="str">
        <f>VLOOKUP(E120,期交所英文!C:F,4,0)</f>
        <v>http://www.taifex.com.tw/file/taifex/Dai lydownload/QD_Files/report2021.pdf</v>
      </c>
      <c r="N120" s="138"/>
      <c r="O120" s="163" t="str">
        <f>IF(VLOOKUP(E120,期交所英文!C:G,5,0)="","",VLOOKUP(E120,期交所英文!C:G,5,0))</f>
        <v/>
      </c>
      <c r="P120" s="295" t="str">
        <f t="shared" si="14"/>
        <v>15_1_1</v>
      </c>
      <c r="Q120" s="315" t="str">
        <f>VLOOKUP(E120,Guide!C:F,4,0)</f>
        <v>Numeric 2dp, Currency</v>
      </c>
      <c r="R120" s="391" t="s">
        <v>3087</v>
      </c>
      <c r="S120" s="391" t="s">
        <v>3063</v>
      </c>
      <c r="T120" s="391" t="str">
        <f t="shared" si="10"/>
        <v>結算基金</v>
      </c>
      <c r="U120" s="391" t="s">
        <v>3064</v>
      </c>
      <c r="V120" s="391" t="str">
        <f t="shared" si="11"/>
        <v>股權</v>
      </c>
      <c r="W120" s="391" t="s">
        <v>518</v>
      </c>
      <c r="X120" s="391" t="s">
        <v>3092</v>
      </c>
      <c r="Y120" s="391" t="s">
        <v>1205</v>
      </c>
      <c r="Z120" s="391" t="s">
        <v>1205</v>
      </c>
      <c r="AA120" s="391" t="s">
        <v>3105</v>
      </c>
      <c r="AB120" s="391"/>
      <c r="AC120" s="417" t="s">
        <v>3129</v>
      </c>
      <c r="AD120" s="392">
        <v>14862674085</v>
      </c>
      <c r="AE120" s="136" t="s">
        <v>2851</v>
      </c>
      <c r="AF120" s="136"/>
      <c r="AG120" s="136"/>
      <c r="AH120" s="61" t="s">
        <v>1643</v>
      </c>
      <c r="AI120" s="42"/>
      <c r="AJ120" s="41"/>
      <c r="AK120" s="388" t="str">
        <f t="shared" ref="AK120:AK126" si="16">SUBSTITUTE(AM120,"TWD","")</f>
        <v xml:space="preserve"> 14,862,674,085.00</v>
      </c>
      <c r="AM120" s="36" t="s">
        <v>3048</v>
      </c>
      <c r="AO120" s="380" t="s">
        <v>3054</v>
      </c>
    </row>
    <row r="121" spans="1:41" ht="35.65" customHeight="1">
      <c r="A121" s="325">
        <v>44926</v>
      </c>
      <c r="B121" s="309">
        <v>15.1</v>
      </c>
      <c r="C121" s="136" t="s">
        <v>1658</v>
      </c>
      <c r="D121" s="136" t="str">
        <f>VLOOKUP(B121,期交所英文!A:B,2,0)</f>
        <v>General business risk</v>
      </c>
      <c r="E121" s="153" t="s">
        <v>2423</v>
      </c>
      <c r="F121" s="136" t="s">
        <v>1657</v>
      </c>
      <c r="G121" s="136" t="str">
        <f t="shared" si="9"/>
        <v>一般營業風險</v>
      </c>
      <c r="H121" s="136" t="str">
        <f t="shared" si="9"/>
        <v>General business risk</v>
      </c>
      <c r="I121" s="136" t="s">
        <v>2670</v>
      </c>
      <c r="J121" s="134" t="str">
        <f>VLOOKUP(E121,期交所英文!C:D,2,0)</f>
        <v>Six months of current operating expenses</v>
      </c>
      <c r="K121" s="135">
        <v>20220930</v>
      </c>
      <c r="L121" s="163" t="s">
        <v>1650</v>
      </c>
      <c r="M121" s="163" t="str">
        <f>VLOOKUP(E121,期交所英文!C:F,4,0)</f>
        <v>http://www.taifex.com.tw/file/taifex/Dai lydownload/QD_Files/report2021.pdf</v>
      </c>
      <c r="N121" s="138"/>
      <c r="O121" s="163" t="str">
        <f>IF(VLOOKUP(E121,期交所英文!C:G,5,0)="","",VLOOKUP(E121,期交所英文!C:G,5,0))</f>
        <v/>
      </c>
      <c r="P121" s="295" t="str">
        <f t="shared" si="14"/>
        <v>15_1_2</v>
      </c>
      <c r="Q121" s="315" t="str">
        <f>VLOOKUP(E121,Guide!C:F,4,0)</f>
        <v>Numeric 2dp, Currency</v>
      </c>
      <c r="R121" s="391" t="s">
        <v>3087</v>
      </c>
      <c r="S121" s="391" t="s">
        <v>3063</v>
      </c>
      <c r="T121" s="391" t="str">
        <f t="shared" si="10"/>
        <v>結算基金</v>
      </c>
      <c r="U121" s="391" t="s">
        <v>3064</v>
      </c>
      <c r="V121" s="391" t="str">
        <f t="shared" si="11"/>
        <v>股權</v>
      </c>
      <c r="W121" s="391" t="s">
        <v>518</v>
      </c>
      <c r="X121" s="391" t="s">
        <v>3092</v>
      </c>
      <c r="Y121" s="391" t="s">
        <v>1205</v>
      </c>
      <c r="Z121" s="391" t="s">
        <v>1205</v>
      </c>
      <c r="AA121" s="391" t="s">
        <v>3105</v>
      </c>
      <c r="AB121" s="391"/>
      <c r="AC121" s="417" t="s">
        <v>3129</v>
      </c>
      <c r="AD121" s="392">
        <v>1056626955.5</v>
      </c>
      <c r="AE121" s="136"/>
      <c r="AF121" s="136"/>
      <c r="AG121" s="136"/>
      <c r="AH121" s="61" t="s">
        <v>1643</v>
      </c>
      <c r="AI121" s="42"/>
      <c r="AJ121" s="41"/>
      <c r="AK121" s="388" t="str">
        <f t="shared" si="16"/>
        <v xml:space="preserve"> 1056626955.5</v>
      </c>
      <c r="AM121" s="36" t="s">
        <v>3109</v>
      </c>
      <c r="AO121" s="380" t="s">
        <v>3054</v>
      </c>
    </row>
    <row r="122" spans="1:41" ht="24" customHeight="1">
      <c r="A122" s="325">
        <v>44926</v>
      </c>
      <c r="B122" s="309">
        <v>15.2</v>
      </c>
      <c r="C122" s="136" t="s">
        <v>1652</v>
      </c>
      <c r="D122" s="136" t="str">
        <f>VLOOKUP(B122,期交所英文!A:B,2,0)</f>
        <v>General business risk; Financial</v>
      </c>
      <c r="E122" s="153" t="s">
        <v>2424</v>
      </c>
      <c r="F122" s="136" t="s">
        <v>1656</v>
      </c>
      <c r="G122" s="136" t="str">
        <f t="shared" si="9"/>
        <v>一般營業風險；財務</v>
      </c>
      <c r="H122" s="136" t="str">
        <f t="shared" si="9"/>
        <v>General business risk; Financial</v>
      </c>
      <c r="I122" s="136" t="s">
        <v>2671</v>
      </c>
      <c r="J122" s="134" t="str">
        <f>VLOOKUP(E122,期交所英文!C:D,2,0)</f>
        <v>Total Revenue</v>
      </c>
      <c r="K122" s="135">
        <v>20220930</v>
      </c>
      <c r="L122" s="163" t="s">
        <v>1650</v>
      </c>
      <c r="M122" s="163" t="str">
        <f>VLOOKUP(E122,期交所英文!C:F,4,0)</f>
        <v>http://www.taifex.com.tw/file/taifex/Dai lydownload/QD_Files/report2021.pdf</v>
      </c>
      <c r="N122" s="138"/>
      <c r="O122" s="163" t="str">
        <f>IF(VLOOKUP(E122,期交所英文!C:G,5,0)="","",VLOOKUP(E122,期交所英文!C:G,5,0))</f>
        <v/>
      </c>
      <c r="P122" s="295" t="str">
        <f t="shared" si="14"/>
        <v>15_2_1</v>
      </c>
      <c r="Q122" s="315" t="str">
        <f>VLOOKUP(E122,Guide!C:F,4,0)</f>
        <v>Numeric 2dp, Currency</v>
      </c>
      <c r="R122" s="391" t="s">
        <v>3087</v>
      </c>
      <c r="S122" s="391" t="s">
        <v>3063</v>
      </c>
      <c r="T122" s="391" t="str">
        <f t="shared" si="10"/>
        <v>結算基金</v>
      </c>
      <c r="U122" s="391" t="s">
        <v>3064</v>
      </c>
      <c r="V122" s="391" t="str">
        <f t="shared" si="11"/>
        <v>股權</v>
      </c>
      <c r="W122" s="391" t="s">
        <v>518</v>
      </c>
      <c r="X122" s="391" t="s">
        <v>3092</v>
      </c>
      <c r="Y122" s="391" t="s">
        <v>1205</v>
      </c>
      <c r="Z122" s="391" t="s">
        <v>1205</v>
      </c>
      <c r="AA122" s="391" t="s">
        <v>3105</v>
      </c>
      <c r="AB122" s="391"/>
      <c r="AC122" s="417" t="s">
        <v>3129</v>
      </c>
      <c r="AD122" s="392">
        <v>3317334096</v>
      </c>
      <c r="AE122" s="136"/>
      <c r="AF122" s="136"/>
      <c r="AG122" s="136"/>
      <c r="AH122" s="61" t="s">
        <v>1643</v>
      </c>
      <c r="AI122" s="42"/>
      <c r="AJ122" s="41"/>
      <c r="AK122" s="388" t="str">
        <f t="shared" si="16"/>
        <v xml:space="preserve"> 3,317,334,096.00</v>
      </c>
      <c r="AM122" s="36" t="s">
        <v>3049</v>
      </c>
      <c r="AO122" s="380" t="s">
        <v>3054</v>
      </c>
    </row>
    <row r="123" spans="1:41" ht="24" customHeight="1">
      <c r="A123" s="325">
        <v>44926</v>
      </c>
      <c r="B123" s="309">
        <v>15.2</v>
      </c>
      <c r="C123" s="136" t="s">
        <v>1652</v>
      </c>
      <c r="D123" s="136" t="str">
        <f>VLOOKUP(B123,期交所英文!A:B,2,0)</f>
        <v>General business risk; Financial</v>
      </c>
      <c r="E123" s="153" t="s">
        <v>2425</v>
      </c>
      <c r="F123" s="136" t="s">
        <v>1655</v>
      </c>
      <c r="G123" s="136" t="str">
        <f t="shared" si="9"/>
        <v>一般營業風險；財務</v>
      </c>
      <c r="H123" s="136" t="str">
        <f t="shared" si="9"/>
        <v>General business risk; Financial</v>
      </c>
      <c r="I123" s="136" t="s">
        <v>2672</v>
      </c>
      <c r="J123" s="134" t="str">
        <f>VLOOKUP(E123,期交所英文!C:D,2,0)</f>
        <v>Total Expenditure</v>
      </c>
      <c r="K123" s="135">
        <v>20220930</v>
      </c>
      <c r="L123" s="163" t="s">
        <v>1650</v>
      </c>
      <c r="M123" s="163" t="str">
        <f>VLOOKUP(E123,期交所英文!C:F,4,0)</f>
        <v>http://www.taifex.com.tw/file/taifex/Dai lydownload/QD_Files/report2021.pdf</v>
      </c>
      <c r="N123" s="138"/>
      <c r="O123" s="163" t="str">
        <f>IF(VLOOKUP(E123,期交所英文!C:G,5,0)="","",VLOOKUP(E123,期交所英文!C:G,5,0))</f>
        <v/>
      </c>
      <c r="P123" s="295" t="str">
        <f t="shared" si="14"/>
        <v>15_2_2</v>
      </c>
      <c r="Q123" s="315" t="str">
        <f>VLOOKUP(E123,Guide!C:F,4,0)</f>
        <v>Numeric 2dp, Currency</v>
      </c>
      <c r="R123" s="391" t="s">
        <v>3087</v>
      </c>
      <c r="S123" s="391" t="s">
        <v>3063</v>
      </c>
      <c r="T123" s="391" t="str">
        <f t="shared" si="10"/>
        <v>結算基金</v>
      </c>
      <c r="U123" s="391" t="s">
        <v>3064</v>
      </c>
      <c r="V123" s="391" t="str">
        <f t="shared" si="11"/>
        <v>股權</v>
      </c>
      <c r="W123" s="391" t="s">
        <v>518</v>
      </c>
      <c r="X123" s="391" t="s">
        <v>3092</v>
      </c>
      <c r="Y123" s="391" t="s">
        <v>1205</v>
      </c>
      <c r="Z123" s="391" t="s">
        <v>1205</v>
      </c>
      <c r="AA123" s="391" t="s">
        <v>3105</v>
      </c>
      <c r="AB123" s="391"/>
      <c r="AC123" s="417" t="s">
        <v>3129</v>
      </c>
      <c r="AD123" s="392">
        <v>2113253911</v>
      </c>
      <c r="AE123" s="136"/>
      <c r="AF123" s="136"/>
      <c r="AG123" s="136"/>
      <c r="AH123" s="61" t="s">
        <v>1643</v>
      </c>
      <c r="AI123" s="42"/>
      <c r="AJ123" s="41"/>
      <c r="AK123" s="388" t="str">
        <f t="shared" si="16"/>
        <v xml:space="preserve"> 2,113,253,911.00</v>
      </c>
      <c r="AM123" s="36" t="s">
        <v>3050</v>
      </c>
      <c r="AO123" s="380" t="s">
        <v>3054</v>
      </c>
    </row>
    <row r="124" spans="1:41" ht="24" customHeight="1">
      <c r="A124" s="325">
        <v>44926</v>
      </c>
      <c r="B124" s="309">
        <v>15.2</v>
      </c>
      <c r="C124" s="136" t="s">
        <v>1652</v>
      </c>
      <c r="D124" s="136" t="str">
        <f>VLOOKUP(B124,期交所英文!A:B,2,0)</f>
        <v>General business risk; Financial</v>
      </c>
      <c r="E124" s="153" t="s">
        <v>2426</v>
      </c>
      <c r="F124" s="136" t="s">
        <v>1654</v>
      </c>
      <c r="G124" s="136" t="str">
        <f t="shared" si="9"/>
        <v>一般營業風險；財務</v>
      </c>
      <c r="H124" s="136" t="str">
        <f t="shared" si="9"/>
        <v>General business risk; Financial</v>
      </c>
      <c r="I124" s="136" t="s">
        <v>2673</v>
      </c>
      <c r="J124" s="134" t="str">
        <f>VLOOKUP(E124,期交所英文!C:D,2,0)</f>
        <v>Profits</v>
      </c>
      <c r="K124" s="135">
        <v>20220930</v>
      </c>
      <c r="L124" s="163" t="s">
        <v>1650</v>
      </c>
      <c r="M124" s="163" t="str">
        <f>VLOOKUP(E124,期交所英文!C:F,4,0)</f>
        <v>http://www.taifex.com.tw/file/taifex/Dai lydownload/QD_Files/report2021.pdf</v>
      </c>
      <c r="N124" s="138"/>
      <c r="O124" s="163" t="str">
        <f>IF(VLOOKUP(E124,期交所英文!C:G,5,0)="","",VLOOKUP(E124,期交所英文!C:G,5,0))</f>
        <v/>
      </c>
      <c r="P124" s="295" t="str">
        <f t="shared" si="14"/>
        <v>15_2_3</v>
      </c>
      <c r="Q124" s="315" t="str">
        <f>VLOOKUP(E124,Guide!C:F,4,0)</f>
        <v>Numeric 2dp, Currency</v>
      </c>
      <c r="R124" s="391" t="s">
        <v>3087</v>
      </c>
      <c r="S124" s="391" t="s">
        <v>3063</v>
      </c>
      <c r="T124" s="391" t="str">
        <f t="shared" si="10"/>
        <v>結算基金</v>
      </c>
      <c r="U124" s="391" t="s">
        <v>3064</v>
      </c>
      <c r="V124" s="391" t="str">
        <f t="shared" si="11"/>
        <v>股權</v>
      </c>
      <c r="W124" s="391" t="s">
        <v>518</v>
      </c>
      <c r="X124" s="391" t="s">
        <v>3092</v>
      </c>
      <c r="Y124" s="391" t="s">
        <v>1205</v>
      </c>
      <c r="Z124" s="391" t="s">
        <v>1205</v>
      </c>
      <c r="AA124" s="391" t="s">
        <v>3105</v>
      </c>
      <c r="AB124" s="391"/>
      <c r="AC124" s="417" t="s">
        <v>3129</v>
      </c>
      <c r="AD124" s="392">
        <v>1124719881</v>
      </c>
      <c r="AE124" s="136"/>
      <c r="AF124" s="136"/>
      <c r="AG124" s="136"/>
      <c r="AH124" s="61" t="s">
        <v>1643</v>
      </c>
      <c r="AI124" s="42"/>
      <c r="AJ124" s="41"/>
      <c r="AK124" s="388" t="str">
        <f t="shared" si="16"/>
        <v xml:space="preserve"> 1,124,719,881.00</v>
      </c>
      <c r="AM124" s="36" t="s">
        <v>3051</v>
      </c>
      <c r="AO124" s="380" t="s">
        <v>3054</v>
      </c>
    </row>
    <row r="125" spans="1:41" ht="24" customHeight="1">
      <c r="A125" s="325">
        <v>44926</v>
      </c>
      <c r="B125" s="309">
        <v>15.2</v>
      </c>
      <c r="C125" s="136" t="s">
        <v>1652</v>
      </c>
      <c r="D125" s="136" t="str">
        <f>VLOOKUP(B125,期交所英文!A:B,2,0)</f>
        <v>General business risk; Financial</v>
      </c>
      <c r="E125" s="153" t="s">
        <v>2427</v>
      </c>
      <c r="F125" s="136" t="s">
        <v>1653</v>
      </c>
      <c r="G125" s="136" t="str">
        <f t="shared" si="9"/>
        <v>一般營業風險；財務</v>
      </c>
      <c r="H125" s="136" t="str">
        <f t="shared" si="9"/>
        <v>General business risk; Financial</v>
      </c>
      <c r="I125" s="136" t="s">
        <v>2674</v>
      </c>
      <c r="J125" s="134" t="str">
        <f>VLOOKUP(E125,期交所英文!C:D,2,0)</f>
        <v>Total Assets</v>
      </c>
      <c r="K125" s="135">
        <v>20220930</v>
      </c>
      <c r="L125" s="163" t="s">
        <v>1650</v>
      </c>
      <c r="M125" s="163" t="str">
        <f>VLOOKUP(E125,期交所英文!C:F,4,0)</f>
        <v>http://www.taifex.com.tw/file/taifex/Dai lydownload/QD_Files/report2021.pdf</v>
      </c>
      <c r="N125" s="138"/>
      <c r="O125" s="163" t="str">
        <f>IF(VLOOKUP(E125,期交所英文!C:G,5,0)="","",VLOOKUP(E125,期交所英文!C:G,5,0))</f>
        <v/>
      </c>
      <c r="P125" s="295" t="str">
        <f t="shared" si="14"/>
        <v>15_2_4</v>
      </c>
      <c r="Q125" s="315" t="str">
        <f>VLOOKUP(E125,Guide!C:F,4,0)</f>
        <v>Numeric 2dp, Currency</v>
      </c>
      <c r="R125" s="391" t="s">
        <v>3087</v>
      </c>
      <c r="S125" s="391" t="s">
        <v>3063</v>
      </c>
      <c r="T125" s="391" t="str">
        <f t="shared" si="10"/>
        <v>結算基金</v>
      </c>
      <c r="U125" s="391" t="s">
        <v>3064</v>
      </c>
      <c r="V125" s="391" t="str">
        <f t="shared" si="11"/>
        <v>股權</v>
      </c>
      <c r="W125" s="391" t="s">
        <v>518</v>
      </c>
      <c r="X125" s="391" t="s">
        <v>3092</v>
      </c>
      <c r="Y125" s="391" t="s">
        <v>1205</v>
      </c>
      <c r="Z125" s="391" t="s">
        <v>1205</v>
      </c>
      <c r="AA125" s="391" t="s">
        <v>3105</v>
      </c>
      <c r="AB125" s="391"/>
      <c r="AC125" s="417" t="s">
        <v>3129</v>
      </c>
      <c r="AD125" s="392">
        <v>18575505058</v>
      </c>
      <c r="AE125" s="136"/>
      <c r="AF125" s="136"/>
      <c r="AG125" s="136"/>
      <c r="AH125" s="61" t="s">
        <v>1643</v>
      </c>
      <c r="AI125" s="42"/>
      <c r="AJ125" s="41"/>
      <c r="AK125" s="388" t="str">
        <f t="shared" si="16"/>
        <v xml:space="preserve"> 18,575,505,058.00</v>
      </c>
      <c r="AM125" s="36" t="s">
        <v>3052</v>
      </c>
      <c r="AO125" s="380" t="s">
        <v>3054</v>
      </c>
    </row>
    <row r="126" spans="1:41" ht="24" customHeight="1">
      <c r="A126" s="325">
        <v>44926</v>
      </c>
      <c r="B126" s="309">
        <v>15.2</v>
      </c>
      <c r="C126" s="136" t="s">
        <v>1652</v>
      </c>
      <c r="D126" s="136" t="str">
        <f>VLOOKUP(B126,期交所英文!A:B,2,0)</f>
        <v>General business risk; Financial</v>
      </c>
      <c r="E126" s="153" t="s">
        <v>2428</v>
      </c>
      <c r="F126" s="136" t="s">
        <v>1651</v>
      </c>
      <c r="G126" s="136" t="str">
        <f t="shared" si="9"/>
        <v>一般營業風險；財務</v>
      </c>
      <c r="H126" s="136" t="str">
        <f t="shared" si="9"/>
        <v>General business risk; Financial</v>
      </c>
      <c r="I126" s="136" t="s">
        <v>2675</v>
      </c>
      <c r="J126" s="134" t="str">
        <f>VLOOKUP(E126,期交所英文!C:D,2,0)</f>
        <v>Total Liabilities</v>
      </c>
      <c r="K126" s="135">
        <v>20220930</v>
      </c>
      <c r="L126" s="163" t="s">
        <v>1650</v>
      </c>
      <c r="M126" s="163" t="str">
        <f>VLOOKUP(E126,期交所英文!C:F,4,0)</f>
        <v>http://www.taifex.com.tw/file/taifex/Dai lydownload/QD_Files/report2021.pdf</v>
      </c>
      <c r="N126" s="138"/>
      <c r="O126" s="163" t="str">
        <f>IF(VLOOKUP(E126,期交所英文!C:G,5,0)="","",VLOOKUP(E126,期交所英文!C:G,5,0))</f>
        <v/>
      </c>
      <c r="P126" s="295" t="str">
        <f t="shared" si="14"/>
        <v>15_2_5</v>
      </c>
      <c r="Q126" s="315" t="str">
        <f>VLOOKUP(E126,Guide!C:F,4,0)</f>
        <v>Numeric 2dp, Currency</v>
      </c>
      <c r="R126" s="391" t="s">
        <v>3087</v>
      </c>
      <c r="S126" s="391" t="s">
        <v>3063</v>
      </c>
      <c r="T126" s="391" t="str">
        <f t="shared" si="10"/>
        <v>結算基金</v>
      </c>
      <c r="U126" s="391" t="s">
        <v>3064</v>
      </c>
      <c r="V126" s="391" t="str">
        <f t="shared" si="11"/>
        <v>股權</v>
      </c>
      <c r="W126" s="391" t="s">
        <v>518</v>
      </c>
      <c r="X126" s="391" t="s">
        <v>3092</v>
      </c>
      <c r="Y126" s="391" t="s">
        <v>1205</v>
      </c>
      <c r="Z126" s="391" t="s">
        <v>1205</v>
      </c>
      <c r="AA126" s="391" t="s">
        <v>3105</v>
      </c>
      <c r="AB126" s="391"/>
      <c r="AC126" s="417" t="s">
        <v>3129</v>
      </c>
      <c r="AD126" s="392">
        <v>8903836977</v>
      </c>
      <c r="AE126" s="136"/>
      <c r="AF126" s="136"/>
      <c r="AG126" s="136"/>
      <c r="AH126" s="61" t="s">
        <v>1643</v>
      </c>
      <c r="AI126" s="42"/>
      <c r="AJ126" s="41"/>
      <c r="AK126" s="388" t="str">
        <f t="shared" si="16"/>
        <v xml:space="preserve"> 8,903,836,977.00</v>
      </c>
      <c r="AM126" s="36" t="s">
        <v>3053</v>
      </c>
      <c r="AO126" s="380" t="s">
        <v>3054</v>
      </c>
    </row>
    <row r="127" spans="1:41" ht="45.75" customHeight="1">
      <c r="A127" s="321">
        <v>44926</v>
      </c>
      <c r="B127" s="284">
        <v>15.2</v>
      </c>
      <c r="C127" s="164" t="s">
        <v>1648</v>
      </c>
      <c r="D127" s="164" t="str">
        <f>VLOOKUP(B127,期交所英文!A:B,2,0)</f>
        <v>General business risk; Financial</v>
      </c>
      <c r="E127" s="306" t="s">
        <v>2429</v>
      </c>
      <c r="F127" s="164" t="s">
        <v>1649</v>
      </c>
      <c r="G127" s="164" t="str">
        <f t="shared" si="9"/>
        <v>一般營業風險；財務揭露</v>
      </c>
      <c r="H127" s="164" t="str">
        <f t="shared" si="9"/>
        <v>General business risk; Financial</v>
      </c>
      <c r="I127" s="164" t="s">
        <v>2850</v>
      </c>
      <c r="J127" s="285" t="str">
        <f>VLOOKUP(E127,期交所英文!C:D,2,0)</f>
        <v>Explain if collateral posted by
clearing participants is held on or off the CCPs balance sheet</v>
      </c>
      <c r="K127" s="286">
        <v>20220930</v>
      </c>
      <c r="L127" s="288" t="s">
        <v>2756</v>
      </c>
      <c r="M127" s="164" t="str">
        <f>VLOOKUP(E127,期交所英文!C:F,4,0)</f>
        <v>The amount of clearing members's deposit of securities as margin collateral was $189,772,281</v>
      </c>
      <c r="N127" s="304"/>
      <c r="O127" s="164" t="str">
        <f>IF(VLOOKUP(E127,期交所英文!C:G,5,0)="","",VLOOKUP(E127,期交所英文!C:G,5,0))</f>
        <v/>
      </c>
      <c r="P127" s="291" t="str">
        <f t="shared" si="14"/>
        <v>15_2_6</v>
      </c>
      <c r="Q127" s="164" t="str">
        <f>VLOOKUP(E127,Guide!C:F,4,0)</f>
        <v>Text</v>
      </c>
      <c r="R127" s="164" t="s">
        <v>3085</v>
      </c>
      <c r="S127" s="164" t="s">
        <v>3063</v>
      </c>
      <c r="T127" s="164" t="str">
        <f t="shared" si="10"/>
        <v>結算基金</v>
      </c>
      <c r="U127" s="164" t="s">
        <v>3064</v>
      </c>
      <c r="V127" s="164" t="str">
        <f t="shared" si="11"/>
        <v>股權</v>
      </c>
      <c r="W127" s="164" t="s">
        <v>518</v>
      </c>
      <c r="X127" s="164" t="s">
        <v>3092</v>
      </c>
      <c r="Y127" s="164" t="s">
        <v>1205</v>
      </c>
      <c r="Z127" s="164" t="s">
        <v>1205</v>
      </c>
      <c r="AA127" s="164" t="s">
        <v>3105</v>
      </c>
      <c r="AB127" s="164"/>
      <c r="AC127" s="395" t="s">
        <v>3111</v>
      </c>
      <c r="AD127" s="387"/>
      <c r="AE127" s="164" t="s">
        <v>3110</v>
      </c>
      <c r="AF127" s="164"/>
      <c r="AG127" s="164"/>
      <c r="AH127" s="61" t="s">
        <v>1643</v>
      </c>
      <c r="AI127" s="39"/>
      <c r="AJ127" s="37"/>
      <c r="AK127" s="37"/>
      <c r="AN127" s="331" t="s">
        <v>2870</v>
      </c>
    </row>
    <row r="128" spans="1:41" ht="30.75" customHeight="1">
      <c r="A128" s="324">
        <v>44926</v>
      </c>
      <c r="B128" s="283">
        <v>15.2</v>
      </c>
      <c r="C128" s="119" t="s">
        <v>1648</v>
      </c>
      <c r="D128" s="119" t="str">
        <f>VLOOKUP(B128,期交所英文!A:B,2,0)</f>
        <v>General business risk; Financial</v>
      </c>
      <c r="E128" s="160" t="s">
        <v>2430</v>
      </c>
      <c r="F128" s="119" t="s">
        <v>1647</v>
      </c>
      <c r="G128" s="119" t="str">
        <f t="shared" si="9"/>
        <v>一般營業風險；財務揭露</v>
      </c>
      <c r="H128" s="119" t="str">
        <f t="shared" si="9"/>
        <v>General business risk; Financial</v>
      </c>
      <c r="I128" s="119" t="s">
        <v>2676</v>
      </c>
      <c r="J128" s="112" t="str">
        <f>VLOOKUP(E128,期交所英文!C:D,2,0)</f>
        <v>Additional items as necessary</v>
      </c>
      <c r="K128" s="125">
        <v>20220930</v>
      </c>
      <c r="L128" s="119" t="s">
        <v>1481</v>
      </c>
      <c r="M128" s="119" t="str">
        <f>VLOOKUP(E128,期交所英文!C:F,4,0)</f>
        <v>n/a</v>
      </c>
      <c r="N128" s="145"/>
      <c r="O128" s="119" t="str">
        <f>IF(VLOOKUP(E128,期交所英文!C:G,5,0)="","",VLOOKUP(E128,期交所英文!C:G,5,0))</f>
        <v/>
      </c>
      <c r="P128" s="294" t="str">
        <f t="shared" si="14"/>
        <v>15_2_7</v>
      </c>
      <c r="Q128" s="119" t="str">
        <f>VLOOKUP(E128,Guide!C:F,4,0)</f>
        <v>Text</v>
      </c>
      <c r="R128" s="119" t="s">
        <v>3085</v>
      </c>
      <c r="S128" s="119" t="s">
        <v>3063</v>
      </c>
      <c r="T128" s="119" t="str">
        <f t="shared" si="10"/>
        <v>結算基金</v>
      </c>
      <c r="U128" s="119" t="s">
        <v>3064</v>
      </c>
      <c r="V128" s="119" t="str">
        <f t="shared" si="11"/>
        <v>股權</v>
      </c>
      <c r="W128" s="119" t="s">
        <v>518</v>
      </c>
      <c r="X128" s="119" t="s">
        <v>3092</v>
      </c>
      <c r="Y128" s="119" t="s">
        <v>1205</v>
      </c>
      <c r="Z128" s="119" t="s">
        <v>1205</v>
      </c>
      <c r="AA128" s="119" t="s">
        <v>3105</v>
      </c>
      <c r="AB128" s="119"/>
      <c r="AC128" s="398" t="str">
        <f>IFERROR(VLOOKUP(P128,#REF!,7,0),"N/A")</f>
        <v>N/A</v>
      </c>
      <c r="AD128" s="119" t="str">
        <f>IF(AC128="n/a","n/a","TWD "&amp;TEXT(AC128,"#,##.00"))</f>
        <v>n/a</v>
      </c>
      <c r="AE128" s="119"/>
      <c r="AF128" s="119"/>
      <c r="AG128" s="119"/>
      <c r="AH128" s="61" t="s">
        <v>1643</v>
      </c>
      <c r="AI128" s="39"/>
      <c r="AJ128" s="37"/>
      <c r="AK128" s="37"/>
    </row>
    <row r="129" spans="1:37" ht="39" customHeight="1">
      <c r="A129" s="321">
        <v>44926</v>
      </c>
      <c r="B129" s="284">
        <v>15.3</v>
      </c>
      <c r="C129" s="164" t="s">
        <v>1645</v>
      </c>
      <c r="D129" s="164" t="str">
        <f>VLOOKUP(B129,期交所英文!A:B,2,0)</f>
        <v>General business risk; Income breakdown</v>
      </c>
      <c r="E129" s="306" t="s">
        <v>2431</v>
      </c>
      <c r="F129" s="164" t="s">
        <v>1646</v>
      </c>
      <c r="G129" s="164" t="str">
        <f t="shared" si="9"/>
        <v>一般營業風險；收入細分</v>
      </c>
      <c r="H129" s="164" t="str">
        <f t="shared" si="9"/>
        <v>General business risk; Income breakdown</v>
      </c>
      <c r="I129" s="164" t="s">
        <v>2677</v>
      </c>
      <c r="J129" s="285" t="str">
        <f>VLOOKUP(E129,期交所英文!C:D,2,0)</f>
        <v>Percentage of total income that comes from fees related to provision of clearing services</v>
      </c>
      <c r="K129" s="286">
        <v>20220930</v>
      </c>
      <c r="L129" s="307">
        <v>0.85629999999999995</v>
      </c>
      <c r="M129" s="307">
        <f>VLOOKUP(E129,期交所英文!C:F,4,0)</f>
        <v>0.85629999999999995</v>
      </c>
      <c r="N129" s="304"/>
      <c r="O129" s="307" t="str">
        <f>IF(VLOOKUP(E129,期交所英文!C:G,5,0)="","",VLOOKUP(E129,期交所英文!C:G,5,0))</f>
        <v/>
      </c>
      <c r="P129" s="291" t="str">
        <f t="shared" si="14"/>
        <v>15_3_1</v>
      </c>
      <c r="Q129" s="167" t="str">
        <f>VLOOKUP(E129,Guide!C:F,4,0)</f>
        <v>Numeric 2dp, Percentage</v>
      </c>
      <c r="R129" s="167" t="s">
        <v>3089</v>
      </c>
      <c r="S129" s="167" t="s">
        <v>3063</v>
      </c>
      <c r="T129" s="167" t="str">
        <f t="shared" si="10"/>
        <v>結算基金</v>
      </c>
      <c r="U129" s="167" t="s">
        <v>3064</v>
      </c>
      <c r="V129" s="167" t="str">
        <f t="shared" si="11"/>
        <v>股權</v>
      </c>
      <c r="W129" s="167" t="s">
        <v>518</v>
      </c>
      <c r="X129" s="167" t="s">
        <v>3092</v>
      </c>
      <c r="Y129" s="167" t="s">
        <v>1205</v>
      </c>
      <c r="Z129" s="167" t="s">
        <v>1205</v>
      </c>
      <c r="AA129" s="167" t="s">
        <v>3105</v>
      </c>
      <c r="AB129" s="167"/>
      <c r="AC129" s="411">
        <v>0.5575</v>
      </c>
      <c r="AD129" s="167">
        <v>0.5575</v>
      </c>
      <c r="AE129" s="164" t="s">
        <v>3117</v>
      </c>
      <c r="AF129" s="164"/>
      <c r="AG129" s="164"/>
      <c r="AH129" s="61" t="s">
        <v>1643</v>
      </c>
      <c r="AI129" s="39"/>
      <c r="AJ129" s="37"/>
      <c r="AK129" s="37"/>
    </row>
    <row r="130" spans="1:37" ht="91.5" customHeight="1">
      <c r="A130" s="321">
        <v>44926</v>
      </c>
      <c r="B130" s="284">
        <v>15.3</v>
      </c>
      <c r="C130" s="164" t="s">
        <v>1645</v>
      </c>
      <c r="D130" s="164" t="str">
        <f>VLOOKUP(B130,期交所英文!A:B,2,0)</f>
        <v>General business risk; Income breakdown</v>
      </c>
      <c r="E130" s="306" t="s">
        <v>2432</v>
      </c>
      <c r="F130" s="164" t="s">
        <v>1644</v>
      </c>
      <c r="G130" s="164" t="str">
        <f t="shared" si="9"/>
        <v>一般營業風險；收入細分</v>
      </c>
      <c r="H130" s="164" t="str">
        <f t="shared" si="9"/>
        <v>General business risk; Income breakdown</v>
      </c>
      <c r="I130" s="164" t="s">
        <v>2713</v>
      </c>
      <c r="J130" s="285" t="str">
        <f>VLOOKUP(E130,期交所英文!C:D,2,0)</f>
        <v>Percentage of total income that comes from the reinvestment (or rehypothecation) of assets provided by clearing participants</v>
      </c>
      <c r="K130" s="286">
        <v>20220930</v>
      </c>
      <c r="L130" s="307">
        <v>0.1145</v>
      </c>
      <c r="M130" s="307">
        <f>VLOOKUP(E130,期交所英文!C:F,4,0)</f>
        <v>0.1145</v>
      </c>
      <c r="N130" s="289"/>
      <c r="O130" s="307" t="str">
        <f>IF(VLOOKUP(E130,期交所英文!C:G,5,0)="","",VLOOKUP(E130,期交所英文!C:G,5,0))</f>
        <v/>
      </c>
      <c r="P130" s="291" t="str">
        <f t="shared" si="14"/>
        <v>15_3_2</v>
      </c>
      <c r="Q130" s="167" t="str">
        <f>VLOOKUP(E130,Guide!C:F,4,0)</f>
        <v>Numeric 2dp, Percentage</v>
      </c>
      <c r="R130" s="167" t="s">
        <v>3089</v>
      </c>
      <c r="S130" s="167" t="s">
        <v>3063</v>
      </c>
      <c r="T130" s="167" t="str">
        <f t="shared" si="10"/>
        <v>結算基金</v>
      </c>
      <c r="U130" s="167" t="s">
        <v>3064</v>
      </c>
      <c r="V130" s="167" t="str">
        <f t="shared" si="11"/>
        <v>股權</v>
      </c>
      <c r="W130" s="167" t="s">
        <v>518</v>
      </c>
      <c r="X130" s="167" t="s">
        <v>3092</v>
      </c>
      <c r="Y130" s="167" t="s">
        <v>1205</v>
      </c>
      <c r="Z130" s="167" t="s">
        <v>1205</v>
      </c>
      <c r="AA130" s="167" t="s">
        <v>3105</v>
      </c>
      <c r="AB130" s="167"/>
      <c r="AC130" s="411">
        <v>0</v>
      </c>
      <c r="AD130" s="167">
        <v>0</v>
      </c>
      <c r="AE130" s="164" t="s">
        <v>3116</v>
      </c>
      <c r="AF130" s="164"/>
      <c r="AG130" s="164"/>
      <c r="AH130" s="61" t="s">
        <v>1643</v>
      </c>
      <c r="AI130" s="42"/>
      <c r="AJ130" s="41"/>
      <c r="AK130" s="41" t="s">
        <v>3114</v>
      </c>
    </row>
    <row r="131" spans="1:37" ht="70.5" customHeight="1">
      <c r="A131" s="320">
        <v>45107</v>
      </c>
      <c r="B131" s="277">
        <v>16.100000000000001</v>
      </c>
      <c r="C131" s="130" t="s">
        <v>1639</v>
      </c>
      <c r="D131" s="130" t="str">
        <f>VLOOKUP(B131,期交所英文!A:B,2,0)</f>
        <v>Total cash (but not securities)
received from participants, regardless of the form in which it is held, deposited or invested, split by whether it was received as initial margin or default fund contribution</v>
      </c>
      <c r="E131" s="157" t="s">
        <v>2433</v>
      </c>
      <c r="F131" s="130" t="s">
        <v>1642</v>
      </c>
      <c r="G131" s="130" t="str">
        <f t="shared" ref="G131:H194" si="17">C131</f>
        <v>從結算會員取得的現金總額(非證券)，無論其持有、存入或投資的形式如何，依是否作為保證金或交割結算基金分列</v>
      </c>
      <c r="H131" s="130" t="str">
        <f t="shared" si="17"/>
        <v>Total cash (but not securities)
received from participants, regardless of the form in which it is held, deposited or invested, split by whether it was received as initial margin or default fund contribution</v>
      </c>
      <c r="I131" s="130" t="s">
        <v>3113</v>
      </c>
      <c r="J131" s="113" t="str">
        <f>VLOOKUP(E131,期交所英文!C:D,2,0)</f>
        <v>Total cash (but not securities)
received from participants, regardless of the form in which it is held, deposited or invested, received as initial margin</v>
      </c>
      <c r="K131" s="129">
        <v>20220930</v>
      </c>
      <c r="L131" s="130" t="s">
        <v>1641</v>
      </c>
      <c r="M131" s="130" t="str">
        <f>VLOOKUP(E131,期交所英文!C:F,4,0)</f>
        <v>TWD 86,845,424,754.00</v>
      </c>
      <c r="N131" s="133"/>
      <c r="O131" s="130" t="str">
        <f>IF(VLOOKUP(E131,期交所英文!C:G,5,0)="","",VLOOKUP(E131,期交所英文!C:G,5,0))</f>
        <v/>
      </c>
      <c r="P131" s="290" t="str">
        <f t="shared" si="14"/>
        <v>16_1_1</v>
      </c>
      <c r="Q131" s="130" t="str">
        <f>VLOOKUP(E131,Guide!C:F,4,0)</f>
        <v>Numeric 2dp, Currency</v>
      </c>
      <c r="R131" s="130" t="s">
        <v>3087</v>
      </c>
      <c r="S131" s="130" t="s">
        <v>3063</v>
      </c>
      <c r="T131" s="130" t="str">
        <f t="shared" ref="T131:T194" si="18">IF(S131="defaultfund","結算基金",IF(S131="clearing service","結算服務",IF(S131="ccp","結算機構","")))</f>
        <v>結算基金</v>
      </c>
      <c r="U131" s="130" t="s">
        <v>3064</v>
      </c>
      <c r="V131" s="130" t="str">
        <f t="shared" ref="V131:V194" si="19">IF(U131="equities","股權",IF(U131="tpex","證券櫃檯買賣中心",""))</f>
        <v>股權</v>
      </c>
      <c r="W131" s="130" t="s">
        <v>518</v>
      </c>
      <c r="X131" s="130" t="s">
        <v>3092</v>
      </c>
      <c r="Y131" s="130" t="s">
        <v>1205</v>
      </c>
      <c r="Z131" s="130" t="s">
        <v>1205</v>
      </c>
      <c r="AA131" s="130" t="s">
        <v>3105</v>
      </c>
      <c r="AB131" s="130"/>
      <c r="AC131" s="394" t="str">
        <f>IFERROR(VLOOKUP(P131,#REF!,7,0),"N/A")</f>
        <v>N/A</v>
      </c>
      <c r="AD131" s="130" t="s">
        <v>11</v>
      </c>
      <c r="AE131" s="130"/>
      <c r="AF131" s="130"/>
      <c r="AG131" s="130"/>
      <c r="AH131" s="61" t="s">
        <v>1640</v>
      </c>
      <c r="AI131" s="42"/>
      <c r="AJ131" s="41"/>
      <c r="AK131" s="41"/>
    </row>
    <row r="132" spans="1:37" ht="65.25" customHeight="1">
      <c r="A132" s="321">
        <v>45107</v>
      </c>
      <c r="B132" s="284">
        <v>16.100000000000001</v>
      </c>
      <c r="C132" s="164" t="s">
        <v>1639</v>
      </c>
      <c r="D132" s="164" t="str">
        <f>VLOOKUP(B132,期交所英文!A:B,2,0)</f>
        <v>Total cash (but not securities)
received from participants, regardless of the form in which it is held, deposited or invested, split by whether it was received as initial margin or default fund contribution</v>
      </c>
      <c r="E132" s="306" t="s">
        <v>2434</v>
      </c>
      <c r="F132" s="164" t="s">
        <v>1638</v>
      </c>
      <c r="G132" s="164" t="str">
        <f t="shared" si="17"/>
        <v>從結算會員取得的現金總額(非證券)，無論其持有、存入或投資的形式如何，依是否作為保證金或交割結算基金分列</v>
      </c>
      <c r="H132" s="164" t="str">
        <f t="shared" si="17"/>
        <v>Total cash (but not securities)
received from participants, regardless of the form in which it is held, deposited or invested, split by whether it was received as initial margin or default fund contribution</v>
      </c>
      <c r="I132" s="164" t="s">
        <v>2737</v>
      </c>
      <c r="J132" s="285" t="str">
        <f>VLOOKUP(E132,期交所英文!C:D,2,0)</f>
        <v>Total cash (but not securities) received from participants, regardless of the form in which it is held, deposited or invested, received as default fund contribution</v>
      </c>
      <c r="K132" s="286">
        <v>20220930</v>
      </c>
      <c r="L132" s="164" t="s">
        <v>1637</v>
      </c>
      <c r="M132" s="164" t="str">
        <f>VLOOKUP(E132,期交所英文!C:F,4,0)</f>
        <v>TWD 2,371,012,016.00</v>
      </c>
      <c r="N132" s="289"/>
      <c r="O132" s="164" t="str">
        <f>IF(VLOOKUP(E132,期交所英文!C:G,5,0)="","",VLOOKUP(E132,期交所英文!C:G,5,0))</f>
        <v/>
      </c>
      <c r="P132" s="291" t="str">
        <f t="shared" si="14"/>
        <v>16_1_2</v>
      </c>
      <c r="Q132" s="164" t="str">
        <f>VLOOKUP(E132,Guide!C:F,4,0)</f>
        <v>Numeric 2dp, Currency</v>
      </c>
      <c r="R132" s="164" t="s">
        <v>3087</v>
      </c>
      <c r="S132" s="164" t="s">
        <v>3063</v>
      </c>
      <c r="T132" s="164" t="str">
        <f t="shared" si="18"/>
        <v>結算基金</v>
      </c>
      <c r="U132" s="164" t="s">
        <v>3064</v>
      </c>
      <c r="V132" s="164" t="str">
        <f t="shared" si="19"/>
        <v>股權</v>
      </c>
      <c r="W132" s="164" t="s">
        <v>518</v>
      </c>
      <c r="X132" s="164" t="s">
        <v>3092</v>
      </c>
      <c r="Y132" s="164" t="s">
        <v>1205</v>
      </c>
      <c r="Z132" s="164" t="s">
        <v>1205</v>
      </c>
      <c r="AA132" s="164" t="s">
        <v>3105</v>
      </c>
      <c r="AB132" s="164"/>
      <c r="AC132" s="395" t="str">
        <f>IFERROR(VLOOKUP(P132,#REF!,7,0),"N/A")</f>
        <v>N/A</v>
      </c>
      <c r="AD132" s="164" t="str">
        <f>IF(AC132="n/a","n/a","TWD "&amp;TEXT(AC132,"#,##.00"))</f>
        <v>n/a</v>
      </c>
      <c r="AE132" s="164" t="s">
        <v>3118</v>
      </c>
      <c r="AF132" s="164"/>
      <c r="AG132" s="164"/>
      <c r="AH132" s="61" t="s">
        <v>1636</v>
      </c>
      <c r="AI132" s="42"/>
      <c r="AJ132" s="41"/>
      <c r="AK132" s="41"/>
    </row>
    <row r="133" spans="1:37" ht="52.5" customHeight="1">
      <c r="A133" s="320">
        <v>45107</v>
      </c>
      <c r="B133" s="277">
        <v>16.2</v>
      </c>
      <c r="C133" s="130" t="s">
        <v>1607</v>
      </c>
      <c r="D133" s="130" t="str">
        <f>VLOOKUP(B133,期交所英文!A:B,2,0)</f>
        <v>How total cash received from participants (16.1) is held/deposited/invested, including;</v>
      </c>
      <c r="E133" s="157" t="s">
        <v>2435</v>
      </c>
      <c r="F133" s="130" t="s">
        <v>1635</v>
      </c>
      <c r="G133" s="130" t="str">
        <f t="shared" si="17"/>
        <v>從結算會員(16.1)取得的現金總額如何持有/存入/投資，包括；</v>
      </c>
      <c r="H133" s="130" t="str">
        <f t="shared" si="17"/>
        <v>How total cash received from participants (16.1) is held/deposited/invested, including;</v>
      </c>
      <c r="I133" s="130" t="s">
        <v>2714</v>
      </c>
      <c r="J133" s="113" t="str">
        <f>VLOOKUP(E133,期交所英文!C:D,2,0)</f>
        <v>Percentage of total participant cash held as cash deposits (including through reverse repo)</v>
      </c>
      <c r="K133" s="129">
        <v>20220930</v>
      </c>
      <c r="L133" s="158">
        <v>1</v>
      </c>
      <c r="M133" s="158">
        <f>VLOOKUP(E133,期交所英文!C:F,4,0)</f>
        <v>1</v>
      </c>
      <c r="N133" s="152"/>
      <c r="O133" s="158" t="str">
        <f>IF(VLOOKUP(E133,期交所英文!C:G,5,0)="","",VLOOKUP(E133,期交所英文!C:G,5,0))</f>
        <v/>
      </c>
      <c r="P133" s="290" t="str">
        <f t="shared" si="14"/>
        <v>16_2_1</v>
      </c>
      <c r="Q133" s="159" t="str">
        <f>VLOOKUP(E133,Guide!C:F,4,0)</f>
        <v>Numeric 2dp, Percentage</v>
      </c>
      <c r="R133" s="159" t="s">
        <v>3089</v>
      </c>
      <c r="S133" s="159" t="s">
        <v>3063</v>
      </c>
      <c r="T133" s="159" t="str">
        <f t="shared" si="18"/>
        <v>結算基金</v>
      </c>
      <c r="U133" s="159" t="s">
        <v>3064</v>
      </c>
      <c r="V133" s="159" t="str">
        <f t="shared" si="19"/>
        <v>股權</v>
      </c>
      <c r="W133" s="159" t="s">
        <v>518</v>
      </c>
      <c r="X133" s="159" t="s">
        <v>3092</v>
      </c>
      <c r="Y133" s="159" t="s">
        <v>1205</v>
      </c>
      <c r="Z133" s="159" t="s">
        <v>1205</v>
      </c>
      <c r="AA133" s="159" t="s">
        <v>3105</v>
      </c>
      <c r="AB133" s="159"/>
      <c r="AC133" s="311">
        <v>1</v>
      </c>
      <c r="AD133" s="159">
        <v>1</v>
      </c>
      <c r="AE133" s="130"/>
      <c r="AF133" s="130"/>
      <c r="AG133" s="130"/>
      <c r="AH133" s="68">
        <v>1</v>
      </c>
      <c r="AI133" s="39"/>
      <c r="AJ133" s="37"/>
      <c r="AK133" s="37"/>
    </row>
    <row r="134" spans="1:37" ht="52.5" customHeight="1">
      <c r="A134" s="320">
        <v>45107</v>
      </c>
      <c r="B134" s="277">
        <v>16.2</v>
      </c>
      <c r="C134" s="130" t="s">
        <v>1607</v>
      </c>
      <c r="D134" s="130" t="str">
        <f>VLOOKUP(B134,期交所英文!A:B,2,0)</f>
        <v>How total cash received from participants (16.1) is held/deposited/invested, including;</v>
      </c>
      <c r="E134" s="157" t="s">
        <v>2436</v>
      </c>
      <c r="F134" s="130" t="s">
        <v>1634</v>
      </c>
      <c r="G134" s="130" t="str">
        <f t="shared" si="17"/>
        <v>從結算會員(16.1)取得的現金總額如何持有/存入/投資，包括；</v>
      </c>
      <c r="H134" s="130" t="str">
        <f t="shared" si="17"/>
        <v>How total cash received from participants (16.1) is held/deposited/invested, including;</v>
      </c>
      <c r="I134" s="130" t="s">
        <v>2715</v>
      </c>
      <c r="J134" s="113" t="str">
        <f>VLOOKUP(E134,期交所英文!C:D,2,0)</f>
        <v>Percentage of total participant cash
held as cash deposits (including through reverse repo); as cash deposits at central banks of issue of the currency deposited</v>
      </c>
      <c r="K134" s="129">
        <v>20220930</v>
      </c>
      <c r="L134" s="158">
        <v>0</v>
      </c>
      <c r="M134" s="158">
        <f>VLOOKUP(E134,期交所英文!C:F,4,0)</f>
        <v>0</v>
      </c>
      <c r="N134" s="131" t="s">
        <v>1633</v>
      </c>
      <c r="O134" s="158" t="str">
        <f>IF(VLOOKUP(E134,期交所英文!C:G,5,0)="","",VLOOKUP(E134,期交所英文!C:G,5,0))</f>
        <v>TAIFEX does not meet The Central Bank of
Taiwan performs clearing services.</v>
      </c>
      <c r="P134" s="290" t="str">
        <f t="shared" ref="P134:P165" si="20">SUBSTITUTE(E134,".","_")</f>
        <v>16_2_2</v>
      </c>
      <c r="Q134" s="130" t="str">
        <f>VLOOKUP(E134,Guide!C:F,4,0)</f>
        <v>Numeric 2dp, Percentage</v>
      </c>
      <c r="R134" s="130" t="s">
        <v>3089</v>
      </c>
      <c r="S134" s="130" t="s">
        <v>3063</v>
      </c>
      <c r="T134" s="130" t="str">
        <f t="shared" si="18"/>
        <v>結算基金</v>
      </c>
      <c r="U134" s="130" t="s">
        <v>3064</v>
      </c>
      <c r="V134" s="130" t="str">
        <f t="shared" si="19"/>
        <v>股權</v>
      </c>
      <c r="W134" s="130" t="s">
        <v>518</v>
      </c>
      <c r="X134" s="130" t="s">
        <v>3092</v>
      </c>
      <c r="Y134" s="130" t="s">
        <v>1205</v>
      </c>
      <c r="Z134" s="130" t="s">
        <v>1205</v>
      </c>
      <c r="AA134" s="130" t="s">
        <v>3105</v>
      </c>
      <c r="AB134" s="130"/>
      <c r="AC134" s="394" t="str">
        <f>IFERROR(VLOOKUP(P134,#REF!,7,0),"N/A")</f>
        <v>N/A</v>
      </c>
      <c r="AD134" s="130" t="str">
        <f>IF(AC134="n/a","n/a","TWD "&amp;TEXT(AC134,"#,##.00"))</f>
        <v>n/a</v>
      </c>
      <c r="AE134" s="130"/>
      <c r="AF134" s="130"/>
      <c r="AG134" s="130"/>
      <c r="AH134" s="68">
        <v>0</v>
      </c>
      <c r="AI134" s="40" t="s">
        <v>1633</v>
      </c>
      <c r="AJ134" s="313"/>
      <c r="AK134" s="313"/>
    </row>
    <row r="135" spans="1:37" ht="52.5" customHeight="1">
      <c r="A135" s="320">
        <v>45107</v>
      </c>
      <c r="B135" s="277">
        <v>16.2</v>
      </c>
      <c r="C135" s="130" t="s">
        <v>1607</v>
      </c>
      <c r="D135" s="130" t="str">
        <f>VLOOKUP(B135,期交所英文!A:B,2,0)</f>
        <v>How total cash received from participants (16.1) is held/deposited/invested, including;</v>
      </c>
      <c r="E135" s="157" t="s">
        <v>2437</v>
      </c>
      <c r="F135" s="130" t="s">
        <v>1632</v>
      </c>
      <c r="G135" s="130" t="str">
        <f t="shared" si="17"/>
        <v>從結算會員(16.1)取得的現金總額如何持有/存入/投資，包括；</v>
      </c>
      <c r="H135" s="130" t="str">
        <f t="shared" si="17"/>
        <v>How total cash received from participants (16.1) is held/deposited/invested, including;</v>
      </c>
      <c r="I135" s="130" t="s">
        <v>2716</v>
      </c>
      <c r="J135" s="113" t="str">
        <f>VLOOKUP(E135,期交所英文!C:D,2,0)</f>
        <v>Percentage of total participant cash
held as cash deposits (including through reverse repo); as cash deposits at other central banks</v>
      </c>
      <c r="K135" s="129">
        <v>20220930</v>
      </c>
      <c r="L135" s="158">
        <v>0</v>
      </c>
      <c r="M135" s="158">
        <f>VLOOKUP(E135,期交所英文!C:F,4,0)</f>
        <v>0</v>
      </c>
      <c r="N135" s="133"/>
      <c r="O135" s="158" t="str">
        <f>IF(VLOOKUP(E135,期交所英文!C:G,5,0)="","",VLOOKUP(E135,期交所英文!C:G,5,0))</f>
        <v/>
      </c>
      <c r="P135" s="290" t="str">
        <f t="shared" si="20"/>
        <v>16_2_3</v>
      </c>
      <c r="Q135" s="130" t="str">
        <f>VLOOKUP(E135,Guide!C:F,4,0)</f>
        <v>Numeric 2dp, Percentage</v>
      </c>
      <c r="R135" s="130" t="s">
        <v>3089</v>
      </c>
      <c r="S135" s="130" t="s">
        <v>3063</v>
      </c>
      <c r="T135" s="130" t="str">
        <f t="shared" si="18"/>
        <v>結算基金</v>
      </c>
      <c r="U135" s="130" t="s">
        <v>3064</v>
      </c>
      <c r="V135" s="130" t="str">
        <f t="shared" si="19"/>
        <v>股權</v>
      </c>
      <c r="W135" s="130" t="s">
        <v>518</v>
      </c>
      <c r="X135" s="130" t="s">
        <v>3092</v>
      </c>
      <c r="Y135" s="130" t="s">
        <v>1205</v>
      </c>
      <c r="Z135" s="130" t="s">
        <v>1205</v>
      </c>
      <c r="AA135" s="130" t="s">
        <v>3105</v>
      </c>
      <c r="AB135" s="130"/>
      <c r="AC135" s="394" t="str">
        <f>IFERROR(VLOOKUP(P135,#REF!,7,0),"N/A")</f>
        <v>N/A</v>
      </c>
      <c r="AD135" s="130" t="str">
        <f>IF(AC135="n/a","n/a","TWD "&amp;TEXT(AC135,"#,##.00"))</f>
        <v>n/a</v>
      </c>
      <c r="AE135" s="130"/>
      <c r="AF135" s="130"/>
      <c r="AG135" s="130"/>
      <c r="AH135" s="68">
        <v>0</v>
      </c>
      <c r="AI135" s="42"/>
      <c r="AJ135" s="41"/>
      <c r="AK135" s="41"/>
    </row>
    <row r="136" spans="1:37" ht="52.5" customHeight="1">
      <c r="A136" s="320">
        <v>45107</v>
      </c>
      <c r="B136" s="277">
        <v>16.2</v>
      </c>
      <c r="C136" s="130" t="s">
        <v>1607</v>
      </c>
      <c r="D136" s="130" t="str">
        <f>VLOOKUP(B136,期交所英文!A:B,2,0)</f>
        <v>How total cash received from participants (16.1) is held/deposited/invested, including;</v>
      </c>
      <c r="E136" s="157" t="s">
        <v>2438</v>
      </c>
      <c r="F136" s="113" t="s">
        <v>1631</v>
      </c>
      <c r="G136" s="130" t="str">
        <f t="shared" si="17"/>
        <v>從結算會員(16.1)取得的現金總額如何持有/存入/投資，包括；</v>
      </c>
      <c r="H136" s="130" t="str">
        <f t="shared" si="17"/>
        <v>How total cash received from participants (16.1) is held/deposited/invested, including;</v>
      </c>
      <c r="I136" s="435" t="s">
        <v>2717</v>
      </c>
      <c r="J136" s="113" t="str">
        <f>VLOOKUP(E136,期交所英文!C:D,2,0)</f>
        <v>Percentage of total participant cash
held as cash deposits (including through reverse repo); as cash deposits at commercial banks (Secured, including through reverse repo)</v>
      </c>
      <c r="K136" s="129">
        <v>20220930</v>
      </c>
      <c r="L136" s="158">
        <v>0</v>
      </c>
      <c r="M136" s="158">
        <f>VLOOKUP(E136,期交所英文!C:F,4,0)</f>
        <v>0</v>
      </c>
      <c r="N136" s="133"/>
      <c r="O136" s="158" t="str">
        <f>IF(VLOOKUP(E136,期交所英文!C:G,5,0)="","",VLOOKUP(E136,期交所英文!C:G,5,0))</f>
        <v/>
      </c>
      <c r="P136" s="290" t="str">
        <f t="shared" si="20"/>
        <v>16_2_4</v>
      </c>
      <c r="Q136" s="130" t="str">
        <f>VLOOKUP(E136,Guide!C:F,4,0)</f>
        <v>Numeric 2dp, Percentage</v>
      </c>
      <c r="R136" s="130" t="s">
        <v>3089</v>
      </c>
      <c r="S136" s="130" t="s">
        <v>3063</v>
      </c>
      <c r="T136" s="130" t="str">
        <f t="shared" si="18"/>
        <v>結算基金</v>
      </c>
      <c r="U136" s="130" t="s">
        <v>3064</v>
      </c>
      <c r="V136" s="130" t="str">
        <f t="shared" si="19"/>
        <v>股權</v>
      </c>
      <c r="W136" s="130" t="s">
        <v>518</v>
      </c>
      <c r="X136" s="130" t="s">
        <v>3092</v>
      </c>
      <c r="Y136" s="130" t="s">
        <v>1205</v>
      </c>
      <c r="Z136" s="130" t="s">
        <v>1205</v>
      </c>
      <c r="AA136" s="130" t="s">
        <v>3105</v>
      </c>
      <c r="AB136" s="130"/>
      <c r="AC136" s="394" t="str">
        <f>IFERROR(VLOOKUP(P136,#REF!,7,0),"N/A")</f>
        <v>N/A</v>
      </c>
      <c r="AD136" s="130" t="str">
        <f>IF(AC136="n/a","n/a","TWD "&amp;TEXT(AC136,"#,##.00"))</f>
        <v>n/a</v>
      </c>
      <c r="AE136" s="130"/>
      <c r="AF136" s="130"/>
      <c r="AG136" s="130"/>
      <c r="AH136" s="68">
        <v>0</v>
      </c>
      <c r="AI136" s="42"/>
      <c r="AJ136" s="41"/>
      <c r="AK136" s="41"/>
    </row>
    <row r="137" spans="1:37" ht="52.5" customHeight="1">
      <c r="A137" s="320">
        <v>45107</v>
      </c>
      <c r="B137" s="277">
        <v>16.2</v>
      </c>
      <c r="C137" s="130" t="s">
        <v>1607</v>
      </c>
      <c r="D137" s="130" t="str">
        <f>VLOOKUP(B137,期交所英文!A:B,2,0)</f>
        <v>How total cash received from participants (16.1) is held/deposited/invested, including;</v>
      </c>
      <c r="E137" s="157" t="s">
        <v>2439</v>
      </c>
      <c r="F137" s="151" t="s">
        <v>2757</v>
      </c>
      <c r="G137" s="130" t="str">
        <f t="shared" si="17"/>
        <v>從結算會員(16.1)取得的現金總額如何持有/存入/投資，包括；</v>
      </c>
      <c r="H137" s="130" t="str">
        <f t="shared" si="17"/>
        <v>How total cash received from participants (16.1) is held/deposited/invested, including;</v>
      </c>
      <c r="I137" s="130" t="s">
        <v>2718</v>
      </c>
      <c r="J137" s="113" t="str">
        <f>VLOOKUP(E137,期交所英文!C:D,2,0)</f>
        <v>Percentage of total participant cash held as cash deposits (including through reverse repo); as cash deposits at commercial banks (Unsecured)</v>
      </c>
      <c r="K137" s="129">
        <v>20220930</v>
      </c>
      <c r="L137" s="158">
        <v>1</v>
      </c>
      <c r="M137" s="158">
        <f>VLOOKUP(E137,期交所英文!C:F,4,0)</f>
        <v>1</v>
      </c>
      <c r="N137" s="133"/>
      <c r="O137" s="158" t="str">
        <f>IF(VLOOKUP(E137,期交所英文!C:G,5,0)="","",VLOOKUP(E137,期交所英文!C:G,5,0))</f>
        <v/>
      </c>
      <c r="P137" s="290" t="str">
        <f t="shared" si="20"/>
        <v>16_2_5</v>
      </c>
      <c r="Q137" s="159" t="str">
        <f>VLOOKUP(E137,Guide!C:F,4,0)</f>
        <v>Numeric 2dp, Percentage</v>
      </c>
      <c r="R137" s="159" t="s">
        <v>3089</v>
      </c>
      <c r="S137" s="159" t="s">
        <v>3063</v>
      </c>
      <c r="T137" s="159" t="str">
        <f t="shared" si="18"/>
        <v>結算基金</v>
      </c>
      <c r="U137" s="159" t="s">
        <v>3064</v>
      </c>
      <c r="V137" s="159" t="str">
        <f t="shared" si="19"/>
        <v>股權</v>
      </c>
      <c r="W137" s="159" t="s">
        <v>518</v>
      </c>
      <c r="X137" s="159" t="s">
        <v>3092</v>
      </c>
      <c r="Y137" s="159" t="s">
        <v>1205</v>
      </c>
      <c r="Z137" s="159" t="s">
        <v>1205</v>
      </c>
      <c r="AA137" s="159" t="s">
        <v>3105</v>
      </c>
      <c r="AB137" s="159"/>
      <c r="AC137" s="311">
        <v>1</v>
      </c>
      <c r="AD137" s="159">
        <v>1</v>
      </c>
      <c r="AE137" s="130"/>
      <c r="AF137" s="130"/>
      <c r="AG137" s="130"/>
      <c r="AH137" s="68">
        <v>1</v>
      </c>
      <c r="AI137" s="42"/>
      <c r="AJ137" s="41"/>
      <c r="AK137" s="41"/>
    </row>
    <row r="138" spans="1:37" ht="52.5" customHeight="1">
      <c r="A138" s="320">
        <v>45107</v>
      </c>
      <c r="B138" s="277">
        <v>16.2</v>
      </c>
      <c r="C138" s="130" t="s">
        <v>1607</v>
      </c>
      <c r="D138" s="130" t="str">
        <f>VLOOKUP(B138,期交所英文!A:B,2,0)</f>
        <v>How total cash received from participants (16.1) is held/deposited/invested, including;</v>
      </c>
      <c r="E138" s="157" t="s">
        <v>2440</v>
      </c>
      <c r="F138" s="130" t="s">
        <v>1630</v>
      </c>
      <c r="G138" s="130" t="str">
        <f t="shared" si="17"/>
        <v>從結算會員(16.1)取得的現金總額如何持有/存入/投資，包括；</v>
      </c>
      <c r="H138" s="130" t="str">
        <f t="shared" si="17"/>
        <v>How total cash received from participants (16.1) is held/deposited/invested, including;</v>
      </c>
      <c r="I138" s="130" t="s">
        <v>2719</v>
      </c>
      <c r="J138" s="113" t="str">
        <f>VLOOKUP(E138,期交所英文!C:D,2,0)</f>
        <v>Percentage of total participant cash held as cash deposits (including through reverse repo); in money market funds</v>
      </c>
      <c r="K138" s="129">
        <v>20220930</v>
      </c>
      <c r="L138" s="158">
        <v>0</v>
      </c>
      <c r="M138" s="158">
        <f>VLOOKUP(E138,期交所英文!C:F,4,0)</f>
        <v>0</v>
      </c>
      <c r="N138" s="133"/>
      <c r="O138" s="158" t="str">
        <f>IF(VLOOKUP(E138,期交所英文!C:G,5,0)="","",VLOOKUP(E138,期交所英文!C:G,5,0))</f>
        <v/>
      </c>
      <c r="P138" s="290" t="str">
        <f t="shared" si="20"/>
        <v>16_2_6</v>
      </c>
      <c r="Q138" s="130" t="str">
        <f>VLOOKUP(E138,Guide!C:F,4,0)</f>
        <v>Numeric 2dp, Percentage</v>
      </c>
      <c r="R138" s="130" t="s">
        <v>3089</v>
      </c>
      <c r="S138" s="130" t="s">
        <v>3063</v>
      </c>
      <c r="T138" s="130" t="str">
        <f t="shared" si="18"/>
        <v>結算基金</v>
      </c>
      <c r="U138" s="130" t="s">
        <v>3064</v>
      </c>
      <c r="V138" s="130" t="str">
        <f t="shared" si="19"/>
        <v>股權</v>
      </c>
      <c r="W138" s="130" t="s">
        <v>518</v>
      </c>
      <c r="X138" s="130" t="s">
        <v>3092</v>
      </c>
      <c r="Y138" s="130" t="s">
        <v>1205</v>
      </c>
      <c r="Z138" s="130" t="s">
        <v>1205</v>
      </c>
      <c r="AA138" s="130" t="s">
        <v>3105</v>
      </c>
      <c r="AB138" s="130"/>
      <c r="AC138" s="394" t="str">
        <f>IFERROR(VLOOKUP(P138,#REF!,7,0),"N/A")</f>
        <v>N/A</v>
      </c>
      <c r="AD138" s="130" t="str">
        <f>IF(AC138="n/a","n/a","TWD "&amp;TEXT(AC138,"#,##.00"))</f>
        <v>n/a</v>
      </c>
      <c r="AE138" s="130"/>
      <c r="AF138" s="130"/>
      <c r="AG138" s="130"/>
      <c r="AH138" s="68">
        <v>0</v>
      </c>
      <c r="AI138" s="42"/>
      <c r="AJ138" s="41"/>
      <c r="AK138" s="41"/>
    </row>
    <row r="139" spans="1:37" ht="52.5" customHeight="1">
      <c r="A139" s="320">
        <v>45107</v>
      </c>
      <c r="B139" s="277">
        <v>16.2</v>
      </c>
      <c r="C139" s="130" t="s">
        <v>1607</v>
      </c>
      <c r="D139" s="130" t="str">
        <f>VLOOKUP(B139,期交所英文!A:B,2,0)</f>
        <v>How total cash received from participants (16.1) is held/deposited/invested, including;</v>
      </c>
      <c r="E139" s="157" t="s">
        <v>2441</v>
      </c>
      <c r="F139" s="130" t="s">
        <v>1629</v>
      </c>
      <c r="G139" s="130" t="str">
        <f t="shared" si="17"/>
        <v>從結算會員(16.1)取得的現金總額如何持有/存入/投資，包括；</v>
      </c>
      <c r="H139" s="130" t="str">
        <f t="shared" si="17"/>
        <v>How total cash received from participants (16.1) is held/deposited/invested, including;</v>
      </c>
      <c r="I139" s="130" t="s">
        <v>2720</v>
      </c>
      <c r="J139" s="113" t="str">
        <f>VLOOKUP(E139,期交所英文!C:D,2,0)</f>
        <v>Percentage of total participant cash held as cash deposits (including through reverse repo); in other forms</v>
      </c>
      <c r="K139" s="129">
        <v>20220930</v>
      </c>
      <c r="L139" s="158">
        <v>0</v>
      </c>
      <c r="M139" s="158">
        <f>VLOOKUP(E139,期交所英文!C:F,4,0)</f>
        <v>0</v>
      </c>
      <c r="N139" s="133"/>
      <c r="O139" s="158" t="str">
        <f>IF(VLOOKUP(E139,期交所英文!C:G,5,0)="","",VLOOKUP(E139,期交所英文!C:G,5,0))</f>
        <v/>
      </c>
      <c r="P139" s="290" t="str">
        <f t="shared" si="20"/>
        <v>16_2_7</v>
      </c>
      <c r="Q139" s="130" t="str">
        <f>VLOOKUP(E139,Guide!C:F,4,0)</f>
        <v>Numeric 2dp, Percentage</v>
      </c>
      <c r="R139" s="130" t="s">
        <v>3089</v>
      </c>
      <c r="S139" s="130" t="s">
        <v>3063</v>
      </c>
      <c r="T139" s="130" t="str">
        <f t="shared" si="18"/>
        <v>結算基金</v>
      </c>
      <c r="U139" s="130" t="s">
        <v>3064</v>
      </c>
      <c r="V139" s="130" t="str">
        <f t="shared" si="19"/>
        <v>股權</v>
      </c>
      <c r="W139" s="130" t="s">
        <v>518</v>
      </c>
      <c r="X139" s="130" t="s">
        <v>3092</v>
      </c>
      <c r="Y139" s="130" t="s">
        <v>1205</v>
      </c>
      <c r="Z139" s="130" t="s">
        <v>1205</v>
      </c>
      <c r="AA139" s="130" t="s">
        <v>3105</v>
      </c>
      <c r="AB139" s="130"/>
      <c r="AC139" s="394" t="str">
        <f>IFERROR(VLOOKUP(P139,#REF!,7,0),"N/A")</f>
        <v>N/A</v>
      </c>
      <c r="AD139" s="130" t="str">
        <f>IF(AC139="n/a","n/a","TWD "&amp;TEXT(AC139,"#,##.00"))</f>
        <v>n/a</v>
      </c>
      <c r="AE139" s="130"/>
      <c r="AF139" s="130"/>
      <c r="AG139" s="130"/>
      <c r="AH139" s="68">
        <v>0</v>
      </c>
      <c r="AI139" s="42"/>
      <c r="AJ139" s="41"/>
      <c r="AK139" s="41"/>
    </row>
    <row r="140" spans="1:37" ht="79.5" customHeight="1">
      <c r="A140" s="320">
        <v>45107</v>
      </c>
      <c r="B140" s="277">
        <v>16.2</v>
      </c>
      <c r="C140" s="130" t="s">
        <v>1607</v>
      </c>
      <c r="D140" s="130" t="str">
        <f>VLOOKUP(B140,期交所英文!A:B,2,0)</f>
        <v>How total cash received from participants (16.1) is held/deposited/invested, including;</v>
      </c>
      <c r="E140" s="157" t="s">
        <v>2442</v>
      </c>
      <c r="F140" s="130" t="s">
        <v>1628</v>
      </c>
      <c r="G140" s="130" t="str">
        <f t="shared" si="17"/>
        <v>從結算會員(16.1)取得的現金總額如何持有/存入/投資，包括；</v>
      </c>
      <c r="H140" s="130" t="str">
        <f t="shared" si="17"/>
        <v>How total cash received from participants (16.1) is held/deposited/invested, including;</v>
      </c>
      <c r="I140" s="130" t="s">
        <v>2721</v>
      </c>
      <c r="J140" s="113" t="str">
        <f>VLOOKUP(E140,期交所英文!C:D,2,0)</f>
        <v>Percentage of total participant cash held as cash deposits (including through reverse repo); percentage split by currency of these cash deposits (including reverse repo) and money market funds by CCY; Specify local currency in comments</v>
      </c>
      <c r="K140" s="129">
        <v>20220930</v>
      </c>
      <c r="L140" s="151" t="s">
        <v>2836</v>
      </c>
      <c r="M140" s="113" t="str">
        <f>VLOOKUP(E140,期交所英文!C:F,4,0)</f>
        <v>TWD : 59.12%
USD: 34.88%
EUR: 2.95%
JPY: 2.45%
GBP: 0.44%
AUD: 0.00%
HKD: 0.11%
CNY: 0.06%</v>
      </c>
      <c r="N140" s="131" t="s">
        <v>1614</v>
      </c>
      <c r="O140" s="113" t="str">
        <f>IF(VLOOKUP(E140,期交所英文!C:G,5,0)="","",VLOOKUP(E140,期交所英文!C:G,5,0))</f>
        <v>Local currency:TWD</v>
      </c>
      <c r="P140" s="290" t="str">
        <f t="shared" si="20"/>
        <v>16_2_8</v>
      </c>
      <c r="Q140" s="130" t="str">
        <f>VLOOKUP(E140,Guide!C:F,4,0)</f>
        <v>Numeric 2dp, Percentage</v>
      </c>
      <c r="R140" s="130" t="s">
        <v>3089</v>
      </c>
      <c r="S140" s="130" t="s">
        <v>3063</v>
      </c>
      <c r="T140" s="130" t="str">
        <f t="shared" si="18"/>
        <v>結算基金</v>
      </c>
      <c r="U140" s="130" t="s">
        <v>3064</v>
      </c>
      <c r="V140" s="130" t="str">
        <f t="shared" si="19"/>
        <v>股權</v>
      </c>
      <c r="W140" s="130" t="s">
        <v>518</v>
      </c>
      <c r="X140" s="130" t="s">
        <v>3092</v>
      </c>
      <c r="Y140" s="130" t="s">
        <v>1205</v>
      </c>
      <c r="Z140" s="130" t="s">
        <v>1205</v>
      </c>
      <c r="AA140" s="130" t="s">
        <v>3119</v>
      </c>
      <c r="AB140" s="130" t="s">
        <v>3183</v>
      </c>
      <c r="AC140" s="311">
        <v>1</v>
      </c>
      <c r="AD140" s="130" t="s">
        <v>2837</v>
      </c>
      <c r="AE140" s="131" t="s">
        <v>1614</v>
      </c>
      <c r="AF140" s="130"/>
      <c r="AG140" s="130"/>
      <c r="AH140" s="67" t="s">
        <v>1626</v>
      </c>
      <c r="AI140" s="40" t="s">
        <v>1614</v>
      </c>
      <c r="AJ140" s="313"/>
      <c r="AK140" s="313"/>
    </row>
    <row r="141" spans="1:37" ht="70.5" customHeight="1">
      <c r="A141" s="320">
        <v>45107</v>
      </c>
      <c r="B141" s="277">
        <v>16.2</v>
      </c>
      <c r="C141" s="130" t="s">
        <v>1607</v>
      </c>
      <c r="D141" s="130" t="str">
        <f>VLOOKUP(B141,期交所英文!A:B,2,0)</f>
        <v>How total cash received from participants (16.1) is held/deposited/invested, including;</v>
      </c>
      <c r="E141" s="157" t="s">
        <v>2443</v>
      </c>
      <c r="F141" s="130" t="s">
        <v>1625</v>
      </c>
      <c r="G141" s="130" t="str">
        <f t="shared" si="17"/>
        <v>從結算會員(16.1)取得的現金總額如何持有/存入/投資，包括；</v>
      </c>
      <c r="H141" s="130" t="str">
        <f t="shared" si="17"/>
        <v>How total cash received from participants (16.1) is held/deposited/invested, including;</v>
      </c>
      <c r="I141" s="130" t="s">
        <v>2722</v>
      </c>
      <c r="J141" s="113" t="str">
        <f>VLOOKUP(E141,期交所英文!C:D,2,0)</f>
        <v>Percentage of total participant cash
held as cash deposits (including through reverse repo); weighted average maturity of these cash deposits (including reverse repo) and money market funds</v>
      </c>
      <c r="K141" s="129">
        <v>20220930</v>
      </c>
      <c r="L141" s="130" t="s">
        <v>1624</v>
      </c>
      <c r="M141" s="130" t="str">
        <f>VLOOKUP(E141,期交所英文!C:F,4,0)</f>
        <v>0.28year</v>
      </c>
      <c r="N141" s="133"/>
      <c r="O141" s="130" t="str">
        <f>IF(VLOOKUP(E141,期交所英文!C:G,5,0)="","",VLOOKUP(E141,期交所英文!C:G,5,0))</f>
        <v/>
      </c>
      <c r="P141" s="290" t="str">
        <f t="shared" si="20"/>
        <v>16_2_9</v>
      </c>
      <c r="Q141" s="130" t="str">
        <f>VLOOKUP(E141,Guide!C:F,4,0)</f>
        <v>Numeric 2dp</v>
      </c>
      <c r="R141" s="130" t="s">
        <v>3088</v>
      </c>
      <c r="S141" s="130" t="s">
        <v>3063</v>
      </c>
      <c r="T141" s="130" t="str">
        <f t="shared" si="18"/>
        <v>結算基金</v>
      </c>
      <c r="U141" s="130" t="s">
        <v>3064</v>
      </c>
      <c r="V141" s="130" t="str">
        <f t="shared" si="19"/>
        <v>股權</v>
      </c>
      <c r="W141" s="130" t="s">
        <v>518</v>
      </c>
      <c r="X141" s="130" t="s">
        <v>3092</v>
      </c>
      <c r="Y141" s="130" t="s">
        <v>1205</v>
      </c>
      <c r="Z141" s="130" t="s">
        <v>1205</v>
      </c>
      <c r="AA141" s="130" t="s">
        <v>3105</v>
      </c>
      <c r="AB141" s="130"/>
      <c r="AC141" s="394" t="str">
        <f>IFERROR(VLOOKUP(P141,#REF!,7,0),"N/A")</f>
        <v>N/A</v>
      </c>
      <c r="AD141" s="130" t="str">
        <f t="shared" ref="AD141:AD149" si="21">IF(AC141="n/a","n/a","TWD "&amp;TEXT(AC141,"#,##.00"))</f>
        <v>n/a</v>
      </c>
      <c r="AE141" s="130"/>
      <c r="AF141" s="130"/>
      <c r="AG141" s="130"/>
      <c r="AH141" s="61" t="s">
        <v>1623</v>
      </c>
      <c r="AI141" s="42"/>
      <c r="AJ141" s="41"/>
      <c r="AK141" s="41"/>
    </row>
    <row r="142" spans="1:37" ht="52.5" customHeight="1">
      <c r="A142" s="320">
        <v>45107</v>
      </c>
      <c r="B142" s="277">
        <v>16.2</v>
      </c>
      <c r="C142" s="130" t="s">
        <v>1607</v>
      </c>
      <c r="D142" s="130" t="str">
        <f>VLOOKUP(B142,期交所英文!A:B,2,0)</f>
        <v>How total cash received from participants (16.1) is held/deposited/invested, including;</v>
      </c>
      <c r="E142" s="132" t="s">
        <v>2444</v>
      </c>
      <c r="F142" s="113" t="s">
        <v>1622</v>
      </c>
      <c r="G142" s="130" t="str">
        <f t="shared" si="17"/>
        <v>從結算會員(16.1)取得的現金總額如何持有/存入/投資，包括；</v>
      </c>
      <c r="H142" s="130" t="str">
        <f t="shared" si="17"/>
        <v>How total cash received from participants (16.1) is held/deposited/invested, including;</v>
      </c>
      <c r="I142" s="130" t="s">
        <v>2723</v>
      </c>
      <c r="J142" s="113" t="str">
        <f>VLOOKUP(E142,期交所英文!C:D,2,0)</f>
        <v>Percentage of total participant cash invested in securities; Domestic sovereign government bonds</v>
      </c>
      <c r="K142" s="129">
        <v>20220930</v>
      </c>
      <c r="L142" s="158">
        <v>0</v>
      </c>
      <c r="M142" s="158">
        <f>VLOOKUP(E142,期交所英文!C:F,4,0)</f>
        <v>0</v>
      </c>
      <c r="N142" s="152"/>
      <c r="O142" s="158" t="str">
        <f>IF(VLOOKUP(E142,期交所英文!C:G,5,0)="","",VLOOKUP(E142,期交所英文!C:G,5,0))</f>
        <v/>
      </c>
      <c r="P142" s="290" t="str">
        <f t="shared" si="20"/>
        <v>16_2_10</v>
      </c>
      <c r="Q142" s="130" t="str">
        <f>VLOOKUP(E142,Guide!C:F,4,0)</f>
        <v>Numeric 2dp, Percentage</v>
      </c>
      <c r="R142" s="130" t="s">
        <v>3089</v>
      </c>
      <c r="S142" s="130" t="s">
        <v>3063</v>
      </c>
      <c r="T142" s="130" t="str">
        <f t="shared" si="18"/>
        <v>結算基金</v>
      </c>
      <c r="U142" s="130" t="s">
        <v>3064</v>
      </c>
      <c r="V142" s="130" t="str">
        <f t="shared" si="19"/>
        <v>股權</v>
      </c>
      <c r="W142" s="130" t="s">
        <v>518</v>
      </c>
      <c r="X142" s="130" t="s">
        <v>3092</v>
      </c>
      <c r="Y142" s="130" t="s">
        <v>1205</v>
      </c>
      <c r="Z142" s="130" t="s">
        <v>1205</v>
      </c>
      <c r="AA142" s="130" t="s">
        <v>3105</v>
      </c>
      <c r="AB142" s="130"/>
      <c r="AC142" s="394" t="str">
        <f>IFERROR(VLOOKUP(P142,#REF!,7,0),"N/A")</f>
        <v>N/A</v>
      </c>
      <c r="AD142" s="130" t="str">
        <f t="shared" si="21"/>
        <v>n/a</v>
      </c>
      <c r="AE142" s="130"/>
      <c r="AF142" s="130"/>
      <c r="AG142" s="130"/>
      <c r="AH142" s="68">
        <v>0</v>
      </c>
      <c r="AI142" s="39"/>
      <c r="AJ142" s="37"/>
      <c r="AK142" s="37"/>
    </row>
    <row r="143" spans="1:37" ht="52.5" customHeight="1">
      <c r="A143" s="320">
        <v>45107</v>
      </c>
      <c r="B143" s="277">
        <v>16.2</v>
      </c>
      <c r="C143" s="130" t="s">
        <v>1607</v>
      </c>
      <c r="D143" s="130" t="str">
        <f>VLOOKUP(B143,期交所英文!A:B,2,0)</f>
        <v>How total cash received from participants (16.1) is held/deposited/invested, including;</v>
      </c>
      <c r="E143" s="132" t="s">
        <v>2445</v>
      </c>
      <c r="F143" s="113" t="s">
        <v>1621</v>
      </c>
      <c r="G143" s="130" t="str">
        <f t="shared" si="17"/>
        <v>從結算會員(16.1)取得的現金總額如何持有/存入/投資，包括；</v>
      </c>
      <c r="H143" s="130" t="str">
        <f t="shared" si="17"/>
        <v>How total cash received from participants (16.1) is held/deposited/invested, including;</v>
      </c>
      <c r="I143" s="130" t="s">
        <v>2724</v>
      </c>
      <c r="J143" s="113" t="str">
        <f>VLOOKUP(E143,期交所英文!C:D,2,0)</f>
        <v>Percentage of total participant cash invested in securities; Other sovereign government bonds</v>
      </c>
      <c r="K143" s="129">
        <v>20220930</v>
      </c>
      <c r="L143" s="158">
        <v>0</v>
      </c>
      <c r="M143" s="158">
        <f>VLOOKUP(E143,期交所英文!C:F,4,0)</f>
        <v>0</v>
      </c>
      <c r="N143" s="152"/>
      <c r="O143" s="158" t="str">
        <f>IF(VLOOKUP(E143,期交所英文!C:G,5,0)="","",VLOOKUP(E143,期交所英文!C:G,5,0))</f>
        <v/>
      </c>
      <c r="P143" s="290" t="str">
        <f t="shared" si="20"/>
        <v>16_2_11</v>
      </c>
      <c r="Q143" s="130" t="str">
        <f>VLOOKUP(E143,Guide!C:F,4,0)</f>
        <v>Numeric 2dp, Percentage</v>
      </c>
      <c r="R143" s="130" t="s">
        <v>3089</v>
      </c>
      <c r="S143" s="130" t="s">
        <v>3063</v>
      </c>
      <c r="T143" s="130" t="str">
        <f t="shared" si="18"/>
        <v>結算基金</v>
      </c>
      <c r="U143" s="130" t="s">
        <v>3064</v>
      </c>
      <c r="V143" s="130" t="str">
        <f t="shared" si="19"/>
        <v>股權</v>
      </c>
      <c r="W143" s="130" t="s">
        <v>518</v>
      </c>
      <c r="X143" s="130" t="s">
        <v>3092</v>
      </c>
      <c r="Y143" s="130" t="s">
        <v>1205</v>
      </c>
      <c r="Z143" s="130" t="s">
        <v>1205</v>
      </c>
      <c r="AA143" s="130" t="s">
        <v>3105</v>
      </c>
      <c r="AB143" s="130"/>
      <c r="AC143" s="394" t="str">
        <f>IFERROR(VLOOKUP(P143,#REF!,7,0),"N/A")</f>
        <v>N/A</v>
      </c>
      <c r="AD143" s="130" t="str">
        <f t="shared" si="21"/>
        <v>n/a</v>
      </c>
      <c r="AE143" s="130"/>
      <c r="AF143" s="130"/>
      <c r="AG143" s="130"/>
      <c r="AH143" s="68">
        <v>0</v>
      </c>
      <c r="AI143" s="39"/>
      <c r="AJ143" s="37"/>
      <c r="AK143" s="37"/>
    </row>
    <row r="144" spans="1:37" ht="52.5" customHeight="1">
      <c r="A144" s="320">
        <v>45107</v>
      </c>
      <c r="B144" s="277">
        <v>16.2</v>
      </c>
      <c r="C144" s="130" t="s">
        <v>1607</v>
      </c>
      <c r="D144" s="130" t="str">
        <f>VLOOKUP(B144,期交所英文!A:B,2,0)</f>
        <v>How total cash received from participants (16.1) is held/deposited/invested, including;</v>
      </c>
      <c r="E144" s="132" t="s">
        <v>2446</v>
      </c>
      <c r="F144" s="113" t="s">
        <v>1620</v>
      </c>
      <c r="G144" s="130" t="str">
        <f t="shared" si="17"/>
        <v>從結算會員(16.1)取得的現金總額如何持有/存入/投資，包括；</v>
      </c>
      <c r="H144" s="130" t="str">
        <f t="shared" si="17"/>
        <v>How total cash received from participants (16.1) is held/deposited/invested, including;</v>
      </c>
      <c r="I144" s="130" t="s">
        <v>2725</v>
      </c>
      <c r="J144" s="113" t="str">
        <f>VLOOKUP(E144,期交所英文!C:D,2,0)</f>
        <v>Percentage of total participant cash
invested in securities; Agency Bonds</v>
      </c>
      <c r="K144" s="129">
        <v>20220930</v>
      </c>
      <c r="L144" s="158">
        <v>0</v>
      </c>
      <c r="M144" s="158">
        <f>VLOOKUP(E144,期交所英文!C:F,4,0)</f>
        <v>0</v>
      </c>
      <c r="N144" s="152"/>
      <c r="O144" s="158" t="str">
        <f>IF(VLOOKUP(E144,期交所英文!C:G,5,0)="","",VLOOKUP(E144,期交所英文!C:G,5,0))</f>
        <v/>
      </c>
      <c r="P144" s="290" t="str">
        <f t="shared" si="20"/>
        <v>16_2_12</v>
      </c>
      <c r="Q144" s="130" t="str">
        <f>VLOOKUP(E144,Guide!C:F,4,0)</f>
        <v>Numeric 2dp, Percentage</v>
      </c>
      <c r="R144" s="130" t="s">
        <v>3089</v>
      </c>
      <c r="S144" s="130" t="s">
        <v>3063</v>
      </c>
      <c r="T144" s="130" t="str">
        <f t="shared" si="18"/>
        <v>結算基金</v>
      </c>
      <c r="U144" s="130" t="s">
        <v>3064</v>
      </c>
      <c r="V144" s="130" t="str">
        <f t="shared" si="19"/>
        <v>股權</v>
      </c>
      <c r="W144" s="130" t="s">
        <v>518</v>
      </c>
      <c r="X144" s="130" t="s">
        <v>3092</v>
      </c>
      <c r="Y144" s="130" t="s">
        <v>1205</v>
      </c>
      <c r="Z144" s="130" t="s">
        <v>1205</v>
      </c>
      <c r="AA144" s="130" t="s">
        <v>3105</v>
      </c>
      <c r="AB144" s="130"/>
      <c r="AC144" s="394" t="str">
        <f>IFERROR(VLOOKUP(P144,#REF!,7,0),"N/A")</f>
        <v>N/A</v>
      </c>
      <c r="AD144" s="130" t="str">
        <f t="shared" si="21"/>
        <v>n/a</v>
      </c>
      <c r="AE144" s="130"/>
      <c r="AF144" s="130"/>
      <c r="AG144" s="130"/>
      <c r="AH144" s="68">
        <v>0</v>
      </c>
      <c r="AI144" s="39"/>
      <c r="AJ144" s="37"/>
      <c r="AK144" s="37"/>
    </row>
    <row r="145" spans="1:37" ht="52.5" customHeight="1">
      <c r="A145" s="320">
        <v>45107</v>
      </c>
      <c r="B145" s="277">
        <v>16.2</v>
      </c>
      <c r="C145" s="130" t="s">
        <v>1607</v>
      </c>
      <c r="D145" s="130" t="str">
        <f>VLOOKUP(B145,期交所英文!A:B,2,0)</f>
        <v>How total cash received from participants (16.1) is held/deposited/invested, including;</v>
      </c>
      <c r="E145" s="132" t="s">
        <v>2447</v>
      </c>
      <c r="F145" s="113" t="s">
        <v>1619</v>
      </c>
      <c r="G145" s="130" t="str">
        <f t="shared" si="17"/>
        <v>從結算會員(16.1)取得的現金總額如何持有/存入/投資，包括；</v>
      </c>
      <c r="H145" s="130" t="str">
        <f t="shared" si="17"/>
        <v>How total cash received from participants (16.1) is held/deposited/invested, including;</v>
      </c>
      <c r="I145" s="130" t="s">
        <v>2726</v>
      </c>
      <c r="J145" s="113" t="str">
        <f>VLOOKUP(E145,期交所英文!C:D,2,0)</f>
        <v>Percentage of total participant cash
invested in securities; State/municipal bonds</v>
      </c>
      <c r="K145" s="129">
        <v>20220930</v>
      </c>
      <c r="L145" s="158">
        <v>0</v>
      </c>
      <c r="M145" s="158">
        <f>VLOOKUP(E145,期交所英文!C:F,4,0)</f>
        <v>0</v>
      </c>
      <c r="N145" s="152"/>
      <c r="O145" s="158" t="str">
        <f>IF(VLOOKUP(E145,期交所英文!C:G,5,0)="","",VLOOKUP(E145,期交所英文!C:G,5,0))</f>
        <v/>
      </c>
      <c r="P145" s="290" t="str">
        <f t="shared" si="20"/>
        <v>16_2_13</v>
      </c>
      <c r="Q145" s="130" t="str">
        <f>VLOOKUP(E145,Guide!C:F,4,0)</f>
        <v>Numeric 2dp, Percentage</v>
      </c>
      <c r="R145" s="130" t="s">
        <v>3089</v>
      </c>
      <c r="S145" s="130" t="s">
        <v>3063</v>
      </c>
      <c r="T145" s="130" t="str">
        <f t="shared" si="18"/>
        <v>結算基金</v>
      </c>
      <c r="U145" s="130" t="s">
        <v>3064</v>
      </c>
      <c r="V145" s="130" t="str">
        <f t="shared" si="19"/>
        <v>股權</v>
      </c>
      <c r="W145" s="130" t="s">
        <v>518</v>
      </c>
      <c r="X145" s="130" t="s">
        <v>3092</v>
      </c>
      <c r="Y145" s="130" t="s">
        <v>1205</v>
      </c>
      <c r="Z145" s="130" t="s">
        <v>1205</v>
      </c>
      <c r="AA145" s="130" t="s">
        <v>3105</v>
      </c>
      <c r="AB145" s="130"/>
      <c r="AC145" s="394" t="str">
        <f>IFERROR(VLOOKUP(P145,#REF!,7,0),"N/A")</f>
        <v>N/A</v>
      </c>
      <c r="AD145" s="130" t="str">
        <f t="shared" si="21"/>
        <v>n/a</v>
      </c>
      <c r="AE145" s="130"/>
      <c r="AF145" s="130"/>
      <c r="AG145" s="130"/>
      <c r="AH145" s="68">
        <v>0</v>
      </c>
      <c r="AI145" s="39"/>
      <c r="AJ145" s="37"/>
      <c r="AK145" s="37"/>
    </row>
    <row r="146" spans="1:37" ht="52.5" customHeight="1">
      <c r="A146" s="320">
        <v>45107</v>
      </c>
      <c r="B146" s="277">
        <v>16.2</v>
      </c>
      <c r="C146" s="130" t="s">
        <v>1607</v>
      </c>
      <c r="D146" s="130" t="str">
        <f>VLOOKUP(B146,期交所英文!A:B,2,0)</f>
        <v>How total cash received from participants (16.1) is held/deposited/invested, including;</v>
      </c>
      <c r="E146" s="132" t="s">
        <v>2448</v>
      </c>
      <c r="F146" s="113" t="s">
        <v>1618</v>
      </c>
      <c r="G146" s="130" t="str">
        <f t="shared" si="17"/>
        <v>從結算會員(16.1)取得的現金總額如何持有/存入/投資，包括；</v>
      </c>
      <c r="H146" s="130" t="str">
        <f t="shared" si="17"/>
        <v>How total cash received from participants (16.1) is held/deposited/invested, including;</v>
      </c>
      <c r="I146" s="130" t="s">
        <v>2727</v>
      </c>
      <c r="J146" s="113" t="str">
        <f>VLOOKUP(E146,期交所英文!C:D,2,0)</f>
        <v>Percentage of total participant cash invested in securities; Other instruments</v>
      </c>
      <c r="K146" s="129">
        <v>20220930</v>
      </c>
      <c r="L146" s="158">
        <v>0</v>
      </c>
      <c r="M146" s="158">
        <f>VLOOKUP(E146,期交所英文!C:F,4,0)</f>
        <v>0</v>
      </c>
      <c r="N146" s="152"/>
      <c r="O146" s="158" t="str">
        <f>IF(VLOOKUP(E146,期交所英文!C:G,5,0)="","",VLOOKUP(E146,期交所英文!C:G,5,0))</f>
        <v/>
      </c>
      <c r="P146" s="290" t="str">
        <f t="shared" si="20"/>
        <v>16_2_14</v>
      </c>
      <c r="Q146" s="130" t="str">
        <f>VLOOKUP(E146,Guide!C:F,4,0)</f>
        <v>Numeric 2dp, Percentage</v>
      </c>
      <c r="R146" s="130" t="s">
        <v>3089</v>
      </c>
      <c r="S146" s="130" t="s">
        <v>3063</v>
      </c>
      <c r="T146" s="130" t="str">
        <f t="shared" si="18"/>
        <v>結算基金</v>
      </c>
      <c r="U146" s="130" t="s">
        <v>3064</v>
      </c>
      <c r="V146" s="130" t="str">
        <f t="shared" si="19"/>
        <v>股權</v>
      </c>
      <c r="W146" s="130" t="s">
        <v>518</v>
      </c>
      <c r="X146" s="130" t="s">
        <v>3092</v>
      </c>
      <c r="Y146" s="130" t="s">
        <v>1205</v>
      </c>
      <c r="Z146" s="130" t="s">
        <v>1205</v>
      </c>
      <c r="AA146" s="130" t="s">
        <v>3105</v>
      </c>
      <c r="AB146" s="130"/>
      <c r="AC146" s="394" t="str">
        <f>IFERROR(VLOOKUP(P146,#REF!,7,0),"N/A")</f>
        <v>N/A</v>
      </c>
      <c r="AD146" s="130" t="str">
        <f t="shared" si="21"/>
        <v>n/a</v>
      </c>
      <c r="AE146" s="130"/>
      <c r="AF146" s="130"/>
      <c r="AG146" s="130"/>
      <c r="AH146" s="68">
        <v>0</v>
      </c>
      <c r="AI146" s="39"/>
      <c r="AJ146" s="37"/>
      <c r="AK146" s="37"/>
    </row>
    <row r="147" spans="1:37" ht="52.5" customHeight="1">
      <c r="A147" s="320">
        <v>45107</v>
      </c>
      <c r="B147" s="277">
        <v>16.2</v>
      </c>
      <c r="C147" s="130" t="s">
        <v>1607</v>
      </c>
      <c r="D147" s="130" t="str">
        <f>VLOOKUP(B147,期交所英文!A:B,2,0)</f>
        <v>How total cash received from participants (16.1) is held/deposited/invested, including;</v>
      </c>
      <c r="E147" s="132" t="s">
        <v>2449</v>
      </c>
      <c r="F147" s="113" t="s">
        <v>1617</v>
      </c>
      <c r="G147" s="130" t="str">
        <f t="shared" si="17"/>
        <v>從結算會員(16.1)取得的現金總額如何持有/存入/投資，包括；</v>
      </c>
      <c r="H147" s="130" t="str">
        <f t="shared" si="17"/>
        <v>How total cash received from participants (16.1) is held/deposited/invested, including;</v>
      </c>
      <c r="I147" s="130" t="s">
        <v>2728</v>
      </c>
      <c r="J147" s="113" t="str">
        <f>VLOOKUP(E147,期交所英文!C:D,2,0)</f>
        <v>Percentage of total participant cash
invested in securities; percentage split by currency of these securities; Specify local currency in comments</v>
      </c>
      <c r="K147" s="129">
        <v>20220930</v>
      </c>
      <c r="L147" s="113" t="s">
        <v>1616</v>
      </c>
      <c r="M147" s="113" t="str">
        <f>VLOOKUP(E147,期交所英文!C:F,4,0)</f>
        <v>TWD : 0.00%
USD: 0.00%
EUR: 0.00%
JPY: 0.00%
GBP: 0.00%
AUD: 0.00%
HKD: 0.00%
CNY: 0.00%</v>
      </c>
      <c r="N147" s="131" t="s">
        <v>1614</v>
      </c>
      <c r="O147" s="113" t="str">
        <f>IF(VLOOKUP(E147,期交所英文!C:G,5,0)="","",VLOOKUP(E147,期交所英文!C:G,5,0))</f>
        <v>Local currency:TWD</v>
      </c>
      <c r="P147" s="290" t="str">
        <f t="shared" si="20"/>
        <v>16_2_15</v>
      </c>
      <c r="Q147" s="130" t="str">
        <f>VLOOKUP(E147,Guide!C:F,4,0)</f>
        <v>Numeric 2dp, Percentage</v>
      </c>
      <c r="R147" s="130" t="s">
        <v>3089</v>
      </c>
      <c r="S147" s="130" t="s">
        <v>3063</v>
      </c>
      <c r="T147" s="130" t="str">
        <f t="shared" si="18"/>
        <v>結算基金</v>
      </c>
      <c r="U147" s="130" t="s">
        <v>3064</v>
      </c>
      <c r="V147" s="130" t="str">
        <f t="shared" si="19"/>
        <v>股權</v>
      </c>
      <c r="W147" s="130" t="s">
        <v>518</v>
      </c>
      <c r="X147" s="130" t="s">
        <v>3092</v>
      </c>
      <c r="Y147" s="130" t="s">
        <v>1205</v>
      </c>
      <c r="Z147" s="130" t="s">
        <v>1205</v>
      </c>
      <c r="AA147" s="130" t="s">
        <v>3184</v>
      </c>
      <c r="AB147" s="130" t="s">
        <v>3185</v>
      </c>
      <c r="AC147" s="394" t="str">
        <f>IFERROR(VLOOKUP(P147,#REF!,7,0),"N/A")</f>
        <v>N/A</v>
      </c>
      <c r="AD147" s="130" t="str">
        <f t="shared" si="21"/>
        <v>n/a</v>
      </c>
      <c r="AE147" s="130"/>
      <c r="AF147" s="130"/>
      <c r="AG147" s="130"/>
      <c r="AH147" s="67" t="s">
        <v>1615</v>
      </c>
      <c r="AI147" s="40" t="s">
        <v>1614</v>
      </c>
      <c r="AJ147" s="313"/>
      <c r="AK147" s="313"/>
    </row>
    <row r="148" spans="1:37" ht="52.5" customHeight="1">
      <c r="A148" s="320">
        <v>45107</v>
      </c>
      <c r="B148" s="277">
        <v>16.2</v>
      </c>
      <c r="C148" s="130" t="s">
        <v>1607</v>
      </c>
      <c r="D148" s="130" t="str">
        <f>VLOOKUP(B148,期交所英文!A:B,2,0)</f>
        <v>How total cash received from participants (16.1) is held/deposited/invested, including;</v>
      </c>
      <c r="E148" s="132" t="s">
        <v>2450</v>
      </c>
      <c r="F148" s="130" t="s">
        <v>1613</v>
      </c>
      <c r="G148" s="130" t="str">
        <f t="shared" si="17"/>
        <v>從結算會員(16.1)取得的現金總額如何持有/存入/投資，包括；</v>
      </c>
      <c r="H148" s="130" t="str">
        <f t="shared" si="17"/>
        <v>How total cash received from participants (16.1) is held/deposited/invested, including;</v>
      </c>
      <c r="I148" s="130" t="s">
        <v>2678</v>
      </c>
      <c r="J148" s="113" t="str">
        <f>VLOOKUP(E148,期交所英文!C:D,2,0)</f>
        <v>Weighted average maturity of securities</v>
      </c>
      <c r="K148" s="129">
        <v>20220930</v>
      </c>
      <c r="L148" s="130" t="s">
        <v>1612</v>
      </c>
      <c r="M148" s="130" t="str">
        <f>VLOOKUP(E148,期交所英文!C:F,4,0)</f>
        <v>0year</v>
      </c>
      <c r="N148" s="152"/>
      <c r="O148" s="130" t="str">
        <f>IF(VLOOKUP(E148,期交所英文!C:G,5,0)="","",VLOOKUP(E148,期交所英文!C:G,5,0))</f>
        <v/>
      </c>
      <c r="P148" s="290" t="str">
        <f t="shared" si="20"/>
        <v>16_2_16</v>
      </c>
      <c r="Q148" s="130" t="str">
        <f>VLOOKUP(E148,Guide!C:F,4,0)</f>
        <v>Numeric 2dp</v>
      </c>
      <c r="R148" s="130" t="s">
        <v>3088</v>
      </c>
      <c r="S148" s="130" t="s">
        <v>3063</v>
      </c>
      <c r="T148" s="130" t="str">
        <f t="shared" si="18"/>
        <v>結算基金</v>
      </c>
      <c r="U148" s="130" t="s">
        <v>3064</v>
      </c>
      <c r="V148" s="130" t="str">
        <f t="shared" si="19"/>
        <v>股權</v>
      </c>
      <c r="W148" s="130" t="s">
        <v>518</v>
      </c>
      <c r="X148" s="130" t="s">
        <v>3092</v>
      </c>
      <c r="Y148" s="130" t="s">
        <v>1205</v>
      </c>
      <c r="Z148" s="130" t="s">
        <v>1205</v>
      </c>
      <c r="AA148" s="130" t="s">
        <v>3105</v>
      </c>
      <c r="AB148" s="130"/>
      <c r="AC148" s="394" t="str">
        <f>IFERROR(VLOOKUP(P148,#REF!,7,0),"N/A")</f>
        <v>N/A</v>
      </c>
      <c r="AD148" s="130" t="str">
        <f t="shared" si="21"/>
        <v>n/a</v>
      </c>
      <c r="AE148" s="130"/>
      <c r="AF148" s="130"/>
      <c r="AG148" s="130"/>
      <c r="AH148" s="61" t="s">
        <v>1611</v>
      </c>
      <c r="AI148" s="39"/>
      <c r="AJ148" s="37"/>
      <c r="AK148" s="37"/>
    </row>
    <row r="149" spans="1:37" ht="52.5" customHeight="1">
      <c r="A149" s="320">
        <v>45107</v>
      </c>
      <c r="B149" s="277">
        <v>16.2</v>
      </c>
      <c r="C149" s="130" t="s">
        <v>1607</v>
      </c>
      <c r="D149" s="130" t="str">
        <f>VLOOKUP(B149,期交所英文!A:B,2,0)</f>
        <v>How total cash received from participants (16.1) is held/deposited/invested, including;</v>
      </c>
      <c r="E149" s="132" t="s">
        <v>2451</v>
      </c>
      <c r="F149" s="130" t="s">
        <v>1610</v>
      </c>
      <c r="G149" s="130" t="str">
        <f t="shared" si="17"/>
        <v>從結算會員(16.1)取得的現金總額如何持有/存入/投資，包括；</v>
      </c>
      <c r="H149" s="130" t="str">
        <f t="shared" si="17"/>
        <v>How total cash received from participants (16.1) is held/deposited/invested, including;</v>
      </c>
      <c r="I149" s="130" t="s">
        <v>2679</v>
      </c>
      <c r="J149" s="113" t="str">
        <f>VLOOKUP(E149,期交所英文!C:D,2,0)</f>
        <v>Provide an estimate of the risk on the
investment portfolio (excluding central bank and commercial bank deposits) (99% one-day VaR, or equivalent)</v>
      </c>
      <c r="K149" s="129">
        <v>20220930</v>
      </c>
      <c r="L149" s="129">
        <v>0</v>
      </c>
      <c r="M149" s="129">
        <f>VLOOKUP(E149,期交所英文!C:F,4,0)</f>
        <v>0</v>
      </c>
      <c r="N149" s="133"/>
      <c r="O149" s="129" t="str">
        <f>IF(VLOOKUP(E149,期交所英文!C:G,5,0)="","",VLOOKUP(E149,期交所英文!C:G,5,0))</f>
        <v/>
      </c>
      <c r="P149" s="290" t="str">
        <f t="shared" si="20"/>
        <v>16_2_17</v>
      </c>
      <c r="Q149" s="130" t="str">
        <f>VLOOKUP(E149,Guide!C:F,4,0)</f>
        <v>Text</v>
      </c>
      <c r="R149" s="130" t="s">
        <v>3085</v>
      </c>
      <c r="S149" s="130" t="s">
        <v>3063</v>
      </c>
      <c r="T149" s="130" t="str">
        <f t="shared" si="18"/>
        <v>結算基金</v>
      </c>
      <c r="U149" s="130" t="s">
        <v>3064</v>
      </c>
      <c r="V149" s="130" t="str">
        <f t="shared" si="19"/>
        <v>股權</v>
      </c>
      <c r="W149" s="130" t="s">
        <v>518</v>
      </c>
      <c r="X149" s="130" t="s">
        <v>3092</v>
      </c>
      <c r="Y149" s="130" t="s">
        <v>1205</v>
      </c>
      <c r="Z149" s="130" t="s">
        <v>1205</v>
      </c>
      <c r="AA149" s="130" t="s">
        <v>3105</v>
      </c>
      <c r="AB149" s="130"/>
      <c r="AC149" s="394" t="str">
        <f>IFERROR(VLOOKUP(P149,#REF!,7,0),"N/A")</f>
        <v>N/A</v>
      </c>
      <c r="AD149" s="130" t="str">
        <f t="shared" si="21"/>
        <v>n/a</v>
      </c>
      <c r="AE149" s="130"/>
      <c r="AF149" s="130"/>
      <c r="AG149" s="130"/>
      <c r="AH149" s="59">
        <v>0</v>
      </c>
      <c r="AI149" s="42"/>
      <c r="AJ149" s="41"/>
      <c r="AK149" s="41"/>
    </row>
    <row r="150" spans="1:37" ht="113.1" customHeight="1">
      <c r="A150" s="320">
        <v>45107</v>
      </c>
      <c r="B150" s="277">
        <v>16.2</v>
      </c>
      <c r="C150" s="130" t="s">
        <v>1607</v>
      </c>
      <c r="D150" s="130" t="str">
        <f>VLOOKUP(B150,期交所英文!A:B,2,0)</f>
        <v>How total cash received from participants (16.1) is held/deposited/invested, including;</v>
      </c>
      <c r="E150" s="132" t="s">
        <v>2452</v>
      </c>
      <c r="F150" s="113" t="s">
        <v>1609</v>
      </c>
      <c r="G150" s="130" t="str">
        <f t="shared" si="17"/>
        <v>從結算會員(16.1)取得的現金總額如何持有/存入/投資，包括；</v>
      </c>
      <c r="H150" s="130" t="str">
        <f t="shared" si="17"/>
        <v>How total cash received from participants (16.1) is held/deposited/invested, including;</v>
      </c>
      <c r="I150" s="130" t="s">
        <v>3120</v>
      </c>
      <c r="J150" s="113" t="str">
        <f>VLOOKUP(E150,期交所英文!C:D,2,0)</f>
        <v>State if the CCP investment policy
sets a limit on the proportion of the investment portfolio that may be allocated to a single counterparty, and the size of that limit.</v>
      </c>
      <c r="K150" s="129">
        <v>20220930</v>
      </c>
      <c r="L150" s="151" t="s">
        <v>2569</v>
      </c>
      <c r="M150" s="113" t="str">
        <f>VLOOKUP(E150,期交所英文!C:F,4,0)</f>
        <v>TAIFEX adheres to the permitted investment categories laid out in SFB Regulation Governing Futures Clearing Houses 14.</v>
      </c>
      <c r="N150" s="133"/>
      <c r="O150" s="113" t="str">
        <f>IF(VLOOKUP(E150,期交所英文!C:G,5,0)="","",VLOOKUP(E150,期交所英文!C:G,5,0))</f>
        <v/>
      </c>
      <c r="P150" s="290" t="str">
        <f t="shared" si="20"/>
        <v>16_2_18</v>
      </c>
      <c r="Q150" s="130" t="str">
        <f>VLOOKUP(E150,Guide!C:F,4,0)</f>
        <v>Text</v>
      </c>
      <c r="R150" s="130" t="s">
        <v>3085</v>
      </c>
      <c r="S150" s="130" t="s">
        <v>3063</v>
      </c>
      <c r="T150" s="130" t="str">
        <f t="shared" si="18"/>
        <v>結算基金</v>
      </c>
      <c r="U150" s="130" t="s">
        <v>3064</v>
      </c>
      <c r="V150" s="130" t="str">
        <f t="shared" si="19"/>
        <v>股權</v>
      </c>
      <c r="W150" s="130" t="s">
        <v>518</v>
      </c>
      <c r="X150" s="130" t="s">
        <v>3092</v>
      </c>
      <c r="Y150" s="130" t="s">
        <v>1205</v>
      </c>
      <c r="Z150" s="130" t="s">
        <v>1205</v>
      </c>
      <c r="AA150" s="130" t="s">
        <v>3105</v>
      </c>
      <c r="AB150" s="130"/>
      <c r="AC150" s="394" t="s">
        <v>3186</v>
      </c>
      <c r="AD150" s="130" t="s">
        <v>3080</v>
      </c>
      <c r="AE150" s="130"/>
      <c r="AF150" s="130"/>
      <c r="AG150" s="130"/>
      <c r="AH150" s="59">
        <v>0</v>
      </c>
      <c r="AI150" s="42"/>
      <c r="AJ150" s="41"/>
      <c r="AK150" s="41"/>
    </row>
    <row r="151" spans="1:37" ht="52.5" customHeight="1">
      <c r="A151" s="320">
        <v>45107</v>
      </c>
      <c r="B151" s="277">
        <v>16.2</v>
      </c>
      <c r="C151" s="130" t="s">
        <v>1607</v>
      </c>
      <c r="D151" s="130" t="str">
        <f>VLOOKUP(B151,期交所英文!A:B,2,0)</f>
        <v>How total cash received from participants (16.1) is held/deposited/invested, including;</v>
      </c>
      <c r="E151" s="132" t="s">
        <v>2453</v>
      </c>
      <c r="F151" s="130" t="s">
        <v>1608</v>
      </c>
      <c r="G151" s="130" t="str">
        <f t="shared" si="17"/>
        <v>從結算會員(16.1)取得的現金總額如何持有/存入/投資，包括；</v>
      </c>
      <c r="H151" s="130" t="str">
        <f t="shared" si="17"/>
        <v>How total cash received from participants (16.1) is held/deposited/invested, including;</v>
      </c>
      <c r="I151" s="130" t="s">
        <v>2680</v>
      </c>
      <c r="J151" s="113" t="str">
        <f>VLOOKUP(E151,期交所英文!C:D,2,0)</f>
        <v>State the number of times over the previous quarter in which this limit has been exceeded</v>
      </c>
      <c r="K151" s="129">
        <v>20220930</v>
      </c>
      <c r="L151" s="129">
        <v>0</v>
      </c>
      <c r="M151" s="129">
        <f>VLOOKUP(E151,期交所英文!C:F,4,0)</f>
        <v>0</v>
      </c>
      <c r="N151" s="152"/>
      <c r="O151" s="129" t="str">
        <f>IF(VLOOKUP(E151,期交所英文!C:G,5,0)="","",VLOOKUP(E151,期交所英文!C:G,5,0))</f>
        <v/>
      </c>
      <c r="P151" s="290" t="str">
        <f t="shared" si="20"/>
        <v>16_2_19</v>
      </c>
      <c r="Q151" s="130" t="str">
        <f>VLOOKUP(E151,Guide!C:F,4,0)</f>
        <v>Numeric 0dp</v>
      </c>
      <c r="R151" s="130" t="s">
        <v>3090</v>
      </c>
      <c r="S151" s="130" t="s">
        <v>3063</v>
      </c>
      <c r="T151" s="130" t="str">
        <f t="shared" si="18"/>
        <v>結算基金</v>
      </c>
      <c r="U151" s="130" t="s">
        <v>3064</v>
      </c>
      <c r="V151" s="130" t="str">
        <f t="shared" si="19"/>
        <v>股權</v>
      </c>
      <c r="W151" s="130" t="s">
        <v>518</v>
      </c>
      <c r="X151" s="130" t="s">
        <v>3092</v>
      </c>
      <c r="Y151" s="130" t="s">
        <v>1205</v>
      </c>
      <c r="Z151" s="130" t="s">
        <v>1205</v>
      </c>
      <c r="AA151" s="130" t="s">
        <v>3105</v>
      </c>
      <c r="AB151" s="130"/>
      <c r="AC151" s="394" t="str">
        <f>IFERROR(VLOOKUP(P151,#REF!,7,0),"N/A")</f>
        <v>N/A</v>
      </c>
      <c r="AD151" s="130" t="str">
        <f t="shared" ref="AD151:AD156" si="22">IF(AC151="n/a","n/a","TWD "&amp;TEXT(AC151,"#,##.00"))</f>
        <v>n/a</v>
      </c>
      <c r="AE151" s="130"/>
      <c r="AF151" s="130"/>
      <c r="AG151" s="130"/>
      <c r="AH151" s="59">
        <v>0</v>
      </c>
      <c r="AI151" s="39"/>
      <c r="AJ151" s="37"/>
      <c r="AK151" s="37"/>
    </row>
    <row r="152" spans="1:37" ht="52.5" customHeight="1">
      <c r="A152" s="320">
        <v>45107</v>
      </c>
      <c r="B152" s="277">
        <v>16.2</v>
      </c>
      <c r="C152" s="130" t="s">
        <v>1607</v>
      </c>
      <c r="D152" s="130" t="str">
        <f>VLOOKUP(B152,期交所英文!A:B,2,0)</f>
        <v>How total cash received from participants (16.1) is held/deposited/invested, including;</v>
      </c>
      <c r="E152" s="132" t="s">
        <v>2454</v>
      </c>
      <c r="F152" s="130" t="s">
        <v>1606</v>
      </c>
      <c r="G152" s="130" t="str">
        <f t="shared" si="17"/>
        <v>從結算會員(16.1)取得的現金總額如何持有/存入/投資，包括；</v>
      </c>
      <c r="H152" s="130" t="str">
        <f t="shared" si="17"/>
        <v>How total cash received from participants (16.1) is held/deposited/invested, including;</v>
      </c>
      <c r="I152" s="130" t="s">
        <v>2729</v>
      </c>
      <c r="J152" s="113" t="str">
        <f>VLOOKUP(E152,期交所英文!C:D,2,0)</f>
        <v>Percentage of total participant cash held as securities.</v>
      </c>
      <c r="K152" s="129">
        <v>20220930</v>
      </c>
      <c r="L152" s="158">
        <v>0</v>
      </c>
      <c r="M152" s="158">
        <f>VLOOKUP(E152,期交所英文!C:F,4,0)</f>
        <v>0</v>
      </c>
      <c r="N152" s="152"/>
      <c r="O152" s="158" t="str">
        <f>IF(VLOOKUP(E152,期交所英文!C:G,5,0)="","",VLOOKUP(E152,期交所英文!C:G,5,0))</f>
        <v/>
      </c>
      <c r="P152" s="290" t="str">
        <f t="shared" si="20"/>
        <v>16_2_20</v>
      </c>
      <c r="Q152" s="130" t="str">
        <f>VLOOKUP(E152,Guide!C:F,4,0)</f>
        <v>Numeric 2dp, Percentage</v>
      </c>
      <c r="R152" s="130" t="s">
        <v>3089</v>
      </c>
      <c r="S152" s="130" t="s">
        <v>3063</v>
      </c>
      <c r="T152" s="130" t="str">
        <f t="shared" si="18"/>
        <v>結算基金</v>
      </c>
      <c r="U152" s="130" t="s">
        <v>3064</v>
      </c>
      <c r="V152" s="130" t="str">
        <f t="shared" si="19"/>
        <v>股權</v>
      </c>
      <c r="W152" s="130" t="s">
        <v>518</v>
      </c>
      <c r="X152" s="130" t="s">
        <v>3092</v>
      </c>
      <c r="Y152" s="130" t="s">
        <v>1205</v>
      </c>
      <c r="Z152" s="130" t="s">
        <v>1205</v>
      </c>
      <c r="AA152" s="130" t="s">
        <v>3105</v>
      </c>
      <c r="AB152" s="130"/>
      <c r="AC152" s="394" t="str">
        <f>IFERROR(VLOOKUP(P152,#REF!,7,0),"N/A")</f>
        <v>N/A</v>
      </c>
      <c r="AD152" s="130" t="str">
        <f t="shared" si="22"/>
        <v>n/a</v>
      </c>
      <c r="AE152" s="130"/>
      <c r="AF152" s="130"/>
      <c r="AG152" s="130"/>
      <c r="AH152" s="68">
        <v>0</v>
      </c>
      <c r="AI152" s="39"/>
      <c r="AJ152" s="37"/>
      <c r="AK152" s="37"/>
    </row>
    <row r="153" spans="1:37" ht="52.5" customHeight="1">
      <c r="A153" s="320">
        <v>45107</v>
      </c>
      <c r="B153" s="277">
        <v>16.3</v>
      </c>
      <c r="C153" s="130" t="s">
        <v>1602</v>
      </c>
      <c r="D153" s="130" t="str">
        <f>VLOOKUP(B153,期交所英文!A:B,2,0)</f>
        <v>Rehypothecation of participant assets
(ie non-cash)</v>
      </c>
      <c r="E153" s="157" t="s">
        <v>2455</v>
      </c>
      <c r="F153" s="130" t="s">
        <v>1605</v>
      </c>
      <c r="G153" s="130" t="str">
        <f t="shared" si="17"/>
        <v>結算會員資產的再抵押(即非現金)</v>
      </c>
      <c r="H153" s="130" t="str">
        <f t="shared" si="17"/>
        <v>Rehypothecation of participant assets
(ie non-cash)</v>
      </c>
      <c r="I153" s="130" t="s">
        <v>2730</v>
      </c>
      <c r="J153" s="113" t="str">
        <f>VLOOKUP(E153,期交所英文!C:D,2,0)</f>
        <v>Total value of participant non-cash
rehypothecated (Initial margin)</v>
      </c>
      <c r="K153" s="129">
        <v>20220930</v>
      </c>
      <c r="L153" s="130" t="s">
        <v>1481</v>
      </c>
      <c r="M153" s="130" t="str">
        <f>VLOOKUP(E153,期交所英文!C:F,4,0)</f>
        <v>n/a</v>
      </c>
      <c r="N153" s="152"/>
      <c r="O153" s="130" t="str">
        <f>IF(VLOOKUP(E153,期交所英文!C:G,5,0)="","",VLOOKUP(E153,期交所英文!C:G,5,0))</f>
        <v/>
      </c>
      <c r="P153" s="290" t="str">
        <f t="shared" si="20"/>
        <v>16_3_1</v>
      </c>
      <c r="Q153" s="130" t="str">
        <f>VLOOKUP(E153,Guide!C:F,4,0)</f>
        <v>Numeric 2dp, Currency</v>
      </c>
      <c r="R153" s="130" t="s">
        <v>3087</v>
      </c>
      <c r="S153" s="130" t="s">
        <v>3063</v>
      </c>
      <c r="T153" s="130" t="str">
        <f t="shared" si="18"/>
        <v>結算基金</v>
      </c>
      <c r="U153" s="130" t="s">
        <v>3064</v>
      </c>
      <c r="V153" s="130" t="str">
        <f t="shared" si="19"/>
        <v>股權</v>
      </c>
      <c r="W153" s="130" t="s">
        <v>518</v>
      </c>
      <c r="X153" s="130" t="s">
        <v>3092</v>
      </c>
      <c r="Y153" s="130" t="s">
        <v>1205</v>
      </c>
      <c r="Z153" s="130" t="s">
        <v>1205</v>
      </c>
      <c r="AA153" s="130" t="s">
        <v>3105</v>
      </c>
      <c r="AB153" s="130"/>
      <c r="AC153" s="394" t="str">
        <f>IFERROR(VLOOKUP(P153,#REF!,7,0),"N/A")</f>
        <v>N/A</v>
      </c>
      <c r="AD153" s="130" t="str">
        <f t="shared" si="22"/>
        <v>n/a</v>
      </c>
      <c r="AE153" s="130"/>
      <c r="AF153" s="130"/>
      <c r="AG153" s="130"/>
      <c r="AH153" s="61" t="s">
        <v>1481</v>
      </c>
      <c r="AI153" s="39"/>
      <c r="AJ153" s="37"/>
      <c r="AK153" s="37"/>
    </row>
    <row r="154" spans="1:37" ht="52.5" customHeight="1">
      <c r="A154" s="320">
        <v>45107</v>
      </c>
      <c r="B154" s="277">
        <v>16.3</v>
      </c>
      <c r="C154" s="130" t="s">
        <v>1602</v>
      </c>
      <c r="D154" s="130" t="str">
        <f>VLOOKUP(B154,期交所英文!A:B,2,0)</f>
        <v>Rehypothecation of participant assets
(ie non-cash)</v>
      </c>
      <c r="E154" s="157" t="s">
        <v>2456</v>
      </c>
      <c r="F154" s="130" t="s">
        <v>1604</v>
      </c>
      <c r="G154" s="130" t="str">
        <f t="shared" si="17"/>
        <v>結算會員資產的再抵押(即非現金)</v>
      </c>
      <c r="H154" s="130" t="str">
        <f t="shared" si="17"/>
        <v>Rehypothecation of participant assets
(ie non-cash)</v>
      </c>
      <c r="I154" s="130" t="s">
        <v>2738</v>
      </c>
      <c r="J154" s="113" t="str">
        <f>VLOOKUP(E154,期交所英文!C:D,2,0)</f>
        <v>Total value of participant non-cash rehypothecated (Default fund)</v>
      </c>
      <c r="K154" s="129">
        <v>20220930</v>
      </c>
      <c r="L154" s="130" t="s">
        <v>1481</v>
      </c>
      <c r="M154" s="130" t="str">
        <f>VLOOKUP(E154,期交所英文!C:F,4,0)</f>
        <v>n/a</v>
      </c>
      <c r="N154" s="152"/>
      <c r="O154" s="130" t="str">
        <f>IF(VLOOKUP(E154,期交所英文!C:G,5,0)="","",VLOOKUP(E154,期交所英文!C:G,5,0))</f>
        <v/>
      </c>
      <c r="P154" s="290" t="str">
        <f t="shared" si="20"/>
        <v>16_3_2</v>
      </c>
      <c r="Q154" s="130" t="str">
        <f>VLOOKUP(E154,Guide!C:F,4,0)</f>
        <v>Numeric 2dp, Currency</v>
      </c>
      <c r="R154" s="130" t="s">
        <v>3087</v>
      </c>
      <c r="S154" s="130" t="s">
        <v>3063</v>
      </c>
      <c r="T154" s="130" t="str">
        <f t="shared" si="18"/>
        <v>結算基金</v>
      </c>
      <c r="U154" s="130" t="s">
        <v>3064</v>
      </c>
      <c r="V154" s="130" t="str">
        <f t="shared" si="19"/>
        <v>股權</v>
      </c>
      <c r="W154" s="130" t="s">
        <v>518</v>
      </c>
      <c r="X154" s="130" t="s">
        <v>3092</v>
      </c>
      <c r="Y154" s="130" t="s">
        <v>1205</v>
      </c>
      <c r="Z154" s="130" t="s">
        <v>1205</v>
      </c>
      <c r="AA154" s="130" t="s">
        <v>3105</v>
      </c>
      <c r="AB154" s="130"/>
      <c r="AC154" s="394" t="str">
        <f>IFERROR(VLOOKUP(P154,#REF!,7,0),"N/A")</f>
        <v>N/A</v>
      </c>
      <c r="AD154" s="130" t="str">
        <f t="shared" si="22"/>
        <v>n/a</v>
      </c>
      <c r="AE154" s="130"/>
      <c r="AF154" s="130"/>
      <c r="AG154" s="130"/>
      <c r="AH154" s="61" t="s">
        <v>1481</v>
      </c>
      <c r="AI154" s="39"/>
      <c r="AJ154" s="37"/>
      <c r="AK154" s="37"/>
    </row>
    <row r="155" spans="1:37" ht="99" customHeight="1">
      <c r="A155" s="320">
        <v>45107</v>
      </c>
      <c r="B155" s="277">
        <v>16.3</v>
      </c>
      <c r="C155" s="130" t="s">
        <v>1602</v>
      </c>
      <c r="D155" s="130" t="str">
        <f>VLOOKUP(B155,期交所英文!A:B,2,0)</f>
        <v>Rehypothecation of participant assets
(ie non-cash)</v>
      </c>
      <c r="E155" s="157" t="s">
        <v>2457</v>
      </c>
      <c r="F155" s="113" t="s">
        <v>1603</v>
      </c>
      <c r="G155" s="130" t="str">
        <f t="shared" si="17"/>
        <v>結算會員資產的再抵押(即非現金)</v>
      </c>
      <c r="H155" s="130" t="str">
        <f t="shared" si="17"/>
        <v>Rehypothecation of participant assets
(ie non-cash)</v>
      </c>
      <c r="I155" s="130" t="s">
        <v>2731</v>
      </c>
      <c r="J155" s="113" t="str">
        <f>VLOOKUP(E155,期交所英文!C:D,2,0)</f>
        <v>Rehypothecation of participant assets (ie non-cash) by the CCP where allowed; initial margin; over the following maturities:Overnight/one day; one day and up to one week; One week and up to one month; One month and up to one year; One year and up to two years; Over two years</v>
      </c>
      <c r="K155" s="129">
        <v>20220930</v>
      </c>
      <c r="L155" s="130" t="s">
        <v>1481</v>
      </c>
      <c r="M155" s="130" t="str">
        <f>VLOOKUP(E155,期交所英文!C:F,4,0)</f>
        <v>n/a</v>
      </c>
      <c r="N155" s="133"/>
      <c r="O155" s="130" t="str">
        <f>IF(VLOOKUP(E155,期交所英文!C:G,5,0)="","",VLOOKUP(E155,期交所英文!C:G,5,0))</f>
        <v/>
      </c>
      <c r="P155" s="290" t="str">
        <f t="shared" si="20"/>
        <v>16_3_3</v>
      </c>
      <c r="Q155" s="130" t="str">
        <f>VLOOKUP(E155,Guide!C:F,4,0)</f>
        <v>Numeric 2dp, Currency</v>
      </c>
      <c r="R155" s="130" t="s">
        <v>3087</v>
      </c>
      <c r="S155" s="130" t="s">
        <v>3063</v>
      </c>
      <c r="T155" s="130" t="str">
        <f t="shared" si="18"/>
        <v>結算基金</v>
      </c>
      <c r="U155" s="130" t="s">
        <v>3064</v>
      </c>
      <c r="V155" s="130" t="str">
        <f t="shared" si="19"/>
        <v>股權</v>
      </c>
      <c r="W155" s="130" t="s">
        <v>518</v>
      </c>
      <c r="X155" s="130" t="s">
        <v>3092</v>
      </c>
      <c r="Y155" s="130" t="s">
        <v>1205</v>
      </c>
      <c r="Z155" s="130" t="s">
        <v>1205</v>
      </c>
      <c r="AA155" s="130"/>
      <c r="AB155" s="130"/>
      <c r="AC155" s="394" t="str">
        <f>IFERROR(VLOOKUP(P155,#REF!,7,0),"N/A")</f>
        <v>N/A</v>
      </c>
      <c r="AD155" s="130" t="str">
        <f t="shared" si="22"/>
        <v>n/a</v>
      </c>
      <c r="AE155" s="130"/>
      <c r="AF155" s="130"/>
      <c r="AG155" s="130"/>
      <c r="AH155" s="61" t="s">
        <v>1481</v>
      </c>
      <c r="AI155" s="42"/>
      <c r="AJ155" s="41"/>
      <c r="AK155" s="41"/>
    </row>
    <row r="156" spans="1:37" ht="94.5" customHeight="1">
      <c r="A156" s="320">
        <v>45107</v>
      </c>
      <c r="B156" s="277">
        <v>16.3</v>
      </c>
      <c r="C156" s="130" t="s">
        <v>1602</v>
      </c>
      <c r="D156" s="130" t="str">
        <f>VLOOKUP(B156,期交所英文!A:B,2,0)</f>
        <v>Rehypothecation of participant assets
(ie non-cash)</v>
      </c>
      <c r="E156" s="157" t="s">
        <v>2458</v>
      </c>
      <c r="F156" s="130" t="s">
        <v>1601</v>
      </c>
      <c r="G156" s="130" t="str">
        <f t="shared" si="17"/>
        <v>結算會員資產的再抵押(即非現金)</v>
      </c>
      <c r="H156" s="130" t="str">
        <f t="shared" si="17"/>
        <v>Rehypothecation of participant assets
(ie non-cash)</v>
      </c>
      <c r="I156" s="130" t="s">
        <v>2739</v>
      </c>
      <c r="J156" s="113" t="str">
        <f>VLOOKUP(E156,期交所英文!C:D,2,0)</f>
        <v>Rehypothecation of participant assets (ie non-cash); default fund;over the following maturities:Overnight/one day; one day and up to one week; One week and up to one month; One month and up to one year; One year and up o two years; Over two years</v>
      </c>
      <c r="K156" s="129">
        <v>20220930</v>
      </c>
      <c r="L156" s="130" t="s">
        <v>1481</v>
      </c>
      <c r="M156" s="130" t="str">
        <f>VLOOKUP(E156,期交所英文!C:F,4,0)</f>
        <v>n/a</v>
      </c>
      <c r="N156" s="133"/>
      <c r="O156" s="130" t="str">
        <f>IF(VLOOKUP(E156,期交所英文!C:G,5,0)="","",VLOOKUP(E156,期交所英文!C:G,5,0))</f>
        <v/>
      </c>
      <c r="P156" s="290" t="str">
        <f t="shared" si="20"/>
        <v>16_3_4</v>
      </c>
      <c r="Q156" s="130" t="str">
        <f>VLOOKUP(E156,Guide!C:F,4,0)</f>
        <v>Numeric 2dp, Currency</v>
      </c>
      <c r="R156" s="130" t="s">
        <v>3087</v>
      </c>
      <c r="S156" s="130" t="s">
        <v>3063</v>
      </c>
      <c r="T156" s="130" t="str">
        <f t="shared" si="18"/>
        <v>結算基金</v>
      </c>
      <c r="U156" s="130" t="s">
        <v>3064</v>
      </c>
      <c r="V156" s="130" t="str">
        <f t="shared" si="19"/>
        <v>股權</v>
      </c>
      <c r="W156" s="130" t="s">
        <v>518</v>
      </c>
      <c r="X156" s="130" t="s">
        <v>3092</v>
      </c>
      <c r="Y156" s="130" t="s">
        <v>1205</v>
      </c>
      <c r="Z156" s="130" t="s">
        <v>1205</v>
      </c>
      <c r="AA156" s="130"/>
      <c r="AB156" s="130"/>
      <c r="AC156" s="394" t="str">
        <f>IFERROR(VLOOKUP(P156,#REF!,7,0),"N/A")</f>
        <v>N/A</v>
      </c>
      <c r="AD156" s="130" t="str">
        <f t="shared" si="22"/>
        <v>n/a</v>
      </c>
      <c r="AE156" s="130"/>
      <c r="AF156" s="130"/>
      <c r="AG156" s="130"/>
      <c r="AH156" s="61" t="s">
        <v>1481</v>
      </c>
      <c r="AI156" s="42"/>
      <c r="AJ156" s="41"/>
      <c r="AK156" s="41"/>
    </row>
    <row r="157" spans="1:37" ht="76.5" customHeight="1">
      <c r="A157" s="321">
        <v>45107</v>
      </c>
      <c r="B157" s="284">
        <v>17.100000000000001</v>
      </c>
      <c r="C157" s="288" t="s">
        <v>2760</v>
      </c>
      <c r="D157" s="164" t="str">
        <f>VLOOKUP(B157,期交所英文!A:B,2,0)</f>
        <v>Operational availability target for the core system(s) involved in clearing (whether or not outsourced) over specified period for the system (e.g.99.99% over a twelve-month period)</v>
      </c>
      <c r="E157" s="306" t="s">
        <v>2459</v>
      </c>
      <c r="F157" s="164" t="s">
        <v>1600</v>
      </c>
      <c r="G157" s="288" t="str">
        <f t="shared" si="17"/>
        <v>系統指定期間內結算相關核心系統(無論是否委外)的營運可用程度目標(例如，12個月期間的99.99%)</v>
      </c>
      <c r="H157" s="288" t="str">
        <f t="shared" si="17"/>
        <v>Operational availability target for the core system(s) involved in clearing (whether or not outsourced) over specified period for the system (e.g.99.99% over a twelve-month period)</v>
      </c>
      <c r="I157" s="164" t="s">
        <v>2681</v>
      </c>
      <c r="J157" s="285" t="str">
        <f>VLOOKUP(E157,期交所英文!C:D,2,0)</f>
        <v>Operational availability target for the core system(s) involved in clearing (whether or not outsourced) over specified period for the system (e.g. 99.99% over a twelve-month period)</v>
      </c>
      <c r="K157" s="286">
        <v>20220930</v>
      </c>
      <c r="L157" s="307">
        <v>0.99950000000000006</v>
      </c>
      <c r="M157" s="307">
        <f>VLOOKUP(E157,期交所英文!C:F,4,0)</f>
        <v>0.99950000000000006</v>
      </c>
      <c r="N157" s="289"/>
      <c r="O157" s="307" t="str">
        <f>IF(VLOOKUP(E157,期交所英文!C:G,5,0)="","",VLOOKUP(E157,期交所英文!C:G,5,0))</f>
        <v/>
      </c>
      <c r="P157" s="291" t="str">
        <f t="shared" si="20"/>
        <v>17_1_1</v>
      </c>
      <c r="Q157" s="167" t="str">
        <f>VLOOKUP(E157,Guide!C:F,4,0)</f>
        <v>Numeric 2dp, Percentage</v>
      </c>
      <c r="R157" s="167" t="s">
        <v>3089</v>
      </c>
      <c r="S157" s="167" t="s">
        <v>537</v>
      </c>
      <c r="T157" s="167" t="str">
        <f t="shared" si="18"/>
        <v>結算機構</v>
      </c>
      <c r="U157" s="167" t="s">
        <v>3108</v>
      </c>
      <c r="V157" s="167" t="str">
        <f t="shared" si="19"/>
        <v>證券櫃檯買賣中心</v>
      </c>
      <c r="W157" s="167" t="s">
        <v>518</v>
      </c>
      <c r="X157" s="167" t="s">
        <v>3092</v>
      </c>
      <c r="Y157" s="167" t="s">
        <v>1205</v>
      </c>
      <c r="Z157" s="167" t="s">
        <v>1205</v>
      </c>
      <c r="AA157" s="167" t="s">
        <v>3105</v>
      </c>
      <c r="AB157" s="167"/>
      <c r="AC157" s="411">
        <v>1</v>
      </c>
      <c r="AD157" s="167">
        <v>1</v>
      </c>
      <c r="AE157" s="164"/>
      <c r="AF157" s="164"/>
      <c r="AG157" s="164"/>
      <c r="AH157" s="72">
        <v>0.999</v>
      </c>
      <c r="AI157" s="42"/>
      <c r="AJ157" s="41"/>
      <c r="AK157" s="41"/>
    </row>
    <row r="158" spans="1:37" ht="33" customHeight="1">
      <c r="A158" s="321">
        <v>45107</v>
      </c>
      <c r="B158" s="284">
        <v>17.2</v>
      </c>
      <c r="C158" s="164" t="s">
        <v>1599</v>
      </c>
      <c r="D158" s="164" t="str">
        <f>VLOOKUP(B158,期交所英文!A:B,2,0)</f>
        <v>Actual availability of the core system
(s) over the previous twelve-month period</v>
      </c>
      <c r="E158" s="306" t="s">
        <v>2460</v>
      </c>
      <c r="F158" s="164" t="s">
        <v>1599</v>
      </c>
      <c r="G158" s="164" t="str">
        <f t="shared" si="17"/>
        <v>核心系統在過去十二個月內的實際可用程度</v>
      </c>
      <c r="H158" s="164" t="str">
        <f t="shared" si="17"/>
        <v>Actual availability of the core system
(s) over the previous twelve-month period</v>
      </c>
      <c r="I158" s="164" t="s">
        <v>2682</v>
      </c>
      <c r="J158" s="285" t="str">
        <f>VLOOKUP(E158,期交所英文!C:D,2,0)</f>
        <v>Actual availability of the core system
(s) over the previous twelve-month period</v>
      </c>
      <c r="K158" s="286">
        <v>20220930</v>
      </c>
      <c r="L158" s="307">
        <v>1</v>
      </c>
      <c r="M158" s="307">
        <f>VLOOKUP(E158,期交所英文!C:F,4,0)</f>
        <v>1</v>
      </c>
      <c r="N158" s="304"/>
      <c r="O158" s="307" t="str">
        <f>IF(VLOOKUP(E158,期交所英文!C:G,5,0)="","",VLOOKUP(E158,期交所英文!C:G,5,0))</f>
        <v/>
      </c>
      <c r="P158" s="291" t="str">
        <f t="shared" si="20"/>
        <v>17_2_1</v>
      </c>
      <c r="Q158" s="168" t="str">
        <f>VLOOKUP(E158,Guide!C:F,4,0)</f>
        <v>Numeric 2dp, Percentage</v>
      </c>
      <c r="R158" s="168" t="s">
        <v>3089</v>
      </c>
      <c r="S158" s="168" t="s">
        <v>537</v>
      </c>
      <c r="T158" s="168" t="str">
        <f t="shared" si="18"/>
        <v>結算機構</v>
      </c>
      <c r="U158" s="168" t="s">
        <v>3108</v>
      </c>
      <c r="V158" s="168" t="str">
        <f t="shared" si="19"/>
        <v>證券櫃檯買賣中心</v>
      </c>
      <c r="W158" s="168" t="s">
        <v>518</v>
      </c>
      <c r="X158" s="168" t="s">
        <v>3092</v>
      </c>
      <c r="Y158" s="168" t="s">
        <v>1205</v>
      </c>
      <c r="Z158" s="168" t="s">
        <v>1205</v>
      </c>
      <c r="AA158" s="168" t="s">
        <v>3105</v>
      </c>
      <c r="AB158" s="168"/>
      <c r="AC158" s="411">
        <v>1</v>
      </c>
      <c r="AD158" s="168">
        <v>1</v>
      </c>
      <c r="AE158" s="164"/>
      <c r="AF158" s="164"/>
      <c r="AG158" s="164"/>
      <c r="AH158" s="74">
        <v>1</v>
      </c>
      <c r="AI158" s="40" t="s">
        <v>1595</v>
      </c>
      <c r="AJ158" s="313"/>
      <c r="AK158" s="313"/>
    </row>
    <row r="159" spans="1:37" ht="54.75" customHeight="1">
      <c r="A159" s="321">
        <v>45107</v>
      </c>
      <c r="B159" s="284">
        <v>17.3</v>
      </c>
      <c r="C159" s="164" t="s">
        <v>1598</v>
      </c>
      <c r="D159" s="164" t="str">
        <f>VLOOKUP(B159,期交所英文!A:B,2,0)</f>
        <v>Total number of failures</v>
      </c>
      <c r="E159" s="306" t="s">
        <v>2461</v>
      </c>
      <c r="F159" s="164" t="s">
        <v>1597</v>
      </c>
      <c r="G159" s="164" t="str">
        <f t="shared" si="17"/>
        <v>故障總數</v>
      </c>
      <c r="H159" s="164" t="str">
        <f t="shared" si="17"/>
        <v>Total number of failures</v>
      </c>
      <c r="I159" s="164" t="s">
        <v>2683</v>
      </c>
      <c r="J159" s="285" t="str">
        <f>VLOOKUP(E159,期交所英文!C:D,2,0)</f>
        <v>Total number of failures and duration affecting the core system(s)involved in clearing over the previous twelve- month period</v>
      </c>
      <c r="K159" s="286">
        <v>20220930</v>
      </c>
      <c r="L159" s="164" t="s">
        <v>1596</v>
      </c>
      <c r="M159" s="164" t="str">
        <f>VLOOKUP(E159,期交所英文!C:F,4,0)</f>
        <v>DurationofFailure: 00:00:00</v>
      </c>
      <c r="N159" s="304"/>
      <c r="O159" s="164" t="str">
        <f>IF(VLOOKUP(E159,期交所英文!C:G,5,0)="","",VLOOKUP(E159,期交所英文!C:G,5,0))</f>
        <v/>
      </c>
      <c r="P159" s="291" t="str">
        <f t="shared" si="20"/>
        <v>17_3_1</v>
      </c>
      <c r="Q159" s="164" t="str">
        <f>VLOOKUP(E159,Guide!C:F,4,0)</f>
        <v>UTC Time Format hh:mm:ss</v>
      </c>
      <c r="R159" s="164" t="s">
        <v>3086</v>
      </c>
      <c r="S159" s="164" t="s">
        <v>537</v>
      </c>
      <c r="T159" s="164" t="str">
        <f t="shared" si="18"/>
        <v>結算機構</v>
      </c>
      <c r="U159" s="164" t="s">
        <v>3108</v>
      </c>
      <c r="V159" s="164" t="str">
        <f t="shared" si="19"/>
        <v>證券櫃檯買賣中心</v>
      </c>
      <c r="W159" s="164" t="s">
        <v>518</v>
      </c>
      <c r="X159" s="164" t="s">
        <v>3092</v>
      </c>
      <c r="Y159" s="164" t="s">
        <v>1205</v>
      </c>
      <c r="Z159" s="164" t="s">
        <v>1205</v>
      </c>
      <c r="AA159" s="164" t="s">
        <v>3106</v>
      </c>
      <c r="AB159" s="164" t="s">
        <v>3187</v>
      </c>
      <c r="AC159" s="412" t="s">
        <v>3122</v>
      </c>
      <c r="AD159" s="164" t="s">
        <v>3121</v>
      </c>
      <c r="AE159" s="164"/>
      <c r="AF159" s="164"/>
      <c r="AG159" s="164"/>
      <c r="AH159" s="61" t="s">
        <v>1596</v>
      </c>
      <c r="AI159" s="40" t="s">
        <v>1595</v>
      </c>
      <c r="AJ159" s="313"/>
      <c r="AK159" s="313"/>
    </row>
    <row r="160" spans="1:37" ht="33" customHeight="1">
      <c r="A160" s="321">
        <v>45107</v>
      </c>
      <c r="B160" s="284">
        <v>17.399999999999999</v>
      </c>
      <c r="C160" s="164" t="s">
        <v>1594</v>
      </c>
      <c r="D160" s="164" t="str">
        <f>VLOOKUP(B160,期交所英文!A:B,2,0)</f>
        <v>Recovery time objective(s)</v>
      </c>
      <c r="E160" s="306" t="s">
        <v>2462</v>
      </c>
      <c r="F160" s="164" t="s">
        <v>1593</v>
      </c>
      <c r="G160" s="164" t="str">
        <f t="shared" si="17"/>
        <v>恢復時間目標</v>
      </c>
      <c r="H160" s="164" t="str">
        <f t="shared" si="17"/>
        <v>Recovery time objective(s)</v>
      </c>
      <c r="I160" s="164" t="s">
        <v>2684</v>
      </c>
      <c r="J160" s="285" t="str">
        <f>VLOOKUP(E160,期交所英文!C:D,2,0)</f>
        <v>Recovery time objective(s) (e.g.
within two hours)</v>
      </c>
      <c r="K160" s="286">
        <v>20220930</v>
      </c>
      <c r="L160" s="164" t="s">
        <v>1592</v>
      </c>
      <c r="M160" s="164" t="str">
        <f>VLOOKUP(E160,期交所英文!C:F,4,0)</f>
        <v>within 4 hours</v>
      </c>
      <c r="N160" s="310"/>
      <c r="O160" s="164" t="str">
        <f>IF(VLOOKUP(E160,期交所英文!C:G,5,0)="","",VLOOKUP(E160,期交所英文!C:G,5,0))</f>
        <v/>
      </c>
      <c r="P160" s="291" t="str">
        <f t="shared" si="20"/>
        <v>17_4_1</v>
      </c>
      <c r="Q160" s="164" t="str">
        <f>VLOOKUP(E160,Guide!C:F,4,0)</f>
        <v>Text</v>
      </c>
      <c r="R160" s="164" t="s">
        <v>3085</v>
      </c>
      <c r="S160" s="164" t="s">
        <v>3063</v>
      </c>
      <c r="T160" s="164" t="str">
        <f t="shared" si="18"/>
        <v>結算基金</v>
      </c>
      <c r="U160" s="164" t="s">
        <v>3064</v>
      </c>
      <c r="V160" s="164" t="str">
        <f t="shared" si="19"/>
        <v>股權</v>
      </c>
      <c r="W160" s="164" t="s">
        <v>518</v>
      </c>
      <c r="X160" s="164" t="s">
        <v>3092</v>
      </c>
      <c r="Y160" s="164" t="s">
        <v>1205</v>
      </c>
      <c r="Z160" s="164" t="s">
        <v>1205</v>
      </c>
      <c r="AA160" s="164" t="s">
        <v>3105</v>
      </c>
      <c r="AB160" s="164"/>
      <c r="AC160" s="395" t="s">
        <v>3103</v>
      </c>
      <c r="AD160" s="164" t="s">
        <v>2872</v>
      </c>
      <c r="AE160" s="164"/>
      <c r="AF160" s="164"/>
      <c r="AG160" s="164"/>
      <c r="AH160" s="61" t="s">
        <v>1591</v>
      </c>
      <c r="AI160" s="43"/>
      <c r="AJ160" s="382"/>
      <c r="AK160" s="382"/>
    </row>
    <row r="161" spans="1:37" ht="29.25" customHeight="1">
      <c r="A161" s="322">
        <v>45107</v>
      </c>
      <c r="B161" s="275">
        <v>18.100000000000001</v>
      </c>
      <c r="C161" s="120" t="s">
        <v>1572</v>
      </c>
      <c r="D161" s="120" t="str">
        <f>VLOOKUP(B161,期交所英文!A:B,2,0)</f>
        <v>Number of clearing members, by
clearing service</v>
      </c>
      <c r="E161" s="116" t="s">
        <v>1590</v>
      </c>
      <c r="F161" s="120" t="s">
        <v>1589</v>
      </c>
      <c r="G161" s="120" t="str">
        <f t="shared" si="17"/>
        <v>結算會員數量，依結算服務</v>
      </c>
      <c r="H161" s="120" t="str">
        <f t="shared" si="17"/>
        <v>Number of clearing members, by
clearing service</v>
      </c>
      <c r="I161" s="120" t="s">
        <v>2732</v>
      </c>
      <c r="J161" s="117" t="str">
        <f>VLOOKUP(E161,期交所英文!C:D,2,0)</f>
        <v>Number of general clearing members</v>
      </c>
      <c r="K161" s="127">
        <v>20220930</v>
      </c>
      <c r="L161" s="127">
        <v>20</v>
      </c>
      <c r="M161" s="127">
        <f>VLOOKUP(E161,期交所英文!C:F,4,0)</f>
        <v>20</v>
      </c>
      <c r="N161" s="166"/>
      <c r="O161" s="127" t="str">
        <f>IF(VLOOKUP(E161,期交所英文!C:G,5,0)="","",VLOOKUP(E161,期交所英文!C:G,5,0))</f>
        <v/>
      </c>
      <c r="P161" s="292" t="str">
        <f t="shared" si="20"/>
        <v>18_1_1_1</v>
      </c>
      <c r="Q161" s="120" t="str">
        <f>VLOOKUP(E161,Guide!C:F,4,0)</f>
        <v>Numeric 0dp</v>
      </c>
      <c r="R161" s="120" t="s">
        <v>3090</v>
      </c>
      <c r="S161" s="120" t="s">
        <v>3063</v>
      </c>
      <c r="T161" s="120" t="str">
        <f t="shared" si="18"/>
        <v>結算基金</v>
      </c>
      <c r="U161" s="120" t="s">
        <v>3064</v>
      </c>
      <c r="V161" s="120" t="str">
        <f t="shared" si="19"/>
        <v>股權</v>
      </c>
      <c r="W161" s="120" t="s">
        <v>518</v>
      </c>
      <c r="X161" s="120" t="s">
        <v>3092</v>
      </c>
      <c r="Y161" s="120" t="s">
        <v>1205</v>
      </c>
      <c r="Z161" s="120" t="s">
        <v>1205</v>
      </c>
      <c r="AA161" s="120" t="s">
        <v>3105</v>
      </c>
      <c r="AB161" s="120"/>
      <c r="AC161" s="413">
        <v>0</v>
      </c>
      <c r="AD161" s="120" t="s">
        <v>11</v>
      </c>
      <c r="AE161" s="120"/>
      <c r="AF161" s="120"/>
      <c r="AG161" s="120"/>
      <c r="AH161" s="59">
        <v>2</v>
      </c>
      <c r="AI161" s="43"/>
      <c r="AJ161" s="382"/>
      <c r="AK161" s="382"/>
    </row>
    <row r="162" spans="1:37" ht="29.25" customHeight="1">
      <c r="A162" s="322">
        <v>45107</v>
      </c>
      <c r="B162" s="275">
        <v>18.100000000000001</v>
      </c>
      <c r="C162" s="120" t="s">
        <v>1572</v>
      </c>
      <c r="D162" s="120" t="str">
        <f>VLOOKUP(B162,期交所英文!A:B,2,0)</f>
        <v>Number of clearing members, by
clearing service</v>
      </c>
      <c r="E162" s="116" t="s">
        <v>1588</v>
      </c>
      <c r="F162" s="120" t="s">
        <v>1587</v>
      </c>
      <c r="G162" s="120" t="str">
        <f t="shared" si="17"/>
        <v>結算會員數量，依結算服務</v>
      </c>
      <c r="H162" s="120" t="str">
        <f t="shared" si="17"/>
        <v>Number of clearing members, by
clearing service</v>
      </c>
      <c r="I162" s="120" t="s">
        <v>2733</v>
      </c>
      <c r="J162" s="117" t="str">
        <f>VLOOKUP(E162,期交所英文!C:D,2,0)</f>
        <v>Number of direct clearing members</v>
      </c>
      <c r="K162" s="127">
        <v>20220930</v>
      </c>
      <c r="L162" s="127">
        <v>10</v>
      </c>
      <c r="M162" s="127">
        <f>VLOOKUP(E162,期交所英文!C:F,4,0)</f>
        <v>10</v>
      </c>
      <c r="N162" s="166"/>
      <c r="O162" s="127" t="str">
        <f>IF(VLOOKUP(E162,期交所英文!C:G,5,0)="","",VLOOKUP(E162,期交所英文!C:G,5,0))</f>
        <v/>
      </c>
      <c r="P162" s="292" t="str">
        <f t="shared" si="20"/>
        <v>18_1_1_2</v>
      </c>
      <c r="Q162" s="120" t="str">
        <f>VLOOKUP(E162,Guide!C:F,4,0)</f>
        <v>Numeric 0dp</v>
      </c>
      <c r="R162" s="120" t="s">
        <v>3090</v>
      </c>
      <c r="S162" s="120" t="s">
        <v>3063</v>
      </c>
      <c r="T162" s="120" t="str">
        <f t="shared" si="18"/>
        <v>結算基金</v>
      </c>
      <c r="U162" s="120" t="s">
        <v>3064</v>
      </c>
      <c r="V162" s="120" t="str">
        <f t="shared" si="19"/>
        <v>股權</v>
      </c>
      <c r="W162" s="120" t="s">
        <v>518</v>
      </c>
      <c r="X162" s="120" t="s">
        <v>3092</v>
      </c>
      <c r="Y162" s="120" t="s">
        <v>1205</v>
      </c>
      <c r="Z162" s="120" t="s">
        <v>1205</v>
      </c>
      <c r="AA162" s="120" t="s">
        <v>3105</v>
      </c>
      <c r="AB162" s="120"/>
      <c r="AC162" s="413">
        <v>76</v>
      </c>
      <c r="AD162" s="120">
        <v>77</v>
      </c>
      <c r="AE162" s="120"/>
      <c r="AF162" s="120"/>
      <c r="AG162" s="120"/>
      <c r="AH162" s="59">
        <v>9</v>
      </c>
      <c r="AI162" s="43"/>
      <c r="AJ162" s="382"/>
      <c r="AK162" s="382"/>
    </row>
    <row r="163" spans="1:37" ht="29.25" customHeight="1">
      <c r="A163" s="322">
        <v>45107</v>
      </c>
      <c r="B163" s="275">
        <v>18.100000000000001</v>
      </c>
      <c r="C163" s="120" t="s">
        <v>1572</v>
      </c>
      <c r="D163" s="120" t="str">
        <f>VLOOKUP(B163,期交所英文!A:B,2,0)</f>
        <v>Number of clearing members, by
clearing service</v>
      </c>
      <c r="E163" s="116" t="s">
        <v>1586</v>
      </c>
      <c r="F163" s="120" t="s">
        <v>1585</v>
      </c>
      <c r="G163" s="120" t="str">
        <f t="shared" si="17"/>
        <v>結算會員數量，依結算服務</v>
      </c>
      <c r="H163" s="120" t="str">
        <f t="shared" si="17"/>
        <v>Number of clearing members, by
clearing service</v>
      </c>
      <c r="I163" s="120" t="s">
        <v>2685</v>
      </c>
      <c r="J163" s="117" t="str">
        <f>VLOOKUP(E163,期交所英文!C:D,2,0)</f>
        <v>Number of others category (Describe in comments)</v>
      </c>
      <c r="K163" s="127">
        <v>20220930</v>
      </c>
      <c r="L163" s="120" t="s">
        <v>1481</v>
      </c>
      <c r="M163" s="120" t="str">
        <f>VLOOKUP(E163,期交所英文!C:F,4,0)</f>
        <v>n/a</v>
      </c>
      <c r="N163" s="166"/>
      <c r="O163" s="120" t="str">
        <f>IF(VLOOKUP(E163,期交所英文!C:G,5,0)="","",VLOOKUP(E163,期交所英文!C:G,5,0))</f>
        <v/>
      </c>
      <c r="P163" s="292" t="str">
        <f t="shared" si="20"/>
        <v>18_1_1_3</v>
      </c>
      <c r="Q163" s="120" t="str">
        <f>VLOOKUP(E163,Guide!C:F,4,0)</f>
        <v>Numeric 0dp</v>
      </c>
      <c r="R163" s="120" t="s">
        <v>3090</v>
      </c>
      <c r="S163" s="120" t="s">
        <v>3063</v>
      </c>
      <c r="T163" s="120" t="str">
        <f t="shared" si="18"/>
        <v>結算基金</v>
      </c>
      <c r="U163" s="120" t="s">
        <v>3064</v>
      </c>
      <c r="V163" s="120" t="str">
        <f t="shared" si="19"/>
        <v>股權</v>
      </c>
      <c r="W163" s="120" t="s">
        <v>518</v>
      </c>
      <c r="X163" s="120" t="s">
        <v>3092</v>
      </c>
      <c r="Y163" s="120" t="s">
        <v>1205</v>
      </c>
      <c r="Z163" s="120" t="s">
        <v>1205</v>
      </c>
      <c r="AA163" s="120" t="s">
        <v>3105</v>
      </c>
      <c r="AB163" s="120"/>
      <c r="AC163" s="413">
        <v>0</v>
      </c>
      <c r="AD163" s="120" t="s">
        <v>11</v>
      </c>
      <c r="AE163" s="120"/>
      <c r="AF163" s="120"/>
      <c r="AG163" s="120"/>
      <c r="AH163" s="61" t="s">
        <v>1481</v>
      </c>
      <c r="AI163" s="43"/>
      <c r="AJ163" s="382"/>
      <c r="AK163" s="382"/>
    </row>
    <row r="164" spans="1:37" ht="29.25" customHeight="1">
      <c r="A164" s="323">
        <v>45107</v>
      </c>
      <c r="B164" s="175">
        <v>18.100000000000001</v>
      </c>
      <c r="C164" s="123" t="s">
        <v>1572</v>
      </c>
      <c r="D164" s="123" t="str">
        <f>VLOOKUP(B164,期交所英文!A:B,2,0)</f>
        <v>Number of clearing members, by
clearing service</v>
      </c>
      <c r="E164" s="114" t="s">
        <v>1584</v>
      </c>
      <c r="F164" s="123" t="s">
        <v>1583</v>
      </c>
      <c r="G164" s="123" t="str">
        <f t="shared" si="17"/>
        <v>結算會員數量，依結算服務</v>
      </c>
      <c r="H164" s="123" t="str">
        <f t="shared" si="17"/>
        <v>Number of clearing members, by
clearing service</v>
      </c>
      <c r="I164" s="123" t="s">
        <v>2734</v>
      </c>
      <c r="J164" s="111" t="str">
        <f>VLOOKUP(E164,期交所英文!C:D,2,0)</f>
        <v>Number of central bank participants</v>
      </c>
      <c r="K164" s="122">
        <v>20220930</v>
      </c>
      <c r="L164" s="123" t="s">
        <v>1481</v>
      </c>
      <c r="M164" s="123" t="str">
        <f>VLOOKUP(E164,期交所英文!C:F,4,0)</f>
        <v>n/a</v>
      </c>
      <c r="N164" s="300"/>
      <c r="O164" s="123" t="str">
        <f>IF(VLOOKUP(E164,期交所英文!C:G,5,0)="","",VLOOKUP(E164,期交所英文!C:G,5,0))</f>
        <v/>
      </c>
      <c r="P164" s="293" t="str">
        <f t="shared" si="20"/>
        <v>18_1_2_1</v>
      </c>
      <c r="Q164" s="123" t="str">
        <f>VLOOKUP(E164,Guide!C:F,4,0)</f>
        <v>Numeric 0dp</v>
      </c>
      <c r="R164" s="123" t="s">
        <v>3090</v>
      </c>
      <c r="S164" s="123" t="s">
        <v>3063</v>
      </c>
      <c r="T164" s="123" t="str">
        <f t="shared" si="18"/>
        <v>結算基金</v>
      </c>
      <c r="U164" s="123" t="s">
        <v>3064</v>
      </c>
      <c r="V164" s="123" t="str">
        <f t="shared" si="19"/>
        <v>股權</v>
      </c>
      <c r="W164" s="123" t="s">
        <v>518</v>
      </c>
      <c r="X164" s="123" t="s">
        <v>3092</v>
      </c>
      <c r="Y164" s="123" t="s">
        <v>1205</v>
      </c>
      <c r="Z164" s="123" t="s">
        <v>1205</v>
      </c>
      <c r="AA164" s="123" t="s">
        <v>3105</v>
      </c>
      <c r="AB164" s="123"/>
      <c r="AC164" s="414">
        <v>0</v>
      </c>
      <c r="AD164" s="123" t="s">
        <v>11</v>
      </c>
      <c r="AE164" s="123"/>
      <c r="AF164" s="123"/>
      <c r="AG164" s="123"/>
      <c r="AH164" s="61" t="s">
        <v>1481</v>
      </c>
      <c r="AI164" s="43"/>
      <c r="AJ164" s="382"/>
      <c r="AK164" s="382"/>
    </row>
    <row r="165" spans="1:37" ht="29.25" customHeight="1">
      <c r="A165" s="323">
        <v>45107</v>
      </c>
      <c r="B165" s="175">
        <v>18.100000000000001</v>
      </c>
      <c r="C165" s="123" t="s">
        <v>1572</v>
      </c>
      <c r="D165" s="123" t="str">
        <f>VLOOKUP(B165,期交所英文!A:B,2,0)</f>
        <v>Number of clearing members, by
clearing service</v>
      </c>
      <c r="E165" s="114" t="s">
        <v>1582</v>
      </c>
      <c r="F165" s="123" t="s">
        <v>1581</v>
      </c>
      <c r="G165" s="123" t="str">
        <f t="shared" si="17"/>
        <v>結算會員數量，依結算服務</v>
      </c>
      <c r="H165" s="123" t="str">
        <f t="shared" si="17"/>
        <v>Number of clearing members, by
clearing service</v>
      </c>
      <c r="I165" s="123" t="s">
        <v>2740</v>
      </c>
      <c r="J165" s="111" t="str">
        <f>VLOOKUP(E165,期交所英文!C:D,2,0)</f>
        <v>Number of CCP participants</v>
      </c>
      <c r="K165" s="122">
        <v>20220930</v>
      </c>
      <c r="L165" s="123" t="s">
        <v>1481</v>
      </c>
      <c r="M165" s="123" t="str">
        <f>VLOOKUP(E165,期交所英文!C:F,4,0)</f>
        <v>n/a</v>
      </c>
      <c r="N165" s="300"/>
      <c r="O165" s="123" t="str">
        <f>IF(VLOOKUP(E165,期交所英文!C:G,5,0)="","",VLOOKUP(E165,期交所英文!C:G,5,0))</f>
        <v/>
      </c>
      <c r="P165" s="293" t="str">
        <f t="shared" si="20"/>
        <v>18_1_2_2</v>
      </c>
      <c r="Q165" s="123" t="str">
        <f>VLOOKUP(E165,Guide!C:F,4,0)</f>
        <v>Numeric 0dp</v>
      </c>
      <c r="R165" s="123" t="s">
        <v>3090</v>
      </c>
      <c r="S165" s="123" t="s">
        <v>3063</v>
      </c>
      <c r="T165" s="123" t="str">
        <f t="shared" si="18"/>
        <v>結算基金</v>
      </c>
      <c r="U165" s="123" t="s">
        <v>3064</v>
      </c>
      <c r="V165" s="123" t="str">
        <f t="shared" si="19"/>
        <v>股權</v>
      </c>
      <c r="W165" s="123" t="s">
        <v>518</v>
      </c>
      <c r="X165" s="123" t="s">
        <v>3092</v>
      </c>
      <c r="Y165" s="123" t="s">
        <v>1205</v>
      </c>
      <c r="Z165" s="123" t="s">
        <v>1205</v>
      </c>
      <c r="AA165" s="123" t="s">
        <v>3105</v>
      </c>
      <c r="AB165" s="123"/>
      <c r="AC165" s="414">
        <v>0</v>
      </c>
      <c r="AD165" s="123" t="s">
        <v>11</v>
      </c>
      <c r="AE165" s="123"/>
      <c r="AF165" s="123"/>
      <c r="AG165" s="123"/>
      <c r="AH165" s="61" t="s">
        <v>1481</v>
      </c>
      <c r="AI165" s="43"/>
      <c r="AJ165" s="382"/>
      <c r="AK165" s="382"/>
    </row>
    <row r="166" spans="1:37" ht="29.25" customHeight="1">
      <c r="A166" s="323">
        <v>45107</v>
      </c>
      <c r="B166" s="175">
        <v>18.100000000000001</v>
      </c>
      <c r="C166" s="123" t="s">
        <v>1572</v>
      </c>
      <c r="D166" s="123" t="str">
        <f>VLOOKUP(B166,期交所英文!A:B,2,0)</f>
        <v>Number of clearing members, by
clearing service</v>
      </c>
      <c r="E166" s="114" t="s">
        <v>1580</v>
      </c>
      <c r="F166" s="123" t="s">
        <v>1579</v>
      </c>
      <c r="G166" s="123" t="str">
        <f t="shared" si="17"/>
        <v>結算會員數量，依結算服務</v>
      </c>
      <c r="H166" s="123" t="str">
        <f t="shared" si="17"/>
        <v>Number of clearing members, by
clearing service</v>
      </c>
      <c r="I166" s="123" t="s">
        <v>2741</v>
      </c>
      <c r="J166" s="111" t="str">
        <f>VLOOKUP(E166,期交所英文!C:D,2,0)</f>
        <v>Number of bank participants</v>
      </c>
      <c r="K166" s="122">
        <v>20220930</v>
      </c>
      <c r="L166" s="123" t="s">
        <v>1481</v>
      </c>
      <c r="M166" s="123" t="str">
        <f>VLOOKUP(E166,期交所英文!C:F,4,0)</f>
        <v>n/a</v>
      </c>
      <c r="N166" s="300"/>
      <c r="O166" s="123" t="str">
        <f>IF(VLOOKUP(E166,期交所英文!C:G,5,0)="","",VLOOKUP(E166,期交所英文!C:G,5,0))</f>
        <v/>
      </c>
      <c r="P166" s="293" t="str">
        <f t="shared" ref="P166:P179" si="23">SUBSTITUTE(E166,".","_")</f>
        <v>18_1_2_3</v>
      </c>
      <c r="Q166" s="123" t="str">
        <f>VLOOKUP(E166,Guide!C:F,4,0)</f>
        <v>Numeric 0dp</v>
      </c>
      <c r="R166" s="123" t="s">
        <v>3090</v>
      </c>
      <c r="S166" s="123" t="s">
        <v>3063</v>
      </c>
      <c r="T166" s="123" t="str">
        <f t="shared" si="18"/>
        <v>結算基金</v>
      </c>
      <c r="U166" s="123" t="s">
        <v>3064</v>
      </c>
      <c r="V166" s="123" t="str">
        <f t="shared" si="19"/>
        <v>股權</v>
      </c>
      <c r="W166" s="123" t="s">
        <v>518</v>
      </c>
      <c r="X166" s="123" t="s">
        <v>3092</v>
      </c>
      <c r="Y166" s="123" t="s">
        <v>1205</v>
      </c>
      <c r="Z166" s="123" t="s">
        <v>1205</v>
      </c>
      <c r="AA166" s="123" t="s">
        <v>3105</v>
      </c>
      <c r="AB166" s="123"/>
      <c r="AC166" s="414">
        <v>4</v>
      </c>
      <c r="AD166" s="123">
        <v>4</v>
      </c>
      <c r="AE166" s="123" t="s">
        <v>2839</v>
      </c>
      <c r="AF166" s="123"/>
      <c r="AG166" s="123"/>
      <c r="AH166" s="59">
        <v>10</v>
      </c>
      <c r="AI166" s="43"/>
      <c r="AJ166" s="382"/>
      <c r="AK166" s="382"/>
    </row>
    <row r="167" spans="1:37" ht="53.25" customHeight="1">
      <c r="A167" s="323">
        <v>45107</v>
      </c>
      <c r="B167" s="175">
        <v>18.100000000000001</v>
      </c>
      <c r="C167" s="123" t="s">
        <v>1572</v>
      </c>
      <c r="D167" s="123" t="str">
        <f>VLOOKUP(B167,期交所英文!A:B,2,0)</f>
        <v>Number of clearing members, by
clearing service</v>
      </c>
      <c r="E167" s="114" t="s">
        <v>1578</v>
      </c>
      <c r="F167" s="123" t="s">
        <v>1577</v>
      </c>
      <c r="G167" s="123" t="str">
        <f t="shared" si="17"/>
        <v>結算會員數量，依結算服務</v>
      </c>
      <c r="H167" s="123" t="str">
        <f t="shared" si="17"/>
        <v>Number of clearing members, by
clearing service</v>
      </c>
      <c r="I167" s="123" t="s">
        <v>2742</v>
      </c>
      <c r="J167" s="111" t="str">
        <f>VLOOKUP(E167,期交所英文!C:D,2,0)</f>
        <v>Number of other participants (Describe in comments)</v>
      </c>
      <c r="K167" s="122">
        <v>20220930</v>
      </c>
      <c r="L167" s="122">
        <v>30</v>
      </c>
      <c r="M167" s="122">
        <f>VLOOKUP(E167,期交所英文!C:F,4,0)</f>
        <v>30</v>
      </c>
      <c r="N167" s="148" t="s">
        <v>1576</v>
      </c>
      <c r="O167" s="122" t="str">
        <f>IF(VLOOKUP(E167,期交所英文!C:G,5,0)="","",VLOOKUP(E167,期交所英文!C:G,5,0))</f>
        <v>all TAIFEX Clearing Participants are required to be corporations.</v>
      </c>
      <c r="P167" s="293" t="str">
        <f t="shared" si="23"/>
        <v>18_1_2_4</v>
      </c>
      <c r="Q167" s="123" t="str">
        <f>VLOOKUP(E167,Guide!C:F,4,0)</f>
        <v>Numeric 0dp</v>
      </c>
      <c r="R167" s="123" t="s">
        <v>3090</v>
      </c>
      <c r="S167" s="123" t="s">
        <v>3063</v>
      </c>
      <c r="T167" s="123" t="str">
        <f t="shared" si="18"/>
        <v>結算基金</v>
      </c>
      <c r="U167" s="123" t="s">
        <v>3064</v>
      </c>
      <c r="V167" s="123" t="str">
        <f t="shared" si="19"/>
        <v>股權</v>
      </c>
      <c r="W167" s="123" t="s">
        <v>518</v>
      </c>
      <c r="X167" s="123" t="s">
        <v>3092</v>
      </c>
      <c r="Y167" s="123" t="s">
        <v>1205</v>
      </c>
      <c r="Z167" s="123" t="s">
        <v>1205</v>
      </c>
      <c r="AA167" s="123" t="s">
        <v>3105</v>
      </c>
      <c r="AB167" s="123"/>
      <c r="AC167" s="414">
        <v>72</v>
      </c>
      <c r="AD167" s="123">
        <v>73</v>
      </c>
      <c r="AE167" s="123" t="s">
        <v>2849</v>
      </c>
      <c r="AF167" s="123"/>
      <c r="AG167" s="123"/>
      <c r="AH167" s="59">
        <v>1</v>
      </c>
      <c r="AI167" s="40" t="s">
        <v>1575</v>
      </c>
      <c r="AJ167" s="313"/>
      <c r="AK167" s="313"/>
    </row>
    <row r="168" spans="1:37" ht="29.25" customHeight="1">
      <c r="A168" s="320">
        <v>45107</v>
      </c>
      <c r="B168" s="277">
        <v>18.100000000000001</v>
      </c>
      <c r="C168" s="130" t="s">
        <v>1572</v>
      </c>
      <c r="D168" s="130" t="str">
        <f>VLOOKUP(B168,期交所英文!A:B,2,0)</f>
        <v>Number of clearing members, by
clearing service</v>
      </c>
      <c r="E168" s="121" t="s">
        <v>1574</v>
      </c>
      <c r="F168" s="130" t="s">
        <v>1573</v>
      </c>
      <c r="G168" s="130" t="str">
        <f t="shared" si="17"/>
        <v>結算會員數量，依結算服務</v>
      </c>
      <c r="H168" s="130" t="str">
        <f t="shared" si="17"/>
        <v>Number of clearing members, by
clearing service</v>
      </c>
      <c r="I168" s="130" t="s">
        <v>2743</v>
      </c>
      <c r="J168" s="113" t="str">
        <f>VLOOKUP(E168,期交所英文!C:D,2,0)</f>
        <v>Number of domestic participants</v>
      </c>
      <c r="K168" s="129">
        <v>20220930</v>
      </c>
      <c r="L168" s="129">
        <v>30</v>
      </c>
      <c r="M168" s="129">
        <f>VLOOKUP(E168,期交所英文!C:F,4,0)</f>
        <v>30</v>
      </c>
      <c r="N168" s="165"/>
      <c r="O168" s="129" t="str">
        <f>IF(VLOOKUP(E168,期交所英文!C:G,5,0)="","",VLOOKUP(E168,期交所英文!C:G,5,0))</f>
        <v/>
      </c>
      <c r="P168" s="290" t="str">
        <f t="shared" si="23"/>
        <v>18_1_3_1</v>
      </c>
      <c r="Q168" s="130" t="str">
        <f>VLOOKUP(E168,Guide!C:F,4,0)</f>
        <v>Numeric 0dp</v>
      </c>
      <c r="R168" s="130" t="s">
        <v>3090</v>
      </c>
      <c r="S168" s="130" t="s">
        <v>3063</v>
      </c>
      <c r="T168" s="130" t="str">
        <f t="shared" si="18"/>
        <v>結算基金</v>
      </c>
      <c r="U168" s="130" t="s">
        <v>3064</v>
      </c>
      <c r="V168" s="130" t="str">
        <f t="shared" si="19"/>
        <v>股權</v>
      </c>
      <c r="W168" s="130" t="s">
        <v>518</v>
      </c>
      <c r="X168" s="130" t="s">
        <v>3092</v>
      </c>
      <c r="Y168" s="130" t="s">
        <v>1205</v>
      </c>
      <c r="Z168" s="130" t="s">
        <v>1205</v>
      </c>
      <c r="AA168" s="130" t="s">
        <v>3105</v>
      </c>
      <c r="AB168" s="130"/>
      <c r="AC168" s="415">
        <v>76</v>
      </c>
      <c r="AD168" s="130">
        <v>77</v>
      </c>
      <c r="AE168" s="130"/>
      <c r="AF168" s="130"/>
      <c r="AG168" s="130"/>
      <c r="AH168" s="59">
        <v>11</v>
      </c>
      <c r="AI168" s="43"/>
      <c r="AJ168" s="382"/>
      <c r="AK168" s="382"/>
    </row>
    <row r="169" spans="1:37" ht="29.25" customHeight="1">
      <c r="A169" s="320">
        <v>45107</v>
      </c>
      <c r="B169" s="277">
        <v>18.100000000000001</v>
      </c>
      <c r="C169" s="130" t="s">
        <v>1572</v>
      </c>
      <c r="D169" s="130" t="str">
        <f>VLOOKUP(B169,期交所英文!A:B,2,0)</f>
        <v>Number of clearing members, by
clearing service</v>
      </c>
      <c r="E169" s="121" t="s">
        <v>1571</v>
      </c>
      <c r="F169" s="130" t="s">
        <v>1570</v>
      </c>
      <c r="G169" s="130" t="str">
        <f t="shared" si="17"/>
        <v>結算會員數量，依結算服務</v>
      </c>
      <c r="H169" s="130" t="str">
        <f t="shared" si="17"/>
        <v>Number of clearing members, by
clearing service</v>
      </c>
      <c r="I169" s="130" t="s">
        <v>2744</v>
      </c>
      <c r="J169" s="113" t="str">
        <f>VLOOKUP(E169,期交所英文!C:D,2,0)</f>
        <v>Number of foreign participants</v>
      </c>
      <c r="K169" s="129">
        <v>20220930</v>
      </c>
      <c r="L169" s="130" t="s">
        <v>1481</v>
      </c>
      <c r="M169" s="130" t="str">
        <f>VLOOKUP(E169,期交所英文!C:F,4,0)</f>
        <v>n/a</v>
      </c>
      <c r="N169" s="131" t="s">
        <v>1569</v>
      </c>
      <c r="O169" s="130" t="str">
        <f>IF(VLOOKUP(E169,期交所英文!C:G,5,0)="","",VLOOKUP(E169,期交所英文!C:G,5,0))</f>
        <v>all TAIFEX Clearing Participants are required
to be domestically incorporated.</v>
      </c>
      <c r="P169" s="290" t="str">
        <f t="shared" si="23"/>
        <v>18_1_3_2</v>
      </c>
      <c r="Q169" s="130" t="str">
        <f>VLOOKUP(E169,Guide!C:F,4,0)</f>
        <v>Numeric 0dp</v>
      </c>
      <c r="R169" s="130" t="s">
        <v>3090</v>
      </c>
      <c r="S169" s="130" t="s">
        <v>3063</v>
      </c>
      <c r="T169" s="130" t="str">
        <f t="shared" si="18"/>
        <v>結算基金</v>
      </c>
      <c r="U169" s="130" t="s">
        <v>3064</v>
      </c>
      <c r="V169" s="130" t="str">
        <f t="shared" si="19"/>
        <v>股權</v>
      </c>
      <c r="W169" s="130" t="s">
        <v>518</v>
      </c>
      <c r="X169" s="130" t="s">
        <v>3092</v>
      </c>
      <c r="Y169" s="130" t="s">
        <v>1205</v>
      </c>
      <c r="Z169" s="130" t="s">
        <v>1205</v>
      </c>
      <c r="AA169" s="130" t="s">
        <v>3105</v>
      </c>
      <c r="AB169" s="130"/>
      <c r="AC169" s="415">
        <v>0</v>
      </c>
      <c r="AD169" s="130" t="s">
        <v>11</v>
      </c>
      <c r="AE169" s="130" t="s">
        <v>2838</v>
      </c>
      <c r="AF169" s="130"/>
      <c r="AG169" s="130"/>
      <c r="AH169" s="59">
        <v>0</v>
      </c>
      <c r="AI169" s="43"/>
      <c r="AJ169" s="382"/>
      <c r="AK169" s="382"/>
    </row>
    <row r="170" spans="1:37" ht="87.75" customHeight="1">
      <c r="A170" s="324">
        <v>45107</v>
      </c>
      <c r="B170" s="283">
        <v>18.2</v>
      </c>
      <c r="C170" s="119" t="s">
        <v>1564</v>
      </c>
      <c r="D170" s="119" t="str">
        <f>VLOOKUP(B170,期交所英文!A:B,2,0)</f>
        <v>Open Position Concentration</v>
      </c>
      <c r="E170" s="160" t="s">
        <v>2367</v>
      </c>
      <c r="F170" s="119" t="s">
        <v>1568</v>
      </c>
      <c r="G170" s="119" t="str">
        <f t="shared" si="17"/>
        <v>未沖銷部位集中度</v>
      </c>
      <c r="H170" s="119" t="str">
        <f t="shared" si="17"/>
        <v>Open Position Concentration</v>
      </c>
      <c r="I170" s="119" t="s">
        <v>2752</v>
      </c>
      <c r="J170" s="112" t="str">
        <f>VLOOKUP(E170,期交所英文!C:D,2,0)</f>
        <v>For each clearing service with ten or more members, but fewer than 25 members; Percentage of open positions held by the largest five clearing members, including both house and client, in aggregate; Average and Peak over the quarter</v>
      </c>
      <c r="K170" s="125">
        <v>20220930</v>
      </c>
      <c r="L170" s="119" t="s">
        <v>1481</v>
      </c>
      <c r="M170" s="119" t="str">
        <f>VLOOKUP(E170,期交所英文!C:F,4,0)</f>
        <v>n/a</v>
      </c>
      <c r="N170" s="161" t="s">
        <v>1552</v>
      </c>
      <c r="O170" s="119" t="str">
        <f>IF(VLOOKUP(E170,期交所英文!C:G,5,0)="","",VLOOKUP(E170,期交所英文!C:G,5,0))</f>
        <v>Not applicable to TAIFEX which has more than 25 members onboard.</v>
      </c>
      <c r="P170" s="294" t="str">
        <f t="shared" si="23"/>
        <v>18_2_1</v>
      </c>
      <c r="Q170" s="119" t="str">
        <f>VLOOKUP(E170,Guide!C:F,4,0)</f>
        <v>Numeric 2dp, Percentage</v>
      </c>
      <c r="R170" s="119" t="s">
        <v>3089</v>
      </c>
      <c r="S170" s="119" t="s">
        <v>3063</v>
      </c>
      <c r="T170" s="119" t="str">
        <f t="shared" si="18"/>
        <v>結算基金</v>
      </c>
      <c r="U170" s="119" t="s">
        <v>3064</v>
      </c>
      <c r="V170" s="119" t="str">
        <f t="shared" si="19"/>
        <v>股權</v>
      </c>
      <c r="W170" s="119" t="s">
        <v>518</v>
      </c>
      <c r="X170" s="119" t="s">
        <v>3092</v>
      </c>
      <c r="Y170" s="119" t="s">
        <v>1205</v>
      </c>
      <c r="Z170" s="119" t="s">
        <v>1205</v>
      </c>
      <c r="AA170" s="119" t="s">
        <v>3105</v>
      </c>
      <c r="AB170" s="119"/>
      <c r="AC170" s="398" t="str">
        <f>IFERROR(VLOOKUP(P170,#REF!,7,0),"N/A")</f>
        <v>N/A</v>
      </c>
      <c r="AD170" s="119" t="s">
        <v>11</v>
      </c>
      <c r="AE170" s="119" t="s">
        <v>3126</v>
      </c>
      <c r="AF170" s="119"/>
      <c r="AG170" s="119"/>
      <c r="AH170" s="67" t="s">
        <v>1567</v>
      </c>
      <c r="AI170" s="42"/>
      <c r="AJ170" s="41"/>
      <c r="AK170" s="41"/>
    </row>
    <row r="171" spans="1:37" ht="87.75" customHeight="1">
      <c r="A171" s="324">
        <v>45107</v>
      </c>
      <c r="B171" s="283">
        <v>18.2</v>
      </c>
      <c r="C171" s="119" t="s">
        <v>1564</v>
      </c>
      <c r="D171" s="119" t="str">
        <f>VLOOKUP(B171,期交所英文!A:B,2,0)</f>
        <v>Open Position Concentration</v>
      </c>
      <c r="E171" s="160" t="s">
        <v>2368</v>
      </c>
      <c r="F171" s="112" t="s">
        <v>1566</v>
      </c>
      <c r="G171" s="119" t="str">
        <f t="shared" si="17"/>
        <v>未沖銷部位集中度</v>
      </c>
      <c r="H171" s="119" t="str">
        <f t="shared" si="17"/>
        <v>Open Position Concentration</v>
      </c>
      <c r="I171" s="119" t="s">
        <v>2753</v>
      </c>
      <c r="J171" s="112" t="str">
        <f>VLOOKUP(E171,期交所英文!C:D,2,0)</f>
        <v>For each clearing service with 25 or more members; Percentage of open positions held by the largest five clearing members,including both house and client, in aggregate; Average and Peak over the quarter</v>
      </c>
      <c r="K171" s="125">
        <v>20220930</v>
      </c>
      <c r="L171" s="112" t="s">
        <v>1565</v>
      </c>
      <c r="M171" s="112" t="str">
        <f>VLOOKUP(E171,期交所英文!C:F,4,0)</f>
        <v>AverageInQuarter : 54.96%
PeakInQuarter: 56.74%</v>
      </c>
      <c r="N171" s="126"/>
      <c r="O171" s="112" t="str">
        <f>IF(VLOOKUP(E171,期交所英文!C:G,5,0)="","",VLOOKUP(E171,期交所英文!C:G,5,0))</f>
        <v/>
      </c>
      <c r="P171" s="294" t="str">
        <f t="shared" si="23"/>
        <v>18_2_2</v>
      </c>
      <c r="Q171" s="119" t="str">
        <f>VLOOKUP(E171,Guide!C:F,4,0)</f>
        <v>Numeric 2dp, Percentage</v>
      </c>
      <c r="R171" s="119" t="s">
        <v>3089</v>
      </c>
      <c r="S171" s="119" t="s">
        <v>3063</v>
      </c>
      <c r="T171" s="119" t="str">
        <f t="shared" si="18"/>
        <v>結算基金</v>
      </c>
      <c r="U171" s="119" t="s">
        <v>3064</v>
      </c>
      <c r="V171" s="119" t="str">
        <f t="shared" si="19"/>
        <v>股權</v>
      </c>
      <c r="W171" s="119" t="s">
        <v>518</v>
      </c>
      <c r="X171" s="119" t="s">
        <v>3092</v>
      </c>
      <c r="Y171" s="119" t="s">
        <v>1205</v>
      </c>
      <c r="Z171" s="119" t="s">
        <v>1205</v>
      </c>
      <c r="AA171" s="119"/>
      <c r="AB171" s="119"/>
      <c r="AC171" s="398" t="str">
        <f>IFERROR(VLOOKUP(P171,#REF!,7,0),"N/A")</f>
        <v>N/A</v>
      </c>
      <c r="AD171" s="119" t="s">
        <v>11</v>
      </c>
      <c r="AE171" s="119"/>
      <c r="AF171" s="119"/>
      <c r="AG171" s="119"/>
      <c r="AH171" s="61" t="s">
        <v>1481</v>
      </c>
      <c r="AI171" s="40" t="s">
        <v>1554</v>
      </c>
      <c r="AJ171" s="313"/>
      <c r="AK171" s="313"/>
    </row>
    <row r="172" spans="1:37" ht="87.75" customHeight="1">
      <c r="A172" s="324">
        <v>45107</v>
      </c>
      <c r="B172" s="283">
        <v>18.2</v>
      </c>
      <c r="C172" s="119" t="s">
        <v>1564</v>
      </c>
      <c r="D172" s="119" t="str">
        <f>VLOOKUP(B172,期交所英文!A:B,2,0)</f>
        <v>Open Position Concentration</v>
      </c>
      <c r="E172" s="160" t="s">
        <v>2369</v>
      </c>
      <c r="F172" s="112" t="s">
        <v>1563</v>
      </c>
      <c r="G172" s="119" t="str">
        <f t="shared" si="17"/>
        <v>未沖銷部位集中度</v>
      </c>
      <c r="H172" s="119" t="str">
        <f t="shared" si="17"/>
        <v>Open Position Concentration</v>
      </c>
      <c r="I172" s="119" t="s">
        <v>2754</v>
      </c>
      <c r="J172" s="112" t="str">
        <f>VLOOKUP(E172,期交所英文!C:D,2,0)</f>
        <v>For each clearing service with 25 or more members; Percentage of open positions held by the largest ten clearing members,including both house and client, in aggregate; Average and Peak over the quarter</v>
      </c>
      <c r="K172" s="125">
        <v>20220930</v>
      </c>
      <c r="L172" s="112" t="s">
        <v>1562</v>
      </c>
      <c r="M172" s="112" t="str">
        <f>VLOOKUP(E172,期交所英文!C:F,4,0)</f>
        <v>AverageInQuarter : 74.81%
PeakInQuarter: 76.14%</v>
      </c>
      <c r="N172" s="126"/>
      <c r="O172" s="112" t="str">
        <f>IF(VLOOKUP(E172,期交所英文!C:G,5,0)="","",VLOOKUP(E172,期交所英文!C:G,5,0))</f>
        <v/>
      </c>
      <c r="P172" s="294" t="str">
        <f t="shared" si="23"/>
        <v>18_2_3</v>
      </c>
      <c r="Q172" s="119" t="str">
        <f>VLOOKUP(E172,Guide!C:F,4,0)</f>
        <v>Numeric 2dp, Percentage</v>
      </c>
      <c r="R172" s="119" t="s">
        <v>3089</v>
      </c>
      <c r="S172" s="119" t="s">
        <v>3063</v>
      </c>
      <c r="T172" s="119" t="str">
        <f t="shared" si="18"/>
        <v>結算基金</v>
      </c>
      <c r="U172" s="119" t="s">
        <v>3064</v>
      </c>
      <c r="V172" s="119" t="str">
        <f t="shared" si="19"/>
        <v>股權</v>
      </c>
      <c r="W172" s="119" t="s">
        <v>518</v>
      </c>
      <c r="X172" s="119" t="s">
        <v>3092</v>
      </c>
      <c r="Y172" s="119" t="s">
        <v>1205</v>
      </c>
      <c r="Z172" s="119" t="s">
        <v>1205</v>
      </c>
      <c r="AA172" s="119"/>
      <c r="AB172" s="119"/>
      <c r="AC172" s="398" t="str">
        <f>IFERROR(VLOOKUP(P172,#REF!,7,0),"N/A")</f>
        <v>N/A</v>
      </c>
      <c r="AD172" s="119" t="s">
        <v>11</v>
      </c>
      <c r="AE172" s="119"/>
      <c r="AF172" s="119"/>
      <c r="AG172" s="119"/>
      <c r="AH172" s="61" t="s">
        <v>1481</v>
      </c>
      <c r="AI172" s="40" t="s">
        <v>1554</v>
      </c>
      <c r="AJ172" s="313"/>
      <c r="AK172" s="313"/>
    </row>
    <row r="173" spans="1:37" ht="85.5" customHeight="1">
      <c r="A173" s="323">
        <v>45107</v>
      </c>
      <c r="B173" s="175">
        <v>18.3</v>
      </c>
      <c r="C173" s="123" t="s">
        <v>1557</v>
      </c>
      <c r="D173" s="123" t="str">
        <f>VLOOKUP(B173,期交所英文!A:B,2,0)</f>
        <v>Initial Margin Concentration</v>
      </c>
      <c r="E173" s="162" t="s">
        <v>2370</v>
      </c>
      <c r="F173" s="123" t="s">
        <v>1561</v>
      </c>
      <c r="G173" s="123" t="str">
        <f t="shared" si="17"/>
        <v>保證金集中度</v>
      </c>
      <c r="H173" s="123" t="str">
        <f t="shared" si="17"/>
        <v>Initial Margin Concentration</v>
      </c>
      <c r="I173" s="123" t="s">
        <v>2755</v>
      </c>
      <c r="J173" s="111" t="str">
        <f>VLOOKUP(E173,期交所英文!C:D,2,0)</f>
        <v>For each clearing service with ten or
more members, but fewer than 25 members; Percentage of initial margin posted by the largest five clearing members, including both house and client, in aggregate; Average and Peak over the quarter</v>
      </c>
      <c r="K173" s="122">
        <v>20220930</v>
      </c>
      <c r="L173" s="123" t="s">
        <v>1481</v>
      </c>
      <c r="M173" s="123" t="str">
        <f>VLOOKUP(E173,期交所英文!C:F,4,0)</f>
        <v>n/a</v>
      </c>
      <c r="N173" s="148" t="s">
        <v>1552</v>
      </c>
      <c r="O173" s="123" t="str">
        <f>IF(VLOOKUP(E173,期交所英文!C:G,5,0)="","",VLOOKUP(E173,期交所英文!C:G,5,0))</f>
        <v>Not applicable to TAIFEX which has more than
25 members onboard.</v>
      </c>
      <c r="P173" s="293" t="str">
        <f t="shared" si="23"/>
        <v>18_3_1</v>
      </c>
      <c r="Q173" s="123" t="str">
        <f>VLOOKUP(E173,Guide!C:F,4,0)</f>
        <v>Numeric 2dp, Percentage</v>
      </c>
      <c r="R173" s="123" t="s">
        <v>3089</v>
      </c>
      <c r="S173" s="123" t="s">
        <v>3063</v>
      </c>
      <c r="T173" s="123" t="str">
        <f t="shared" si="18"/>
        <v>結算基金</v>
      </c>
      <c r="U173" s="123" t="s">
        <v>3064</v>
      </c>
      <c r="V173" s="123" t="str">
        <f t="shared" si="19"/>
        <v>股權</v>
      </c>
      <c r="W173" s="123" t="s">
        <v>518</v>
      </c>
      <c r="X173" s="123" t="s">
        <v>3092</v>
      </c>
      <c r="Y173" s="123" t="s">
        <v>1205</v>
      </c>
      <c r="Z173" s="123" t="s">
        <v>1205</v>
      </c>
      <c r="AA173" s="123"/>
      <c r="AB173" s="123"/>
      <c r="AC173" s="397" t="str">
        <f>IFERROR(VLOOKUP(P173,#REF!,7,0),"N/A")</f>
        <v>N/A</v>
      </c>
      <c r="AD173" s="123" t="s">
        <v>11</v>
      </c>
      <c r="AE173" s="123" t="s">
        <v>3123</v>
      </c>
      <c r="AF173" s="123"/>
      <c r="AG173" s="123"/>
      <c r="AH173" s="67" t="s">
        <v>1560</v>
      </c>
      <c r="AI173" s="42"/>
      <c r="AJ173" s="41"/>
      <c r="AK173" s="41"/>
    </row>
    <row r="174" spans="1:37" ht="85.5" customHeight="1">
      <c r="A174" s="323">
        <v>45107</v>
      </c>
      <c r="B174" s="175">
        <v>18.3</v>
      </c>
      <c r="C174" s="123" t="s">
        <v>1557</v>
      </c>
      <c r="D174" s="123" t="str">
        <f>VLOOKUP(B174,期交所英文!A:B,2,0)</f>
        <v>Initial Margin Concentration</v>
      </c>
      <c r="E174" s="162" t="s">
        <v>2371</v>
      </c>
      <c r="F174" s="111" t="s">
        <v>1559</v>
      </c>
      <c r="G174" s="123" t="str">
        <f t="shared" si="17"/>
        <v>保證金集中度</v>
      </c>
      <c r="H174" s="123" t="str">
        <f t="shared" si="17"/>
        <v>Initial Margin Concentration</v>
      </c>
      <c r="I174" s="123" t="s">
        <v>2745</v>
      </c>
      <c r="J174" s="111" t="str">
        <f>VLOOKUP(E174,期交所英文!C:D,2,0)</f>
        <v>For each clearing service with 25 or
more members; Percentage of initial margin posted by the largest five clearing members,including both house and client, in aggregate; Average and Peak over the quarter</v>
      </c>
      <c r="K174" s="122">
        <v>20220930</v>
      </c>
      <c r="L174" s="111" t="s">
        <v>1558</v>
      </c>
      <c r="M174" s="111" t="str">
        <f>VLOOKUP(E174,期交所英文!C:F,4,0)</f>
        <v>AverageInQuarter : 54.65%
PeakInQuarter: 59.17%</v>
      </c>
      <c r="N174" s="124"/>
      <c r="O174" s="111" t="str">
        <f>IF(VLOOKUP(E174,期交所英文!C:G,5,0)="","",VLOOKUP(E174,期交所英文!C:G,5,0))</f>
        <v/>
      </c>
      <c r="P174" s="293" t="str">
        <f t="shared" si="23"/>
        <v>18_3_2</v>
      </c>
      <c r="Q174" s="123" t="str">
        <f>VLOOKUP(E174,Guide!C:F,4,0)</f>
        <v>Numeric 2dp, Percentage</v>
      </c>
      <c r="R174" s="123" t="s">
        <v>3089</v>
      </c>
      <c r="S174" s="123" t="s">
        <v>3063</v>
      </c>
      <c r="T174" s="123" t="str">
        <f t="shared" si="18"/>
        <v>結算基金</v>
      </c>
      <c r="U174" s="123" t="s">
        <v>3064</v>
      </c>
      <c r="V174" s="123" t="str">
        <f t="shared" si="19"/>
        <v>股權</v>
      </c>
      <c r="W174" s="123" t="s">
        <v>518</v>
      </c>
      <c r="X174" s="123" t="s">
        <v>3092</v>
      </c>
      <c r="Y174" s="123" t="s">
        <v>1205</v>
      </c>
      <c r="Z174" s="123" t="s">
        <v>1205</v>
      </c>
      <c r="AA174" s="123"/>
      <c r="AB174" s="123"/>
      <c r="AC174" s="397" t="str">
        <f>IFERROR(VLOOKUP(P174,#REF!,7,0),"N/A")</f>
        <v>N/A</v>
      </c>
      <c r="AD174" s="123" t="s">
        <v>11</v>
      </c>
      <c r="AE174" s="123"/>
      <c r="AF174" s="123"/>
      <c r="AG174" s="123"/>
      <c r="AH174" s="61" t="s">
        <v>1481</v>
      </c>
      <c r="AI174" s="40" t="s">
        <v>1554</v>
      </c>
      <c r="AJ174" s="313"/>
      <c r="AK174" s="313"/>
    </row>
    <row r="175" spans="1:37" ht="85.5" customHeight="1">
      <c r="A175" s="323">
        <v>45107</v>
      </c>
      <c r="B175" s="175">
        <v>18.3</v>
      </c>
      <c r="C175" s="123" t="s">
        <v>1557</v>
      </c>
      <c r="D175" s="123" t="str">
        <f>VLOOKUP(B175,期交所英文!A:B,2,0)</f>
        <v>Initial Margin Concentration</v>
      </c>
      <c r="E175" s="162" t="s">
        <v>2372</v>
      </c>
      <c r="F175" s="111" t="s">
        <v>1556</v>
      </c>
      <c r="G175" s="123" t="str">
        <f t="shared" si="17"/>
        <v>保證金集中度</v>
      </c>
      <c r="H175" s="123" t="str">
        <f t="shared" si="17"/>
        <v>Initial Margin Concentration</v>
      </c>
      <c r="I175" s="123" t="s">
        <v>2746</v>
      </c>
      <c r="J175" s="111" t="str">
        <f>VLOOKUP(E175,期交所英文!C:D,2,0)</f>
        <v>For each clearing service with 25 or
more members; Percentage of initial margin posted by the largest ten clearing members,including both house and client, in aggregate; Average and Peak over the quarter</v>
      </c>
      <c r="K175" s="122">
        <v>20220930</v>
      </c>
      <c r="L175" s="111" t="s">
        <v>1555</v>
      </c>
      <c r="M175" s="111" t="str">
        <f>VLOOKUP(E175,期交所英文!C:F,4,0)</f>
        <v>AverageInQuarter : 77.35%
PeakInQuarter: 80.21%</v>
      </c>
      <c r="N175" s="124"/>
      <c r="O175" s="111" t="str">
        <f>IF(VLOOKUP(E175,期交所英文!C:G,5,0)="","",VLOOKUP(E175,期交所英文!C:G,5,0))</f>
        <v/>
      </c>
      <c r="P175" s="293" t="str">
        <f t="shared" si="23"/>
        <v>18_3_3</v>
      </c>
      <c r="Q175" s="123" t="str">
        <f>VLOOKUP(E175,Guide!C:F,4,0)</f>
        <v>Numeric 2dp, Percentage</v>
      </c>
      <c r="R175" s="123" t="s">
        <v>3089</v>
      </c>
      <c r="S175" s="123" t="s">
        <v>3063</v>
      </c>
      <c r="T175" s="123" t="str">
        <f t="shared" si="18"/>
        <v>結算基金</v>
      </c>
      <c r="U175" s="123" t="s">
        <v>3064</v>
      </c>
      <c r="V175" s="123" t="str">
        <f t="shared" si="19"/>
        <v>股權</v>
      </c>
      <c r="W175" s="123" t="s">
        <v>518</v>
      </c>
      <c r="X175" s="123" t="s">
        <v>3092</v>
      </c>
      <c r="Y175" s="123" t="s">
        <v>1205</v>
      </c>
      <c r="Z175" s="123" t="s">
        <v>1205</v>
      </c>
      <c r="AA175" s="123"/>
      <c r="AB175" s="123"/>
      <c r="AC175" s="397" t="str">
        <f>IFERROR(VLOOKUP(P175,#REF!,7,0),"N/A")</f>
        <v>N/A</v>
      </c>
      <c r="AD175" s="123" t="s">
        <v>11</v>
      </c>
      <c r="AE175" s="123"/>
      <c r="AF175" s="123"/>
      <c r="AG175" s="123"/>
      <c r="AH175" s="61" t="s">
        <v>1481</v>
      </c>
      <c r="AI175" s="40" t="s">
        <v>1554</v>
      </c>
      <c r="AJ175" s="313"/>
      <c r="AK175" s="313"/>
    </row>
    <row r="176" spans="1:37" ht="71.25" customHeight="1">
      <c r="A176" s="320">
        <v>45107</v>
      </c>
      <c r="B176" s="277">
        <v>18.399999999999999</v>
      </c>
      <c r="C176" s="130" t="s">
        <v>1550</v>
      </c>
      <c r="D176" s="130" t="str">
        <f>VLOOKUP(B176,期交所英文!A:B,2,0)</f>
        <v>Segregated Default Fund Concentration</v>
      </c>
      <c r="E176" s="157" t="s">
        <v>2373</v>
      </c>
      <c r="F176" s="130" t="s">
        <v>1553</v>
      </c>
      <c r="G176" s="130" t="str">
        <f t="shared" si="17"/>
        <v>分離交割結算基金集中度</v>
      </c>
      <c r="H176" s="130" t="str">
        <f t="shared" si="17"/>
        <v>Segregated Default Fund Concentration</v>
      </c>
      <c r="I176" s="130" t="s">
        <v>2747</v>
      </c>
      <c r="J176" s="113" t="str">
        <f>VLOOKUP(E176,期交所英文!C:D,2,0)</f>
        <v>For each segregated default fund with ten or more members, but fewer than 25 members; Percentage of participant contributions to the default fund contributed by largest five clearing members in aggregate</v>
      </c>
      <c r="K176" s="129">
        <v>20220930</v>
      </c>
      <c r="L176" s="130" t="s">
        <v>1481</v>
      </c>
      <c r="M176" s="130" t="str">
        <f>VLOOKUP(E176,期交所英文!C:F,4,0)</f>
        <v>n/a</v>
      </c>
      <c r="N176" s="131" t="s">
        <v>1552</v>
      </c>
      <c r="O176" s="130" t="str">
        <f>IF(VLOOKUP(E176,期交所英文!C:G,5,0)="","",VLOOKUP(E176,期交所英文!C:G,5,0))</f>
        <v>Not applicable to TAIFEX which has more than 25 members onboard.</v>
      </c>
      <c r="P176" s="290" t="str">
        <f t="shared" si="23"/>
        <v>18_4_1</v>
      </c>
      <c r="Q176" s="130" t="str">
        <f>VLOOKUP(E176,Guide!C:F,4,0)</f>
        <v>Numeric 2dp, Percentage</v>
      </c>
      <c r="R176" s="130" t="s">
        <v>3089</v>
      </c>
      <c r="S176" s="130" t="s">
        <v>3063</v>
      </c>
      <c r="T176" s="130" t="str">
        <f t="shared" si="18"/>
        <v>結算基金</v>
      </c>
      <c r="U176" s="130" t="s">
        <v>3064</v>
      </c>
      <c r="V176" s="130" t="str">
        <f t="shared" si="19"/>
        <v>股權</v>
      </c>
      <c r="W176" s="130" t="s">
        <v>518</v>
      </c>
      <c r="X176" s="130" t="s">
        <v>3092</v>
      </c>
      <c r="Y176" s="130" t="s">
        <v>1205</v>
      </c>
      <c r="Z176" s="130" t="s">
        <v>1205</v>
      </c>
      <c r="AA176" s="130" t="s">
        <v>3105</v>
      </c>
      <c r="AB176" s="130"/>
      <c r="AC176" s="394" t="str">
        <f>IFERROR(VLOOKUP(P176,#REF!,7,0),"N/A")</f>
        <v>N/A</v>
      </c>
      <c r="AD176" s="130" t="s">
        <v>11</v>
      </c>
      <c r="AE176" s="130" t="s">
        <v>3127</v>
      </c>
      <c r="AF176" s="130"/>
      <c r="AG176" s="130"/>
      <c r="AH176" s="68">
        <v>0.5</v>
      </c>
      <c r="AI176" s="42"/>
      <c r="AJ176" s="41"/>
      <c r="AK176" s="41"/>
    </row>
    <row r="177" spans="1:38" ht="71.25" customHeight="1">
      <c r="A177" s="326">
        <v>45107</v>
      </c>
      <c r="B177" s="277">
        <v>18.399999999999999</v>
      </c>
      <c r="C177" s="130" t="s">
        <v>1550</v>
      </c>
      <c r="D177" s="130" t="str">
        <f>VLOOKUP(B177,期交所英文!A:B,2,0)</f>
        <v>Segregated Default Fund Concentration</v>
      </c>
      <c r="E177" s="157" t="s">
        <v>2374</v>
      </c>
      <c r="F177" s="130" t="s">
        <v>1551</v>
      </c>
      <c r="G177" s="130" t="str">
        <f t="shared" si="17"/>
        <v>分離交割結算基金集中度</v>
      </c>
      <c r="H177" s="130" t="str">
        <f t="shared" si="17"/>
        <v>Segregated Default Fund Concentration</v>
      </c>
      <c r="I177" s="130" t="s">
        <v>2748</v>
      </c>
      <c r="J177" s="113" t="str">
        <f>VLOOKUP(E177,期交所英文!C:D,2,0)</f>
        <v>For each segregated default fund with 25 or more members;Percentage of participant contributions to the default fund contributed by largest five clearing members in aggregate</v>
      </c>
      <c r="K177" s="129">
        <v>20220930</v>
      </c>
      <c r="L177" s="158">
        <v>0.4536</v>
      </c>
      <c r="M177" s="158">
        <f>VLOOKUP(E177,期交所英文!C:F,4,0)</f>
        <v>0.4536</v>
      </c>
      <c r="N177" s="133"/>
      <c r="O177" s="158" t="str">
        <f>IF(VLOOKUP(E177,期交所英文!C:G,5,0)="","",VLOOKUP(E177,期交所英文!C:G,5,0))</f>
        <v/>
      </c>
      <c r="P177" s="290" t="str">
        <f t="shared" si="23"/>
        <v>18_4_2</v>
      </c>
      <c r="Q177" s="311" t="str">
        <f>VLOOKUP(E177,Guide!C:F,4,0)</f>
        <v>Numeric 2dp, Percentage</v>
      </c>
      <c r="R177" s="311" t="s">
        <v>3089</v>
      </c>
      <c r="S177" s="311" t="s">
        <v>3063</v>
      </c>
      <c r="T177" s="311" t="str">
        <f t="shared" si="18"/>
        <v>結算基金</v>
      </c>
      <c r="U177" s="311" t="s">
        <v>3064</v>
      </c>
      <c r="V177" s="311" t="str">
        <f t="shared" si="19"/>
        <v>股權</v>
      </c>
      <c r="W177" s="311" t="s">
        <v>518</v>
      </c>
      <c r="X177" s="311" t="s">
        <v>3092</v>
      </c>
      <c r="Y177" s="311" t="s">
        <v>1205</v>
      </c>
      <c r="Z177" s="311" t="s">
        <v>1205</v>
      </c>
      <c r="AA177" s="311" t="s">
        <v>3105</v>
      </c>
      <c r="AB177" s="311"/>
      <c r="AC177" s="399" t="str">
        <f>IFERROR(VLOOKUP(P177,#REF!,7,0),"N/A")</f>
        <v>N/A</v>
      </c>
      <c r="AD177" s="311" t="str">
        <f>AC177</f>
        <v>N/A</v>
      </c>
      <c r="AE177" s="130"/>
      <c r="AF177" s="130"/>
      <c r="AG177" s="130"/>
      <c r="AH177" s="61" t="s">
        <v>1481</v>
      </c>
      <c r="AI177" s="42"/>
      <c r="AJ177" s="41"/>
      <c r="AK177" s="41"/>
    </row>
    <row r="178" spans="1:38" ht="71.25" customHeight="1">
      <c r="A178" s="326">
        <v>45107</v>
      </c>
      <c r="B178" s="277">
        <v>18.399999999999999</v>
      </c>
      <c r="C178" s="130" t="s">
        <v>1550</v>
      </c>
      <c r="D178" s="130" t="str">
        <f>VLOOKUP(B178,期交所英文!A:B,2,0)</f>
        <v>Segregated Default Fund Concentration</v>
      </c>
      <c r="E178" s="157" t="s">
        <v>2375</v>
      </c>
      <c r="F178" s="130" t="s">
        <v>1549</v>
      </c>
      <c r="G178" s="130" t="str">
        <f t="shared" si="17"/>
        <v>分離交割結算基金集中度</v>
      </c>
      <c r="H178" s="130" t="str">
        <f t="shared" si="17"/>
        <v>Segregated Default Fund Concentration</v>
      </c>
      <c r="I178" s="130" t="s">
        <v>2749</v>
      </c>
      <c r="J178" s="113" t="str">
        <f>VLOOKUP(E178,期交所英文!C:D,2,0)</f>
        <v>For each segregated default fund with
25 or more members;Percentage of participant contributions to the default fund contributed by largest ten clearing members in aggregat</v>
      </c>
      <c r="K178" s="129">
        <v>20220930</v>
      </c>
      <c r="L178" s="158">
        <v>0.6482</v>
      </c>
      <c r="M178" s="158">
        <f>VLOOKUP(E178,期交所英文!C:F,4,0)</f>
        <v>0.6482</v>
      </c>
      <c r="N178" s="133"/>
      <c r="O178" s="158" t="str">
        <f>IF(VLOOKUP(E178,期交所英文!C:G,5,0)="","",VLOOKUP(E178,期交所英文!C:G,5,0))</f>
        <v/>
      </c>
      <c r="P178" s="290" t="str">
        <f t="shared" si="23"/>
        <v>18_4_3</v>
      </c>
      <c r="Q178" s="311" t="str">
        <f>VLOOKUP(E178,Guide!C:F,4,0)</f>
        <v>Numeric 2dp, Percentage</v>
      </c>
      <c r="R178" s="311" t="s">
        <v>3089</v>
      </c>
      <c r="S178" s="311" t="s">
        <v>3063</v>
      </c>
      <c r="T178" s="311" t="str">
        <f t="shared" si="18"/>
        <v>結算基金</v>
      </c>
      <c r="U178" s="311" t="s">
        <v>3064</v>
      </c>
      <c r="V178" s="311" t="str">
        <f t="shared" si="19"/>
        <v>股權</v>
      </c>
      <c r="W178" s="311" t="s">
        <v>518</v>
      </c>
      <c r="X178" s="311" t="s">
        <v>3092</v>
      </c>
      <c r="Y178" s="311" t="s">
        <v>1205</v>
      </c>
      <c r="Z178" s="311" t="s">
        <v>1205</v>
      </c>
      <c r="AA178" s="311" t="s">
        <v>3105</v>
      </c>
      <c r="AB178" s="311"/>
      <c r="AC178" s="399" t="str">
        <f>IFERROR(VLOOKUP(P178,#REF!,7,0),"N/A")</f>
        <v>N/A</v>
      </c>
      <c r="AD178" s="311" t="str">
        <f>AC178</f>
        <v>N/A</v>
      </c>
      <c r="AE178" s="130"/>
      <c r="AF178" s="130"/>
      <c r="AG178" s="130"/>
      <c r="AH178" s="61" t="s">
        <v>1481</v>
      </c>
      <c r="AI178" s="42"/>
      <c r="AJ178" s="41"/>
      <c r="AK178" s="41"/>
    </row>
    <row r="179" spans="1:38" ht="48" customHeight="1">
      <c r="A179" s="322">
        <v>45107</v>
      </c>
      <c r="B179" s="275">
        <v>19.100000000000001</v>
      </c>
      <c r="C179" s="120" t="s">
        <v>1536</v>
      </c>
      <c r="D179" s="120" t="str">
        <f>VLOOKUP(B179,期交所英文!A:B,2,0)</f>
        <v>Tiered participation
arrangements,measures of concentration of client clearing</v>
      </c>
      <c r="E179" s="154" t="s">
        <v>2376</v>
      </c>
      <c r="F179" s="120" t="s">
        <v>1548</v>
      </c>
      <c r="G179" s="120" t="str">
        <f t="shared" si="17"/>
        <v>層級化參加機制，客戶結算集中度</v>
      </c>
      <c r="H179" s="120" t="str">
        <f t="shared" si="17"/>
        <v>Tiered participation
arrangements,measures of concentration of client clearing</v>
      </c>
      <c r="I179" s="120" t="s">
        <v>2686</v>
      </c>
      <c r="J179" s="117" t="str">
        <f>VLOOKUP(E179,期交所英文!C:D,2,0)</f>
        <v>Number of clients (if known)</v>
      </c>
      <c r="K179" s="127">
        <v>20220930</v>
      </c>
      <c r="L179" s="120" t="s">
        <v>1481</v>
      </c>
      <c r="M179" s="120" t="str">
        <f>VLOOKUP(E179,期交所英文!C:F,4,0)</f>
        <v>n/a</v>
      </c>
      <c r="N179" s="276" t="s">
        <v>2840</v>
      </c>
      <c r="O179" s="120" t="str">
        <f>IF(VLOOKUP(E179,期交所英文!C:G,5,0)="","",VLOOKUP(E179,期交所英文!C:G,5,0))</f>
        <v>TAIFEX deals with its Clearing Participants as
principal and not agent, it has no contractual relationship with the clients of its Clearing Participant. Hence TAIFEX does not have information on the number of retail clients of its Clearing Participants.</v>
      </c>
      <c r="P179" s="292" t="str">
        <f t="shared" si="23"/>
        <v>19_1_1</v>
      </c>
      <c r="Q179" s="120" t="str">
        <f>VLOOKUP(E179,Guide!C:F,4,0)</f>
        <v>Numeric 0dp</v>
      </c>
      <c r="R179" s="120" t="s">
        <v>3090</v>
      </c>
      <c r="S179" s="120" t="s">
        <v>3063</v>
      </c>
      <c r="T179" s="120" t="str">
        <f t="shared" si="18"/>
        <v>結算基金</v>
      </c>
      <c r="U179" s="120" t="s">
        <v>3064</v>
      </c>
      <c r="V179" s="120" t="str">
        <f t="shared" si="19"/>
        <v>股權</v>
      </c>
      <c r="W179" s="120" t="s">
        <v>518</v>
      </c>
      <c r="X179" s="120" t="s">
        <v>3092</v>
      </c>
      <c r="Y179" s="120" t="s">
        <v>1205</v>
      </c>
      <c r="Z179" s="120" t="s">
        <v>1205</v>
      </c>
      <c r="AA179" s="120" t="s">
        <v>3105</v>
      </c>
      <c r="AB179" s="120"/>
      <c r="AC179" s="396" t="str">
        <f>IFERROR(VLOOKUP(P179,#REF!,6,0),"N/A")</f>
        <v>N/A</v>
      </c>
      <c r="AD179" s="120" t="s">
        <v>11</v>
      </c>
      <c r="AE179" s="120" t="s">
        <v>2845</v>
      </c>
      <c r="AF179" s="120"/>
      <c r="AG179" s="120"/>
      <c r="AH179" s="61" t="s">
        <v>1481</v>
      </c>
      <c r="AI179" s="40" t="s">
        <v>1532</v>
      </c>
      <c r="AJ179" s="313"/>
      <c r="AK179" s="313"/>
    </row>
    <row r="180" spans="1:38" ht="48" customHeight="1">
      <c r="A180" s="322">
        <v>45107</v>
      </c>
      <c r="B180" s="275">
        <v>19.100000000000001</v>
      </c>
      <c r="C180" s="120" t="s">
        <v>1536</v>
      </c>
      <c r="D180" s="120" t="str">
        <f>VLOOKUP(B180,期交所英文!A:B,2,0)</f>
        <v>Tiered participation
arrangements,measures of concentration of client clearing</v>
      </c>
      <c r="E180" s="154" t="s">
        <v>2377</v>
      </c>
      <c r="F180" s="120" t="s">
        <v>1546</v>
      </c>
      <c r="G180" s="120" t="str">
        <f t="shared" si="17"/>
        <v>層級化參加機制，客戶結算集中度</v>
      </c>
      <c r="H180" s="120" t="str">
        <f t="shared" si="17"/>
        <v>Tiered participation
arrangements,measures of concentration of client clearing</v>
      </c>
      <c r="I180" s="120" t="s">
        <v>2750</v>
      </c>
      <c r="J180" s="117" t="str">
        <f>VLOOKUP(E180,期交所英文!C:D,2,0)</f>
        <v>Number of direct members that clear for clients</v>
      </c>
      <c r="K180" s="127">
        <v>20220930</v>
      </c>
      <c r="L180" s="127">
        <v>25</v>
      </c>
      <c r="M180" s="127">
        <f>VLOOKUP(E180,期交所英文!C:F,4,0)</f>
        <v>25</v>
      </c>
      <c r="N180" s="144"/>
      <c r="O180" s="127" t="str">
        <f>IF(VLOOKUP(E180,期交所英文!C:G,5,0)="","",VLOOKUP(E180,期交所英文!C:G,5,0))</f>
        <v/>
      </c>
      <c r="P180" s="292" t="str">
        <f t="shared" ref="P180:P206" si="24">SUBSTITUTE(E180,".","_")</f>
        <v>19_1_2</v>
      </c>
      <c r="Q180" s="120" t="str">
        <f>VLOOKUP(E180,Guide!C:F,4,0)</f>
        <v>Numeric 0dp</v>
      </c>
      <c r="R180" s="120" t="s">
        <v>3090</v>
      </c>
      <c r="S180" s="120" t="s">
        <v>3063</v>
      </c>
      <c r="T180" s="120" t="str">
        <f t="shared" si="18"/>
        <v>結算基金</v>
      </c>
      <c r="U180" s="120" t="s">
        <v>3064</v>
      </c>
      <c r="V180" s="120" t="str">
        <f t="shared" si="19"/>
        <v>股權</v>
      </c>
      <c r="W180" s="120" t="s">
        <v>518</v>
      </c>
      <c r="X180" s="120" t="s">
        <v>3092</v>
      </c>
      <c r="Y180" s="120" t="s">
        <v>1205</v>
      </c>
      <c r="Z180" s="120" t="s">
        <v>1205</v>
      </c>
      <c r="AA180" s="120" t="s">
        <v>3105</v>
      </c>
      <c r="AB180" s="120"/>
      <c r="AC180" s="396" t="str">
        <f>IFERROR(VLOOKUP(P180,#REF!,6,0),"N/A")</f>
        <v>N/A</v>
      </c>
      <c r="AD180" s="120" t="s">
        <v>11</v>
      </c>
      <c r="AE180" s="120"/>
      <c r="AF180" s="120"/>
      <c r="AG180" s="120"/>
      <c r="AH180" s="61" t="s">
        <v>1481</v>
      </c>
      <c r="AI180" s="40" t="s">
        <v>1532</v>
      </c>
      <c r="AJ180" s="313"/>
      <c r="AK180" s="313"/>
    </row>
    <row r="181" spans="1:38" ht="48" customHeight="1">
      <c r="A181" s="322">
        <v>45107</v>
      </c>
      <c r="B181" s="275">
        <v>19.100000000000001</v>
      </c>
      <c r="C181" s="120" t="s">
        <v>1536</v>
      </c>
      <c r="D181" s="120" t="str">
        <f>VLOOKUP(B181,期交所英文!A:B,2,0)</f>
        <v>Tiered participation
arrangements,measures of concentration of client clearing</v>
      </c>
      <c r="E181" s="116" t="s">
        <v>1545</v>
      </c>
      <c r="F181" s="120" t="s">
        <v>1544</v>
      </c>
      <c r="G181" s="120" t="str">
        <f t="shared" si="17"/>
        <v>層級化參加機制，客戶結算集中度</v>
      </c>
      <c r="H181" s="120" t="str">
        <f t="shared" si="17"/>
        <v>Tiered participation
arrangements,measures of concentration of client clearing</v>
      </c>
      <c r="I181" s="120" t="s">
        <v>2841</v>
      </c>
      <c r="J181" s="117" t="str">
        <f>VLOOKUP(E181,期交所英文!C:D,2,0)</f>
        <v>Percent of client transactions attributable to the top five clearing members (if CCP has 10+ clearing members) - Peak</v>
      </c>
      <c r="K181" s="127">
        <v>20220930</v>
      </c>
      <c r="L181" s="120" t="s">
        <v>1543</v>
      </c>
      <c r="M181" s="120" t="str">
        <f>VLOOKUP(E181,期交所英文!C:F,4,0)</f>
        <v>PeakInQuarter: 63.68%</v>
      </c>
      <c r="N181" s="128"/>
      <c r="O181" s="120" t="str">
        <f>IF(VLOOKUP(E181,期交所英文!C:G,5,0)="","",VLOOKUP(E181,期交所英文!C:G,5,0))</f>
        <v/>
      </c>
      <c r="P181" s="292" t="str">
        <f t="shared" si="24"/>
        <v>19_1_3_1</v>
      </c>
      <c r="Q181" s="120" t="str">
        <f>VLOOKUP(E181,Guide!C:F,4,0)</f>
        <v>Numeric 2dp, Percentage</v>
      </c>
      <c r="R181" s="120" t="s">
        <v>3089</v>
      </c>
      <c r="S181" s="120" t="s">
        <v>3063</v>
      </c>
      <c r="T181" s="120" t="str">
        <f t="shared" si="18"/>
        <v>結算基金</v>
      </c>
      <c r="U181" s="120" t="s">
        <v>3064</v>
      </c>
      <c r="V181" s="120" t="str">
        <f t="shared" si="19"/>
        <v>股權</v>
      </c>
      <c r="W181" s="120" t="s">
        <v>518</v>
      </c>
      <c r="X181" s="120" t="s">
        <v>3092</v>
      </c>
      <c r="Y181" s="120" t="s">
        <v>1205</v>
      </c>
      <c r="Z181" s="120" t="s">
        <v>1205</v>
      </c>
      <c r="AA181" s="120" t="s">
        <v>3105</v>
      </c>
      <c r="AB181" s="120"/>
      <c r="AC181" s="396" t="str">
        <f>IFERROR(VLOOKUP(P181,#REF!,6,0),"N/A")</f>
        <v>N/A</v>
      </c>
      <c r="AD181" s="120" t="s">
        <v>11</v>
      </c>
      <c r="AE181" s="120"/>
      <c r="AF181" s="120"/>
      <c r="AG181" s="120"/>
      <c r="AH181" s="61" t="s">
        <v>1481</v>
      </c>
      <c r="AI181" s="40" t="s">
        <v>1532</v>
      </c>
      <c r="AJ181" s="313"/>
      <c r="AK181" s="313"/>
    </row>
    <row r="182" spans="1:38" ht="48" customHeight="1">
      <c r="A182" s="322">
        <v>45107</v>
      </c>
      <c r="B182" s="275">
        <v>19.100000000000001</v>
      </c>
      <c r="C182" s="120" t="s">
        <v>1536</v>
      </c>
      <c r="D182" s="120" t="str">
        <f>VLOOKUP(B182,期交所英文!A:B,2,0)</f>
        <v>Tiered participation
arrangements,measures of concentration of client clearing</v>
      </c>
      <c r="E182" s="116" t="s">
        <v>1542</v>
      </c>
      <c r="F182" s="120" t="s">
        <v>1541</v>
      </c>
      <c r="G182" s="120" t="str">
        <f t="shared" si="17"/>
        <v>層級化參加機制，客戶結算集中度</v>
      </c>
      <c r="H182" s="120" t="str">
        <f t="shared" si="17"/>
        <v>Tiered participation
arrangements,measures of concentration of client clearing</v>
      </c>
      <c r="I182" s="120" t="s">
        <v>2842</v>
      </c>
      <c r="J182" s="117" t="str">
        <f>VLOOKUP(E182,期交所英文!C:D,2,0)</f>
        <v>Percent of client transactions attributable to the top five clearing members (if CCP has 10+ clearing members) - Average</v>
      </c>
      <c r="K182" s="127">
        <v>20220930</v>
      </c>
      <c r="L182" s="120" t="s">
        <v>1540</v>
      </c>
      <c r="M182" s="120" t="str">
        <f>VLOOKUP(E182,期交所英文!C:F,4,0)</f>
        <v>AverageInQuarter : 61.18%</v>
      </c>
      <c r="N182" s="128"/>
      <c r="O182" s="120" t="str">
        <f>IF(VLOOKUP(E182,期交所英文!C:G,5,0)="","",VLOOKUP(E182,期交所英文!C:G,5,0))</f>
        <v/>
      </c>
      <c r="P182" s="292" t="str">
        <f t="shared" si="24"/>
        <v>19_1_3_2</v>
      </c>
      <c r="Q182" s="120" t="str">
        <f>VLOOKUP(E182,Guide!C:F,4,0)</f>
        <v>Numeric 2dp, Percentage</v>
      </c>
      <c r="R182" s="120" t="s">
        <v>3089</v>
      </c>
      <c r="S182" s="120" t="s">
        <v>3063</v>
      </c>
      <c r="T182" s="120" t="str">
        <f t="shared" si="18"/>
        <v>結算基金</v>
      </c>
      <c r="U182" s="120" t="s">
        <v>3064</v>
      </c>
      <c r="V182" s="120" t="str">
        <f t="shared" si="19"/>
        <v>股權</v>
      </c>
      <c r="W182" s="120" t="s">
        <v>518</v>
      </c>
      <c r="X182" s="120" t="s">
        <v>3092</v>
      </c>
      <c r="Y182" s="120" t="s">
        <v>1205</v>
      </c>
      <c r="Z182" s="120" t="s">
        <v>1205</v>
      </c>
      <c r="AA182" s="120" t="s">
        <v>3105</v>
      </c>
      <c r="AB182" s="120"/>
      <c r="AC182" s="396" t="str">
        <f>IFERROR(VLOOKUP(P182,#REF!,6,0),"N/A")</f>
        <v>N/A</v>
      </c>
      <c r="AD182" s="120" t="s">
        <v>11</v>
      </c>
      <c r="AE182" s="120"/>
      <c r="AF182" s="120"/>
      <c r="AG182" s="120"/>
      <c r="AH182" s="61" t="s">
        <v>1481</v>
      </c>
      <c r="AI182" s="40" t="s">
        <v>1532</v>
      </c>
      <c r="AJ182" s="313"/>
      <c r="AK182" s="313"/>
    </row>
    <row r="183" spans="1:38" ht="48" customHeight="1">
      <c r="A183" s="322">
        <v>45107</v>
      </c>
      <c r="B183" s="275">
        <v>19.100000000000001</v>
      </c>
      <c r="C183" s="120" t="s">
        <v>1536</v>
      </c>
      <c r="D183" s="120" t="str">
        <f>VLOOKUP(B183,期交所英文!A:B,2,0)</f>
        <v>Tiered participation
arrangements,measures of concentration of client clearing</v>
      </c>
      <c r="E183" s="116" t="s">
        <v>1539</v>
      </c>
      <c r="F183" s="120" t="s">
        <v>1538</v>
      </c>
      <c r="G183" s="120" t="str">
        <f t="shared" si="17"/>
        <v>層級化參加機制，客戶結算集中度</v>
      </c>
      <c r="H183" s="120" t="str">
        <f t="shared" si="17"/>
        <v>Tiered participation
arrangements,measures of concentration of client clearing</v>
      </c>
      <c r="I183" s="120" t="s">
        <v>2843</v>
      </c>
      <c r="J183" s="117" t="str">
        <f>VLOOKUP(E183,期交所英文!C:D,2,0)</f>
        <v>Percent of client transactions
attributable to the top ten clearing members (if CCP has 25+ clearing members) - Peak</v>
      </c>
      <c r="K183" s="127">
        <v>20220930</v>
      </c>
      <c r="L183" s="120" t="s">
        <v>1537</v>
      </c>
      <c r="M183" s="120" t="str">
        <f>VLOOKUP(E183,期交所英文!C:F,4,0)</f>
        <v>PeakInQuarter: 85.48%</v>
      </c>
      <c r="N183" s="128"/>
      <c r="O183" s="120" t="str">
        <f>IF(VLOOKUP(E183,期交所英文!C:G,5,0)="","",VLOOKUP(E183,期交所英文!C:G,5,0))</f>
        <v/>
      </c>
      <c r="P183" s="292" t="str">
        <f t="shared" si="24"/>
        <v>19_1_4_1</v>
      </c>
      <c r="Q183" s="120" t="str">
        <f>VLOOKUP(E183,Guide!C:F,4,0)</f>
        <v>Numeric 2dp, Percentage</v>
      </c>
      <c r="R183" s="120" t="s">
        <v>3089</v>
      </c>
      <c r="S183" s="120" t="s">
        <v>3063</v>
      </c>
      <c r="T183" s="120" t="str">
        <f t="shared" si="18"/>
        <v>結算基金</v>
      </c>
      <c r="U183" s="120" t="s">
        <v>3064</v>
      </c>
      <c r="V183" s="120" t="str">
        <f t="shared" si="19"/>
        <v>股權</v>
      </c>
      <c r="W183" s="120" t="s">
        <v>518</v>
      </c>
      <c r="X183" s="120" t="s">
        <v>3092</v>
      </c>
      <c r="Y183" s="120" t="s">
        <v>1205</v>
      </c>
      <c r="Z183" s="120" t="s">
        <v>1205</v>
      </c>
      <c r="AA183" s="120" t="s">
        <v>3105</v>
      </c>
      <c r="AB183" s="120"/>
      <c r="AC183" s="396" t="str">
        <f>IFERROR(VLOOKUP(P183,#REF!,6,0),"N/A")</f>
        <v>N/A</v>
      </c>
      <c r="AD183" s="120" t="s">
        <v>11</v>
      </c>
      <c r="AE183" s="120"/>
      <c r="AF183" s="120"/>
      <c r="AG183" s="120"/>
      <c r="AH183" s="61" t="s">
        <v>1481</v>
      </c>
      <c r="AI183" s="40" t="s">
        <v>1532</v>
      </c>
      <c r="AJ183" s="313"/>
      <c r="AK183" s="313"/>
    </row>
    <row r="184" spans="1:38" ht="63" customHeight="1">
      <c r="A184" s="322">
        <v>45107</v>
      </c>
      <c r="B184" s="275">
        <v>19.100000000000001</v>
      </c>
      <c r="C184" s="120" t="s">
        <v>1536</v>
      </c>
      <c r="D184" s="120" t="str">
        <f>VLOOKUP(B184,期交所英文!A:B,2,0)</f>
        <v>Tiered participation
arrangements,measures of concentration of client clearing</v>
      </c>
      <c r="E184" s="116" t="s">
        <v>1535</v>
      </c>
      <c r="F184" s="120" t="s">
        <v>1534</v>
      </c>
      <c r="G184" s="120" t="str">
        <f t="shared" si="17"/>
        <v>層級化參加機制，客戶結算集中度</v>
      </c>
      <c r="H184" s="120" t="str">
        <f t="shared" si="17"/>
        <v>Tiered participation
arrangements,measures of concentration of client clearing</v>
      </c>
      <c r="I184" s="120" t="s">
        <v>2844</v>
      </c>
      <c r="J184" s="117" t="str">
        <f>VLOOKUP(E184,期交所英文!C:D,2,0)</f>
        <v>Percent of client transactions
attributable to the top ten clearing members (if CCP has 25+ clearing members) - Average</v>
      </c>
      <c r="K184" s="127">
        <v>20220930</v>
      </c>
      <c r="L184" s="120" t="s">
        <v>1533</v>
      </c>
      <c r="M184" s="120" t="str">
        <f>VLOOKUP(E184,期交所英文!C:F,4,0)</f>
        <v>AverageInQuarter : 83.70%</v>
      </c>
      <c r="N184" s="128"/>
      <c r="O184" s="120" t="str">
        <f>IF(VLOOKUP(E184,期交所英文!C:G,5,0)="","",VLOOKUP(E184,期交所英文!C:G,5,0))</f>
        <v/>
      </c>
      <c r="P184" s="292" t="str">
        <f t="shared" si="24"/>
        <v>19_1_4_2</v>
      </c>
      <c r="Q184" s="120" t="str">
        <f>VLOOKUP(E184,Guide!C:F,4,0)</f>
        <v>Numeric 2dp, Percentage</v>
      </c>
      <c r="R184" s="120" t="s">
        <v>3089</v>
      </c>
      <c r="S184" s="120" t="s">
        <v>3063</v>
      </c>
      <c r="T184" s="120" t="str">
        <f t="shared" si="18"/>
        <v>結算基金</v>
      </c>
      <c r="U184" s="120" t="s">
        <v>3064</v>
      </c>
      <c r="V184" s="120" t="str">
        <f t="shared" si="19"/>
        <v>股權</v>
      </c>
      <c r="W184" s="120" t="s">
        <v>518</v>
      </c>
      <c r="X184" s="120" t="s">
        <v>3092</v>
      </c>
      <c r="Y184" s="120" t="s">
        <v>1205</v>
      </c>
      <c r="Z184" s="120" t="s">
        <v>1205</v>
      </c>
      <c r="AA184" s="120" t="s">
        <v>3105</v>
      </c>
      <c r="AB184" s="120"/>
      <c r="AC184" s="396" t="str">
        <f>IFERROR(VLOOKUP(P184,#REF!,6,0),"N/A")</f>
        <v>N/A</v>
      </c>
      <c r="AD184" s="120" t="s">
        <v>11</v>
      </c>
      <c r="AE184" s="120"/>
      <c r="AF184" s="120"/>
      <c r="AG184" s="120"/>
      <c r="AH184" s="61" t="s">
        <v>1481</v>
      </c>
      <c r="AI184" s="40" t="s">
        <v>1532</v>
      </c>
      <c r="AJ184" s="313"/>
      <c r="AK184" s="313"/>
    </row>
    <row r="185" spans="1:38" ht="45" customHeight="1">
      <c r="A185" s="325">
        <v>45107</v>
      </c>
      <c r="B185" s="309">
        <v>20.100000000000001</v>
      </c>
      <c r="C185" s="136" t="s">
        <v>1531</v>
      </c>
      <c r="D185" s="136" t="str">
        <f>VLOOKUP(B185,期交所英文!A:B,2,0)</f>
        <v>FMI Links, Value of Trades</v>
      </c>
      <c r="E185" s="153" t="s">
        <v>2378</v>
      </c>
      <c r="F185" s="136" t="s">
        <v>1530</v>
      </c>
      <c r="G185" s="136" t="str">
        <f t="shared" si="17"/>
        <v>FMI連線，交易價值</v>
      </c>
      <c r="H185" s="136" t="str">
        <f t="shared" si="17"/>
        <v>FMI Links, Value of Trades</v>
      </c>
      <c r="I185" s="136" t="s">
        <v>2687</v>
      </c>
      <c r="J185" s="134" t="str">
        <f>VLOOKUP(E185,期交所英文!C:D,2,0)</f>
        <v>Value of trades cleared through each link – as a share of total trade values/total notional values cleared</v>
      </c>
      <c r="K185" s="135">
        <v>20220930</v>
      </c>
      <c r="L185" s="136" t="s">
        <v>1481</v>
      </c>
      <c r="M185" s="136" t="str">
        <f>VLOOKUP(E185,期交所英文!C:F,4,0)</f>
        <v>n/a</v>
      </c>
      <c r="N185" s="137" t="s">
        <v>1496</v>
      </c>
      <c r="O185" s="136" t="str">
        <f>IF(VLOOKUP(E185,期交所英文!C:G,5,0)="","",VLOOKUP(E185,期交所英文!C:G,5,0))</f>
        <v>FMI Links are not applicable to TAIFEX.</v>
      </c>
      <c r="P185" s="295" t="str">
        <f t="shared" si="24"/>
        <v>20_1_1</v>
      </c>
      <c r="Q185" s="136" t="str">
        <f>VLOOKUP(E185,Guide!C:F,4,0)</f>
        <v>Numeric 2dp, Percentage</v>
      </c>
      <c r="R185" s="136" t="s">
        <v>3089</v>
      </c>
      <c r="S185" s="136" t="s">
        <v>3063</v>
      </c>
      <c r="T185" s="136" t="str">
        <f t="shared" si="18"/>
        <v>結算基金</v>
      </c>
      <c r="U185" s="136" t="s">
        <v>3064</v>
      </c>
      <c r="V185" s="136" t="str">
        <f t="shared" si="19"/>
        <v>股權</v>
      </c>
      <c r="W185" s="136" t="s">
        <v>518</v>
      </c>
      <c r="X185" s="136" t="s">
        <v>3092</v>
      </c>
      <c r="Y185" s="136" t="s">
        <v>1205</v>
      </c>
      <c r="Z185" s="136" t="s">
        <v>1205</v>
      </c>
      <c r="AA185" s="136" t="s">
        <v>3105</v>
      </c>
      <c r="AB185" s="136"/>
      <c r="AC185" s="400" t="str">
        <f>IFERROR(VLOOKUP(P185,#REF!,6,0),"N/A")</f>
        <v>N/A</v>
      </c>
      <c r="AD185" s="136" t="s">
        <v>11</v>
      </c>
      <c r="AE185" s="136" t="s">
        <v>2848</v>
      </c>
      <c r="AF185" s="136"/>
      <c r="AG185" s="136"/>
      <c r="AH185" s="61" t="s">
        <v>1481</v>
      </c>
      <c r="AI185" s="40" t="s">
        <v>1496</v>
      </c>
      <c r="AJ185" s="313"/>
      <c r="AK185" s="313"/>
    </row>
    <row r="186" spans="1:38" ht="70.5" customHeight="1">
      <c r="A186" s="325">
        <v>45107</v>
      </c>
      <c r="B186" s="309">
        <v>20.2</v>
      </c>
      <c r="C186" s="136" t="s">
        <v>1529</v>
      </c>
      <c r="D186" s="136" t="str">
        <f>VLOOKUP(B186,期交所英文!A:B,2,0)</f>
        <v>FMI Links, Initial Margin
orequivalent financial resources provided</v>
      </c>
      <c r="E186" s="153" t="s">
        <v>2379</v>
      </c>
      <c r="F186" s="136" t="s">
        <v>1528</v>
      </c>
      <c r="G186" s="136" t="str">
        <f t="shared" si="17"/>
        <v>FMI連線、提供之保證金或同等財務資源</v>
      </c>
      <c r="H186" s="136" t="str">
        <f t="shared" si="17"/>
        <v>FMI Links, Initial Margin
orequivalent financial resources provided</v>
      </c>
      <c r="I186" s="136" t="s">
        <v>2688</v>
      </c>
      <c r="J186" s="134" t="str">
        <f>VLOOKUP(E186,期交所英文!C:D,2,0)</f>
        <v>Initial margin or equivalent financial
resources provided to each linked CCP by the CCP to cover the potential future exposure of the linked CCP on contracts cleared across link</v>
      </c>
      <c r="K186" s="135">
        <v>20220930</v>
      </c>
      <c r="L186" s="136" t="s">
        <v>1481</v>
      </c>
      <c r="M186" s="136" t="str">
        <f>VLOOKUP(E186,期交所英文!C:F,4,0)</f>
        <v>n/a</v>
      </c>
      <c r="N186" s="137" t="s">
        <v>1496</v>
      </c>
      <c r="O186" s="136" t="str">
        <f>IF(VLOOKUP(E186,期交所英文!C:G,5,0)="","",VLOOKUP(E186,期交所英文!C:G,5,0))</f>
        <v>FMI Links are not applicable to TAIFEX.</v>
      </c>
      <c r="P186" s="295" t="str">
        <f t="shared" si="24"/>
        <v>20_2_1</v>
      </c>
      <c r="Q186" s="136" t="str">
        <f>VLOOKUP(E186,Guide!C:F,4,0)</f>
        <v>Numeric 2dp, Currency</v>
      </c>
      <c r="R186" s="136" t="s">
        <v>3087</v>
      </c>
      <c r="S186" s="136" t="s">
        <v>3063</v>
      </c>
      <c r="T186" s="136" t="str">
        <f t="shared" si="18"/>
        <v>結算基金</v>
      </c>
      <c r="U186" s="136" t="s">
        <v>3064</v>
      </c>
      <c r="V186" s="136" t="str">
        <f t="shared" si="19"/>
        <v>股權</v>
      </c>
      <c r="W186" s="136" t="s">
        <v>518</v>
      </c>
      <c r="X186" s="136" t="s">
        <v>3092</v>
      </c>
      <c r="Y186" s="136" t="s">
        <v>1205</v>
      </c>
      <c r="Z186" s="136" t="s">
        <v>1205</v>
      </c>
      <c r="AA186" s="136" t="s">
        <v>3105</v>
      </c>
      <c r="AB186" s="136"/>
      <c r="AC186" s="400" t="str">
        <f>IFERROR(VLOOKUP(P186,#REF!,6,0),"N/A")</f>
        <v>N/A</v>
      </c>
      <c r="AD186" s="136" t="s">
        <v>11</v>
      </c>
      <c r="AE186" s="136"/>
      <c r="AF186" s="136"/>
      <c r="AG186" s="136"/>
      <c r="AH186" s="61" t="s">
        <v>1481</v>
      </c>
      <c r="AI186" s="40" t="s">
        <v>1496</v>
      </c>
      <c r="AJ186" s="313"/>
      <c r="AK186" s="313"/>
    </row>
    <row r="187" spans="1:38" ht="71.25" customHeight="1">
      <c r="A187" s="325">
        <v>45107</v>
      </c>
      <c r="B187" s="309">
        <v>20.3</v>
      </c>
      <c r="C187" s="136" t="s">
        <v>1527</v>
      </c>
      <c r="D187" s="136" t="str">
        <f>VLOOKUP(B187,期交所英文!A:B,2,0)</f>
        <v>FMI Links, Initial Margin
orequivalent financial resources collected</v>
      </c>
      <c r="E187" s="153" t="s">
        <v>2380</v>
      </c>
      <c r="F187" s="136" t="s">
        <v>1526</v>
      </c>
      <c r="G187" s="136" t="str">
        <f t="shared" si="17"/>
        <v>FMI連線、收取之保證金或同等財務資源</v>
      </c>
      <c r="H187" s="136" t="str">
        <f t="shared" si="17"/>
        <v>FMI Links, Initial Margin
orequivalent financial resources collected</v>
      </c>
      <c r="I187" s="136" t="s">
        <v>2689</v>
      </c>
      <c r="J187" s="134" t="str">
        <f>VLOOKUP(E187,期交所英文!C:D,2,0)</f>
        <v>Initial margin or equivalent financial
resources collected from each linked CCP to cover potential future exposure to the linked CCP on contracts cleared across link (at market value and post haircut)</v>
      </c>
      <c r="K187" s="135">
        <v>20220930</v>
      </c>
      <c r="L187" s="136" t="s">
        <v>1481</v>
      </c>
      <c r="M187" s="136" t="str">
        <f>VLOOKUP(E187,期交所英文!C:F,4,0)</f>
        <v>n/a</v>
      </c>
      <c r="N187" s="137" t="s">
        <v>1496</v>
      </c>
      <c r="O187" s="136" t="str">
        <f>IF(VLOOKUP(E187,期交所英文!C:G,5,0)="","",VLOOKUP(E187,期交所英文!C:G,5,0))</f>
        <v>FMI Links are not applicable to TAIFEX.</v>
      </c>
      <c r="P187" s="295" t="str">
        <f t="shared" si="24"/>
        <v>20_3_1</v>
      </c>
      <c r="Q187" s="136" t="str">
        <f>VLOOKUP(E187,Guide!C:F,4,0)</f>
        <v>Numeric 2dp, Currency</v>
      </c>
      <c r="R187" s="136" t="s">
        <v>3087</v>
      </c>
      <c r="S187" s="136" t="s">
        <v>3063</v>
      </c>
      <c r="T187" s="136" t="str">
        <f t="shared" si="18"/>
        <v>結算基金</v>
      </c>
      <c r="U187" s="136" t="s">
        <v>3064</v>
      </c>
      <c r="V187" s="136" t="str">
        <f t="shared" si="19"/>
        <v>股權</v>
      </c>
      <c r="W187" s="136" t="s">
        <v>518</v>
      </c>
      <c r="X187" s="136" t="s">
        <v>3092</v>
      </c>
      <c r="Y187" s="136" t="s">
        <v>1205</v>
      </c>
      <c r="Z187" s="136" t="s">
        <v>1205</v>
      </c>
      <c r="AA187" s="136"/>
      <c r="AB187" s="136"/>
      <c r="AC187" s="400" t="str">
        <f>IFERROR(VLOOKUP(P187,#REF!,6,0),"N/A")</f>
        <v>N/A</v>
      </c>
      <c r="AD187" s="136" t="s">
        <v>11</v>
      </c>
      <c r="AE187" s="136"/>
      <c r="AF187" s="136"/>
      <c r="AG187" s="136"/>
      <c r="AH187" s="61" t="s">
        <v>1481</v>
      </c>
      <c r="AI187" s="40" t="s">
        <v>1496</v>
      </c>
      <c r="AJ187" s="313"/>
      <c r="AK187" s="313"/>
    </row>
    <row r="188" spans="1:38" ht="84.75" customHeight="1">
      <c r="A188" s="325">
        <v>45107</v>
      </c>
      <c r="B188" s="309">
        <v>20.399999999999999</v>
      </c>
      <c r="C188" s="136" t="s">
        <v>1510</v>
      </c>
      <c r="D188" s="136" t="str">
        <f>VLOOKUP(B188,期交所英文!A:B,2,0)</f>
        <v>FMI Links, Results of Back-testing coverage</v>
      </c>
      <c r="E188" s="312" t="s">
        <v>1525</v>
      </c>
      <c r="F188" s="134" t="s">
        <v>1524</v>
      </c>
      <c r="G188" s="136" t="str">
        <f t="shared" si="17"/>
        <v>FMI連線，回溯測試涵蓋幅度的結果</v>
      </c>
      <c r="H188" s="136" t="str">
        <f t="shared" si="17"/>
        <v>FMI Links, Results of Back-testing coverage</v>
      </c>
      <c r="I188" s="437" t="s">
        <v>2690</v>
      </c>
      <c r="J188" s="134" t="str">
        <f>VLOOKUP(E188,期交所英文!C:D,2,0)</f>
        <v>Number of times over the past twelve months that coverage provided by margin and equivalent financial resources held against each linked CCP fell below the actual marked-to- market exposure to that linked CCP – based on daily back testing results; Intraday or Continuous or Once-a-day</v>
      </c>
      <c r="K188" s="135">
        <v>20220930</v>
      </c>
      <c r="L188" s="136" t="s">
        <v>1481</v>
      </c>
      <c r="M188" s="136" t="str">
        <f>VLOOKUP(E188,期交所英文!C:F,4,0)</f>
        <v>n/a</v>
      </c>
      <c r="N188" s="137" t="s">
        <v>1496</v>
      </c>
      <c r="O188" s="136" t="str">
        <f>IF(VLOOKUP(E188,期交所英文!C:G,5,0)="","",VLOOKUP(E188,期交所英文!C:G,5,0))</f>
        <v>FMI Links are not applicable to TAIFEX.</v>
      </c>
      <c r="P188" s="295" t="str">
        <f t="shared" si="24"/>
        <v>20_4_1_1</v>
      </c>
      <c r="Q188" s="136" t="str">
        <f>VLOOKUP(E188,Guide!C:F,4,0)</f>
        <v>Numeric 0dp</v>
      </c>
      <c r="R188" s="136" t="s">
        <v>3090</v>
      </c>
      <c r="S188" s="136" t="s">
        <v>3063</v>
      </c>
      <c r="T188" s="136" t="str">
        <f t="shared" si="18"/>
        <v>結算基金</v>
      </c>
      <c r="U188" s="136" t="s">
        <v>3064</v>
      </c>
      <c r="V188" s="136" t="str">
        <f t="shared" si="19"/>
        <v>股權</v>
      </c>
      <c r="W188" s="136" t="s">
        <v>518</v>
      </c>
      <c r="X188" s="136" t="s">
        <v>3092</v>
      </c>
      <c r="Y188" s="136" t="s">
        <v>1205</v>
      </c>
      <c r="Z188" s="136" t="s">
        <v>1205</v>
      </c>
      <c r="AA188" s="136" t="s">
        <v>3105</v>
      </c>
      <c r="AB188" s="136"/>
      <c r="AC188" s="400" t="str">
        <f>IFERROR(VLOOKUP(P188,#REF!,6,0),"N/A")</f>
        <v>N/A</v>
      </c>
      <c r="AD188" s="136" t="s">
        <v>11</v>
      </c>
      <c r="AE188" s="136"/>
      <c r="AF188" s="136"/>
      <c r="AG188" s="136"/>
      <c r="AH188" s="61" t="s">
        <v>1481</v>
      </c>
      <c r="AI188" s="40" t="s">
        <v>1496</v>
      </c>
      <c r="AJ188" s="313"/>
      <c r="AK188" s="313"/>
    </row>
    <row r="189" spans="1:38" ht="45" customHeight="1">
      <c r="A189" s="325">
        <v>45107</v>
      </c>
      <c r="B189" s="309">
        <v>20.399999999999999</v>
      </c>
      <c r="C189" s="136" t="s">
        <v>1510</v>
      </c>
      <c r="D189" s="136" t="str">
        <f>VLOOKUP(B189,期交所英文!A:B,2,0)</f>
        <v>FMI Links, Results of Back-testing coverage</v>
      </c>
      <c r="E189" s="312" t="s">
        <v>1523</v>
      </c>
      <c r="F189" s="134" t="s">
        <v>1522</v>
      </c>
      <c r="G189" s="136" t="str">
        <f t="shared" si="17"/>
        <v>FMI連線，回溯測試涵蓋幅度的結果</v>
      </c>
      <c r="H189" s="136" t="str">
        <f t="shared" si="17"/>
        <v>FMI Links, Results of Back-testing coverage</v>
      </c>
      <c r="I189" s="437" t="s">
        <v>2691</v>
      </c>
      <c r="J189" s="134" t="str">
        <f>VLOOKUP(E189,期交所英文!C:D,2,0)</f>
        <v>Back-testing results frequency - state
if measured intraday/continuously/once a day</v>
      </c>
      <c r="K189" s="135">
        <v>20220930</v>
      </c>
      <c r="L189" s="136" t="s">
        <v>1481</v>
      </c>
      <c r="M189" s="136" t="str">
        <f>VLOOKUP(E189,期交所英文!C:F,4,0)</f>
        <v>n/a</v>
      </c>
      <c r="N189" s="137" t="s">
        <v>1496</v>
      </c>
      <c r="O189" s="136" t="str">
        <f>IF(VLOOKUP(E189,期交所英文!C:G,5,0)="","",VLOOKUP(E189,期交所英文!C:G,5,0))</f>
        <v>FMI Links are not applicable to TAIFEX.</v>
      </c>
      <c r="P189" s="295" t="str">
        <f t="shared" si="24"/>
        <v>20_4_1_2</v>
      </c>
      <c r="Q189" s="136" t="str">
        <f>VLOOKUP(E189,Guide!C:F,4,0)</f>
        <v>Text</v>
      </c>
      <c r="R189" s="136" t="s">
        <v>3085</v>
      </c>
      <c r="S189" s="136" t="s">
        <v>3063</v>
      </c>
      <c r="T189" s="136" t="str">
        <f t="shared" si="18"/>
        <v>結算基金</v>
      </c>
      <c r="U189" s="136" t="s">
        <v>3064</v>
      </c>
      <c r="V189" s="136" t="str">
        <f t="shared" si="19"/>
        <v>股權</v>
      </c>
      <c r="W189" s="136" t="s">
        <v>518</v>
      </c>
      <c r="X189" s="136" t="s">
        <v>3092</v>
      </c>
      <c r="Y189" s="136" t="s">
        <v>1205</v>
      </c>
      <c r="Z189" s="136" t="s">
        <v>1205</v>
      </c>
      <c r="AA189" s="136" t="s">
        <v>3105</v>
      </c>
      <c r="AB189" s="136"/>
      <c r="AC189" s="400" t="str">
        <f>IFERROR(VLOOKUP(P189,#REF!,6,0),"N/A")</f>
        <v>N/A</v>
      </c>
      <c r="AD189" s="136" t="s">
        <v>11</v>
      </c>
      <c r="AE189" s="136"/>
      <c r="AF189" s="136"/>
      <c r="AG189" s="136"/>
      <c r="AH189" s="61" t="s">
        <v>1481</v>
      </c>
      <c r="AI189" s="40" t="s">
        <v>1496</v>
      </c>
      <c r="AJ189" s="313"/>
      <c r="AK189" s="313"/>
    </row>
    <row r="190" spans="1:38" ht="45" customHeight="1">
      <c r="A190" s="325">
        <v>45107</v>
      </c>
      <c r="B190" s="309">
        <v>20.399999999999999</v>
      </c>
      <c r="C190" s="136" t="s">
        <v>1510</v>
      </c>
      <c r="D190" s="136" t="str">
        <f>VLOOKUP(B190,期交所英文!A:B,2,0)</f>
        <v>FMI Links, Results of Back-testing coverage</v>
      </c>
      <c r="E190" s="312" t="s">
        <v>1521</v>
      </c>
      <c r="F190" s="136" t="s">
        <v>1520</v>
      </c>
      <c r="G190" s="136" t="str">
        <f t="shared" si="17"/>
        <v>FMI連線，回溯測試涵蓋幅度的結果</v>
      </c>
      <c r="H190" s="136" t="str">
        <f t="shared" si="17"/>
        <v>FMI Links, Results of Back-testing coverage</v>
      </c>
      <c r="I190" s="136" t="s">
        <v>2692</v>
      </c>
      <c r="J190" s="134" t="str">
        <f>VLOOKUP(E190,期交所英文!C:D,2,0)</f>
        <v>If 20.4.1.2 is `once a day` then the time of day measure is taken,otherwise blank</v>
      </c>
      <c r="K190" s="135">
        <v>20220930</v>
      </c>
      <c r="L190" s="136" t="s">
        <v>1481</v>
      </c>
      <c r="M190" s="136" t="str">
        <f>VLOOKUP(E190,期交所英文!C:F,4,0)</f>
        <v>n/a</v>
      </c>
      <c r="N190" s="137" t="s">
        <v>1496</v>
      </c>
      <c r="O190" s="136" t="str">
        <f>IF(VLOOKUP(E190,期交所英文!C:G,5,0)="","",VLOOKUP(E190,期交所英文!C:G,5,0))</f>
        <v>FMI Links are not applicable to TAIFEX.</v>
      </c>
      <c r="P190" s="295" t="str">
        <f t="shared" si="24"/>
        <v>20_4_1_3</v>
      </c>
      <c r="Q190" s="136" t="str">
        <f>VLOOKUP(E190,Guide!C:F,4,0)</f>
        <v>Text</v>
      </c>
      <c r="R190" s="136" t="s">
        <v>3085</v>
      </c>
      <c r="S190" s="136" t="s">
        <v>3063</v>
      </c>
      <c r="T190" s="136" t="str">
        <f t="shared" si="18"/>
        <v>結算基金</v>
      </c>
      <c r="U190" s="136" t="s">
        <v>3064</v>
      </c>
      <c r="V190" s="136" t="str">
        <f t="shared" si="19"/>
        <v>股權</v>
      </c>
      <c r="W190" s="136" t="s">
        <v>518</v>
      </c>
      <c r="X190" s="136" t="s">
        <v>3092</v>
      </c>
      <c r="Y190" s="136" t="s">
        <v>1205</v>
      </c>
      <c r="Z190" s="136" t="s">
        <v>1205</v>
      </c>
      <c r="AA190" s="136" t="s">
        <v>3105</v>
      </c>
      <c r="AB190" s="136"/>
      <c r="AC190" s="400" t="str">
        <f>IFERROR(VLOOKUP(P190,#REF!,6,0),"N/A")</f>
        <v>N/A</v>
      </c>
      <c r="AD190" s="136" t="s">
        <v>11</v>
      </c>
      <c r="AE190" s="136"/>
      <c r="AF190" s="136"/>
      <c r="AG190" s="136"/>
      <c r="AH190" s="61" t="s">
        <v>1481</v>
      </c>
      <c r="AI190" s="40" t="s">
        <v>1496</v>
      </c>
      <c r="AJ190" s="313"/>
      <c r="AK190" s="313"/>
    </row>
    <row r="191" spans="1:38" ht="45" customHeight="1">
      <c r="A191" s="325">
        <v>45107</v>
      </c>
      <c r="B191" s="309">
        <v>20.399999999999999</v>
      </c>
      <c r="C191" s="136" t="s">
        <v>1510</v>
      </c>
      <c r="D191" s="136" t="str">
        <f>VLOOKUP(B191,期交所英文!A:B,2,0)</f>
        <v>FMI Links, Results of Back-testing coverage</v>
      </c>
      <c r="E191" s="153" t="s">
        <v>2381</v>
      </c>
      <c r="F191" s="136" t="s">
        <v>1519</v>
      </c>
      <c r="G191" s="136" t="str">
        <f t="shared" si="17"/>
        <v>FMI連線，回溯測試涵蓋幅度的結果</v>
      </c>
      <c r="H191" s="136" t="str">
        <f t="shared" si="17"/>
        <v>FMI Links, Results of Back-testing coverage</v>
      </c>
      <c r="I191" s="136" t="s">
        <v>2693</v>
      </c>
      <c r="J191" s="134" t="str">
        <f>VLOOKUP(E191,期交所英文!C:D,2,0)</f>
        <v>Number of observations (i.e. number of accounts multiplied by number of days covered in the back test); Intraday or Continuous or Once-a-day</v>
      </c>
      <c r="K191" s="135">
        <v>20220930</v>
      </c>
      <c r="L191" s="136" t="s">
        <v>1481</v>
      </c>
      <c r="M191" s="136" t="str">
        <f>VLOOKUP(E191,期交所英文!C:F,4,0)</f>
        <v>n/a</v>
      </c>
      <c r="N191" s="137" t="s">
        <v>1496</v>
      </c>
      <c r="O191" s="136" t="str">
        <f>IF(VLOOKUP(E191,期交所英文!C:G,5,0)="","",VLOOKUP(E191,期交所英文!C:G,5,0))</f>
        <v>FMI Links are not applicable to TAIFEX.</v>
      </c>
      <c r="P191" s="295" t="str">
        <f t="shared" si="24"/>
        <v>20_4_2</v>
      </c>
      <c r="Q191" s="136" t="str">
        <f>VLOOKUP(E191,Guide!C:F,4,0)</f>
        <v>Numeric 0dp</v>
      </c>
      <c r="R191" s="136" t="s">
        <v>3090</v>
      </c>
      <c r="S191" s="136" t="s">
        <v>3063</v>
      </c>
      <c r="T191" s="136" t="str">
        <f t="shared" si="18"/>
        <v>結算基金</v>
      </c>
      <c r="U191" s="136" t="s">
        <v>3064</v>
      </c>
      <c r="V191" s="136" t="str">
        <f t="shared" si="19"/>
        <v>股權</v>
      </c>
      <c r="W191" s="136" t="s">
        <v>518</v>
      </c>
      <c r="X191" s="136" t="s">
        <v>3092</v>
      </c>
      <c r="Y191" s="136" t="s">
        <v>1205</v>
      </c>
      <c r="Z191" s="136" t="s">
        <v>1205</v>
      </c>
      <c r="AA191" s="136" t="s">
        <v>3105</v>
      </c>
      <c r="AB191" s="136"/>
      <c r="AC191" s="400" t="str">
        <f>IFERROR(VLOOKUP(P191,#REF!,6,0),"N/A")</f>
        <v>N/A</v>
      </c>
      <c r="AD191" s="136" t="s">
        <v>11</v>
      </c>
      <c r="AE191" s="136"/>
      <c r="AF191" s="136"/>
      <c r="AG191" s="136"/>
      <c r="AH191" s="61" t="s">
        <v>1481</v>
      </c>
      <c r="AI191" s="40" t="s">
        <v>1496</v>
      </c>
      <c r="AJ191" s="313"/>
      <c r="AK191" s="313"/>
    </row>
    <row r="192" spans="1:38" ht="45" customHeight="1">
      <c r="A192" s="325">
        <v>45107</v>
      </c>
      <c r="B192" s="309">
        <v>20.399999999999999</v>
      </c>
      <c r="C192" s="136" t="s">
        <v>1510</v>
      </c>
      <c r="D192" s="136" t="str">
        <f>VLOOKUP(B192,期交所英文!A:B,2,0)</f>
        <v>FMI Links, Results of Back-testing coverage</v>
      </c>
      <c r="E192" s="153" t="s">
        <v>2382</v>
      </c>
      <c r="F192" s="136" t="s">
        <v>1509</v>
      </c>
      <c r="G192" s="136" t="str">
        <f t="shared" si="17"/>
        <v>FMI連線，回溯測試涵蓋幅度的結果</v>
      </c>
      <c r="H192" s="136" t="str">
        <f t="shared" si="17"/>
        <v>FMI Links, Results of Back-testing coverage</v>
      </c>
      <c r="I192" s="136" t="s">
        <v>2633</v>
      </c>
      <c r="J192" s="134" t="str">
        <f>VLOOKUP(E192,期交所英文!C:D,2,0)</f>
        <v>Achieved coverage level</v>
      </c>
      <c r="K192" s="135">
        <v>20220930</v>
      </c>
      <c r="L192" s="136" t="s">
        <v>1481</v>
      </c>
      <c r="M192" s="136" t="str">
        <f>VLOOKUP(E192,期交所英文!C:F,4,0)</f>
        <v>n/a</v>
      </c>
      <c r="N192" s="137" t="s">
        <v>1496</v>
      </c>
      <c r="O192" s="136" t="str">
        <f>IF(VLOOKUP(E192,期交所英文!C:G,5,0)="","",VLOOKUP(E192,期交所英文!C:G,5,0))</f>
        <v>FMI Links are not applicable to TAIFEX.</v>
      </c>
      <c r="P192" s="295" t="str">
        <f t="shared" si="24"/>
        <v>20_4_3</v>
      </c>
      <c r="Q192" s="136" t="str">
        <f>VLOOKUP(E192,Guide!C:F,4,0)</f>
        <v>Numeric 2dp, Percentage</v>
      </c>
      <c r="R192" s="136" t="s">
        <v>3089</v>
      </c>
      <c r="S192" s="136" t="s">
        <v>3063</v>
      </c>
      <c r="T192" s="136" t="str">
        <f t="shared" si="18"/>
        <v>結算基金</v>
      </c>
      <c r="U192" s="136" t="s">
        <v>3064</v>
      </c>
      <c r="V192" s="136" t="str">
        <f t="shared" si="19"/>
        <v>股權</v>
      </c>
      <c r="W192" s="136" t="s">
        <v>518</v>
      </c>
      <c r="X192" s="136" t="s">
        <v>3092</v>
      </c>
      <c r="Y192" s="136" t="s">
        <v>1205</v>
      </c>
      <c r="Z192" s="136" t="s">
        <v>1205</v>
      </c>
      <c r="AA192" s="136" t="s">
        <v>3105</v>
      </c>
      <c r="AB192" s="136"/>
      <c r="AC192" s="400" t="str">
        <f>IFERROR(VLOOKUP(P192,#REF!,6,0),"N/A")</f>
        <v>N/A</v>
      </c>
      <c r="AD192" s="136" t="s">
        <v>11</v>
      </c>
      <c r="AE192" s="136"/>
      <c r="AF192" s="136"/>
      <c r="AG192" s="136"/>
      <c r="AH192" s="61" t="s">
        <v>1481</v>
      </c>
      <c r="AI192" s="40" t="s">
        <v>1496</v>
      </c>
      <c r="AJ192" s="313"/>
      <c r="AK192" s="313"/>
      <c r="AL192" s="37"/>
    </row>
    <row r="193" spans="1:38" ht="75" customHeight="1">
      <c r="A193" s="325">
        <v>45107</v>
      </c>
      <c r="B193" s="309">
        <v>20.5</v>
      </c>
      <c r="C193" s="136" t="s">
        <v>1506</v>
      </c>
      <c r="D193" s="136" t="str">
        <f>VLOOKUP(B193,期交所英文!A:B,2,0)</f>
        <v>FMI Links, Additional pre-funded
financial resources provided to</v>
      </c>
      <c r="E193" s="312" t="s">
        <v>1508</v>
      </c>
      <c r="F193" s="136" t="s">
        <v>1507</v>
      </c>
      <c r="G193" s="136" t="str">
        <f t="shared" si="17"/>
        <v>FMI連線，提供的其他預先繳存財務資源</v>
      </c>
      <c r="H193" s="136" t="str">
        <f t="shared" si="17"/>
        <v>FMI Links, Additional pre-funded
financial resources provided to</v>
      </c>
      <c r="I193" s="136" t="s">
        <v>2694</v>
      </c>
      <c r="J193" s="134" t="str">
        <f>VLOOKUP(E193,期交所英文!C:D,2,0)</f>
        <v>Additional pre-funded financial
resources (if any) beyond initial margin and equivalent financial resources provided to each linked CCP, that are available to the linked CCP to cover exposures to the CCP</v>
      </c>
      <c r="K193" s="135">
        <v>20220930</v>
      </c>
      <c r="L193" s="136" t="s">
        <v>1481</v>
      </c>
      <c r="M193" s="136" t="str">
        <f>VLOOKUP(E193,期交所英文!C:F,4,0)</f>
        <v>n/a</v>
      </c>
      <c r="N193" s="137" t="s">
        <v>1496</v>
      </c>
      <c r="O193" s="136" t="str">
        <f>IF(VLOOKUP(E193,期交所英文!C:G,5,0)="","",VLOOKUP(E193,期交所英文!C:G,5,0))</f>
        <v>FMI Links are not applicable to TAIFEX.</v>
      </c>
      <c r="P193" s="295" t="str">
        <f t="shared" si="24"/>
        <v>20_5_1_1</v>
      </c>
      <c r="Q193" s="136" t="str">
        <f>VLOOKUP(E193,Guide!C:F,4,0)</f>
        <v>Numeric 2dp, Currency</v>
      </c>
      <c r="R193" s="136" t="s">
        <v>3087</v>
      </c>
      <c r="S193" s="136" t="s">
        <v>3063</v>
      </c>
      <c r="T193" s="136" t="str">
        <f t="shared" si="18"/>
        <v>結算基金</v>
      </c>
      <c r="U193" s="136" t="s">
        <v>3064</v>
      </c>
      <c r="V193" s="136" t="str">
        <f t="shared" si="19"/>
        <v>股權</v>
      </c>
      <c r="W193" s="136" t="s">
        <v>518</v>
      </c>
      <c r="X193" s="136" t="s">
        <v>3092</v>
      </c>
      <c r="Y193" s="136" t="s">
        <v>1205</v>
      </c>
      <c r="Z193" s="136" t="s">
        <v>1205</v>
      </c>
      <c r="AA193" s="136" t="s">
        <v>3105</v>
      </c>
      <c r="AB193" s="136"/>
      <c r="AC193" s="400" t="str">
        <f>IFERROR(VLOOKUP(P193,#REF!,6,0),"N/A")</f>
        <v>N/A</v>
      </c>
      <c r="AD193" s="136" t="s">
        <v>11</v>
      </c>
      <c r="AE193" s="136"/>
      <c r="AF193" s="136"/>
      <c r="AG193" s="136"/>
      <c r="AH193" s="61" t="s">
        <v>1481</v>
      </c>
      <c r="AI193" s="40" t="s">
        <v>1496</v>
      </c>
      <c r="AJ193" s="313"/>
      <c r="AK193" s="313"/>
      <c r="AL193" s="41"/>
    </row>
    <row r="194" spans="1:38" ht="45" customHeight="1">
      <c r="A194" s="325">
        <v>45107</v>
      </c>
      <c r="B194" s="309">
        <v>20.5</v>
      </c>
      <c r="C194" s="136" t="s">
        <v>1506</v>
      </c>
      <c r="D194" s="136" t="str">
        <f>VLOOKUP(B194,期交所英文!A:B,2,0)</f>
        <v>FMI Links, Additional pre-funded
financial resources provided to</v>
      </c>
      <c r="E194" s="312" t="s">
        <v>1505</v>
      </c>
      <c r="F194" s="136" t="s">
        <v>1500</v>
      </c>
      <c r="G194" s="136" t="str">
        <f t="shared" si="17"/>
        <v>FMI連線，提供的其他預先繳存財務資源</v>
      </c>
      <c r="H194" s="136" t="str">
        <f t="shared" si="17"/>
        <v>FMI Links, Additional pre-funded
financial resources provided to</v>
      </c>
      <c r="I194" s="136" t="s">
        <v>2735</v>
      </c>
      <c r="J194" s="134" t="str">
        <f>VLOOKUP(E194,期交所英文!C:D,2,0)</f>
        <v>Whether part of, additional to, or separate from the standard default fund</v>
      </c>
      <c r="K194" s="135">
        <v>20220930</v>
      </c>
      <c r="L194" s="136" t="s">
        <v>1481</v>
      </c>
      <c r="M194" s="136" t="str">
        <f>VLOOKUP(E194,期交所英文!C:F,4,0)</f>
        <v>n/a</v>
      </c>
      <c r="N194" s="137" t="s">
        <v>1496</v>
      </c>
      <c r="O194" s="136" t="str">
        <f>IF(VLOOKUP(E194,期交所英文!C:G,5,0)="","",VLOOKUP(E194,期交所英文!C:G,5,0))</f>
        <v>FMI Links are not applicable to TAIFEX.</v>
      </c>
      <c r="P194" s="295" t="str">
        <f t="shared" si="24"/>
        <v>20_5_1_2</v>
      </c>
      <c r="Q194" s="136" t="str">
        <f>VLOOKUP(E194,Guide!C:F,4,0)</f>
        <v>Text</v>
      </c>
      <c r="R194" s="136" t="s">
        <v>3085</v>
      </c>
      <c r="S194" s="136" t="s">
        <v>3063</v>
      </c>
      <c r="T194" s="136" t="str">
        <f t="shared" si="18"/>
        <v>結算基金</v>
      </c>
      <c r="U194" s="136" t="s">
        <v>3064</v>
      </c>
      <c r="V194" s="136" t="str">
        <f t="shared" si="19"/>
        <v>股權</v>
      </c>
      <c r="W194" s="136" t="s">
        <v>518</v>
      </c>
      <c r="X194" s="136" t="s">
        <v>3092</v>
      </c>
      <c r="Y194" s="136" t="s">
        <v>1205</v>
      </c>
      <c r="Z194" s="136" t="s">
        <v>1205</v>
      </c>
      <c r="AA194" s="136" t="s">
        <v>3105</v>
      </c>
      <c r="AB194" s="136"/>
      <c r="AC194" s="400" t="str">
        <f>IFERROR(VLOOKUP(P194,#REF!,6,0),"N/A")</f>
        <v>N/A</v>
      </c>
      <c r="AD194" s="136" t="s">
        <v>11</v>
      </c>
      <c r="AE194" s="136"/>
      <c r="AF194" s="136"/>
      <c r="AG194" s="136"/>
      <c r="AH194" s="61" t="s">
        <v>1481</v>
      </c>
      <c r="AI194" s="40" t="s">
        <v>1496</v>
      </c>
      <c r="AJ194" s="313"/>
      <c r="AK194" s="313"/>
      <c r="AL194" s="37"/>
    </row>
    <row r="195" spans="1:38" ht="84.75" customHeight="1">
      <c r="A195" s="325">
        <v>45107</v>
      </c>
      <c r="B195" s="309">
        <v>20.6</v>
      </c>
      <c r="C195" s="136" t="s">
        <v>1502</v>
      </c>
      <c r="D195" s="136" t="str">
        <f>VLOOKUP(B195,期交所英文!A:B,2,0)</f>
        <v>FMI Links, Additional pre-funded
financial resources collected from</v>
      </c>
      <c r="E195" s="312" t="s">
        <v>1504</v>
      </c>
      <c r="F195" s="136" t="s">
        <v>1503</v>
      </c>
      <c r="G195" s="136" t="str">
        <f t="shared" ref="G195:H207" si="25">C195</f>
        <v>FMI連線，收取的其他預先繳存財務資源</v>
      </c>
      <c r="H195" s="136" t="str">
        <f t="shared" si="25"/>
        <v>FMI Links, Additional pre-funded
financial resources collected from</v>
      </c>
      <c r="I195" s="136" t="s">
        <v>2695</v>
      </c>
      <c r="J195" s="134" t="str">
        <f>VLOOKUP(E195,期交所英文!C:D,2,0)</f>
        <v>Additional pre-funded financial
resources (if any) beyond initial margin and equivalent financial resources collected from each linked CCP, that are available to the linked CCP to cover exposures to the CCP</v>
      </c>
      <c r="K195" s="135">
        <v>20220930</v>
      </c>
      <c r="L195" s="136" t="s">
        <v>1481</v>
      </c>
      <c r="M195" s="136" t="str">
        <f>VLOOKUP(E195,期交所英文!C:F,4,0)</f>
        <v>n/a</v>
      </c>
      <c r="N195" s="137" t="s">
        <v>1496</v>
      </c>
      <c r="O195" s="136" t="str">
        <f>IF(VLOOKUP(E195,期交所英文!C:G,5,0)="","",VLOOKUP(E195,期交所英文!C:G,5,0))</f>
        <v>FMI Links are not applicable to TAIFEX.</v>
      </c>
      <c r="P195" s="295" t="str">
        <f t="shared" si="24"/>
        <v>20_6_1_1</v>
      </c>
      <c r="Q195" s="136" t="str">
        <f>VLOOKUP(E195,Guide!C:F,4,0)</f>
        <v>Numeric 2dp, Currency</v>
      </c>
      <c r="R195" s="136" t="s">
        <v>3087</v>
      </c>
      <c r="S195" s="136" t="s">
        <v>3063</v>
      </c>
      <c r="T195" s="136" t="str">
        <f t="shared" ref="T195:T207" si="26">IF(S195="defaultfund","結算基金",IF(S195="clearing service","結算服務",IF(S195="ccp","結算機構","")))</f>
        <v>結算基金</v>
      </c>
      <c r="U195" s="136" t="s">
        <v>3064</v>
      </c>
      <c r="V195" s="136" t="str">
        <f t="shared" ref="V195:V207" si="27">IF(U195="equities","股權",IF(U195="tpex","證券櫃檯買賣中心",""))</f>
        <v>股權</v>
      </c>
      <c r="W195" s="136" t="s">
        <v>518</v>
      </c>
      <c r="X195" s="136" t="s">
        <v>3092</v>
      </c>
      <c r="Y195" s="136" t="s">
        <v>1205</v>
      </c>
      <c r="Z195" s="136" t="s">
        <v>1205</v>
      </c>
      <c r="AA195" s="136" t="s">
        <v>3105</v>
      </c>
      <c r="AB195" s="136"/>
      <c r="AC195" s="400" t="str">
        <f>IFERROR(VLOOKUP(P195,#REF!,6,0),"N/A")</f>
        <v>N/A</v>
      </c>
      <c r="AD195" s="136" t="s">
        <v>11</v>
      </c>
      <c r="AE195" s="136"/>
      <c r="AF195" s="136"/>
      <c r="AG195" s="136"/>
      <c r="AH195" s="61" t="s">
        <v>1481</v>
      </c>
      <c r="AI195" s="40" t="s">
        <v>1496</v>
      </c>
      <c r="AJ195" s="313"/>
      <c r="AK195" s="313"/>
      <c r="AL195" s="41"/>
    </row>
    <row r="196" spans="1:38" ht="45" customHeight="1">
      <c r="A196" s="325">
        <v>45107</v>
      </c>
      <c r="B196" s="309">
        <v>20.6</v>
      </c>
      <c r="C196" s="136" t="s">
        <v>1502</v>
      </c>
      <c r="D196" s="136" t="str">
        <f>VLOOKUP(B196,期交所英文!A:B,2,0)</f>
        <v>FMI Links, Additional pre-funded
financial resources collected from</v>
      </c>
      <c r="E196" s="312" t="s">
        <v>1501</v>
      </c>
      <c r="F196" s="136" t="s">
        <v>1500</v>
      </c>
      <c r="G196" s="136" t="str">
        <f t="shared" si="25"/>
        <v>FMI連線，收取的其他預先繳存財務資源</v>
      </c>
      <c r="H196" s="136" t="str">
        <f t="shared" si="25"/>
        <v>FMI Links, Additional pre-funded
financial resources collected from</v>
      </c>
      <c r="I196" s="136" t="s">
        <v>2735</v>
      </c>
      <c r="J196" s="134" t="str">
        <f>VLOOKUP(E196,期交所英文!C:D,2,0)</f>
        <v>Whether part of, additional to, or separate from the standard default fund</v>
      </c>
      <c r="K196" s="135">
        <v>20220930</v>
      </c>
      <c r="L196" s="136" t="s">
        <v>1481</v>
      </c>
      <c r="M196" s="136" t="str">
        <f>VLOOKUP(E196,期交所英文!C:F,4,0)</f>
        <v>n/a</v>
      </c>
      <c r="N196" s="137" t="s">
        <v>1496</v>
      </c>
      <c r="O196" s="136" t="str">
        <f>IF(VLOOKUP(E196,期交所英文!C:G,5,0)="","",VLOOKUP(E196,期交所英文!C:G,5,0))</f>
        <v>FMI Links are not applicable to TAIFEX.</v>
      </c>
      <c r="P196" s="295" t="str">
        <f t="shared" si="24"/>
        <v>20_6_1_2</v>
      </c>
      <c r="Q196" s="136" t="str">
        <f>VLOOKUP(E196,Guide!C:F,4,0)</f>
        <v>Text</v>
      </c>
      <c r="R196" s="136" t="s">
        <v>3085</v>
      </c>
      <c r="S196" s="136" t="s">
        <v>3063</v>
      </c>
      <c r="T196" s="136" t="str">
        <f t="shared" si="26"/>
        <v>結算基金</v>
      </c>
      <c r="U196" s="136" t="s">
        <v>3064</v>
      </c>
      <c r="V196" s="136" t="str">
        <f t="shared" si="27"/>
        <v>股權</v>
      </c>
      <c r="W196" s="136" t="s">
        <v>518</v>
      </c>
      <c r="X196" s="136" t="s">
        <v>3092</v>
      </c>
      <c r="Y196" s="136" t="s">
        <v>1205</v>
      </c>
      <c r="Z196" s="136" t="s">
        <v>1205</v>
      </c>
      <c r="AA196" s="136" t="s">
        <v>3105</v>
      </c>
      <c r="AB196" s="136"/>
      <c r="AC196" s="400" t="str">
        <f>IFERROR(VLOOKUP(P196,#REF!,6,0),"N/A")</f>
        <v>N/A</v>
      </c>
      <c r="AD196" s="136" t="s">
        <v>11</v>
      </c>
      <c r="AE196" s="136"/>
      <c r="AF196" s="136"/>
      <c r="AG196" s="136"/>
      <c r="AH196" s="61" t="s">
        <v>1481</v>
      </c>
      <c r="AI196" s="40" t="s">
        <v>1496</v>
      </c>
      <c r="AJ196" s="313"/>
      <c r="AK196" s="313"/>
      <c r="AL196" s="37"/>
    </row>
    <row r="197" spans="1:38" ht="55.5" customHeight="1">
      <c r="A197" s="325">
        <v>45107</v>
      </c>
      <c r="B197" s="309">
        <v>20.7</v>
      </c>
      <c r="C197" s="136" t="s">
        <v>1498</v>
      </c>
      <c r="D197" s="136" t="str">
        <f>VLOOKUP(B197,期交所英文!A:B,2,0)</f>
        <v>FMI Links, Cross Margining</v>
      </c>
      <c r="E197" s="153" t="s">
        <v>2383</v>
      </c>
      <c r="F197" s="134" t="s">
        <v>1499</v>
      </c>
      <c r="G197" s="136" t="str">
        <f t="shared" si="25"/>
        <v>FMI連線，跨機構保證金</v>
      </c>
      <c r="H197" s="136" t="str">
        <f t="shared" si="25"/>
        <v>FMI Links, Cross Margining</v>
      </c>
      <c r="I197" s="437" t="s">
        <v>2696</v>
      </c>
      <c r="J197" s="134" t="str">
        <f>VLOOKUP(E197,期交所英文!C:D,2,0)</f>
        <v>Value of trades subject to cross margining, by clearing service, as a percentage of total trade values/total notional values cleared</v>
      </c>
      <c r="K197" s="135">
        <v>20220930</v>
      </c>
      <c r="L197" s="136" t="s">
        <v>1481</v>
      </c>
      <c r="M197" s="136" t="str">
        <f>VLOOKUP(E197,期交所英文!C:F,4,0)</f>
        <v>n/a</v>
      </c>
      <c r="N197" s="137" t="s">
        <v>1496</v>
      </c>
      <c r="O197" s="136" t="str">
        <f>IF(VLOOKUP(E197,期交所英文!C:G,5,0)="","",VLOOKUP(E197,期交所英文!C:G,5,0))</f>
        <v>FMI Links are not applicable to TAIFEX.</v>
      </c>
      <c r="P197" s="295" t="str">
        <f t="shared" si="24"/>
        <v>20_7_1</v>
      </c>
      <c r="Q197" s="136" t="str">
        <f>VLOOKUP(E197,Guide!C:F,4,0)</f>
        <v>Numeric 2dp, Percentage</v>
      </c>
      <c r="R197" s="136" t="s">
        <v>3089</v>
      </c>
      <c r="S197" s="136" t="s">
        <v>3063</v>
      </c>
      <c r="T197" s="136" t="str">
        <f t="shared" si="26"/>
        <v>結算基金</v>
      </c>
      <c r="U197" s="136" t="s">
        <v>3064</v>
      </c>
      <c r="V197" s="136" t="str">
        <f t="shared" si="27"/>
        <v>股權</v>
      </c>
      <c r="W197" s="136" t="s">
        <v>518</v>
      </c>
      <c r="X197" s="136" t="s">
        <v>3092</v>
      </c>
      <c r="Y197" s="136" t="s">
        <v>1205</v>
      </c>
      <c r="Z197" s="136" t="s">
        <v>1205</v>
      </c>
      <c r="AA197" s="136" t="s">
        <v>3105</v>
      </c>
      <c r="AB197" s="136"/>
      <c r="AC197" s="400" t="str">
        <f>IFERROR(VLOOKUP(P197,#REF!,6,0),"N/A")</f>
        <v>N/A</v>
      </c>
      <c r="AD197" s="136" t="s">
        <v>11</v>
      </c>
      <c r="AE197" s="136"/>
      <c r="AF197" s="136"/>
      <c r="AG197" s="136"/>
      <c r="AH197" s="61" t="s">
        <v>1481</v>
      </c>
      <c r="AI197" s="40" t="s">
        <v>1496</v>
      </c>
      <c r="AJ197" s="313"/>
      <c r="AK197" s="313"/>
      <c r="AL197" s="41"/>
    </row>
    <row r="198" spans="1:38" ht="60" customHeight="1">
      <c r="A198" s="325">
        <v>45107</v>
      </c>
      <c r="B198" s="309">
        <v>20.7</v>
      </c>
      <c r="C198" s="136" t="s">
        <v>1498</v>
      </c>
      <c r="D198" s="136" t="str">
        <f>VLOOKUP(B198,期交所英文!A:B,2,0)</f>
        <v>FMI Links, Cross Margining</v>
      </c>
      <c r="E198" s="153" t="s">
        <v>2384</v>
      </c>
      <c r="F198" s="136" t="s">
        <v>1497</v>
      </c>
      <c r="G198" s="136" t="str">
        <f t="shared" si="25"/>
        <v>FMI連線，跨機構保證金</v>
      </c>
      <c r="H198" s="136" t="str">
        <f t="shared" si="25"/>
        <v>FMI Links, Cross Margining</v>
      </c>
      <c r="I198" s="136" t="s">
        <v>2697</v>
      </c>
      <c r="J198" s="134" t="str">
        <f>VLOOKUP(E198,期交所英文!C:D,2,0)</f>
        <v>Reduction in total initial margin held by the CCP as a result of cross margining, as a percentage of total initial margin that would otherwise have been held.</v>
      </c>
      <c r="K198" s="135">
        <v>20220930</v>
      </c>
      <c r="L198" s="136" t="s">
        <v>1481</v>
      </c>
      <c r="M198" s="136" t="str">
        <f>VLOOKUP(E198,期交所英文!C:F,4,0)</f>
        <v>n/a</v>
      </c>
      <c r="N198" s="137" t="s">
        <v>1496</v>
      </c>
      <c r="O198" s="136" t="str">
        <f>IF(VLOOKUP(E198,期交所英文!C:G,5,0)="","",VLOOKUP(E198,期交所英文!C:G,5,0))</f>
        <v>FMI Links are not applicable to TAIFEX.</v>
      </c>
      <c r="P198" s="295" t="str">
        <f t="shared" si="24"/>
        <v>20_7_2</v>
      </c>
      <c r="Q198" s="136" t="str">
        <f>VLOOKUP(E198,Guide!C:F,4,0)</f>
        <v>Numeric 2dp, Percentage</v>
      </c>
      <c r="R198" s="136" t="s">
        <v>3089</v>
      </c>
      <c r="S198" s="136" t="s">
        <v>3063</v>
      </c>
      <c r="T198" s="136" t="str">
        <f t="shared" si="26"/>
        <v>結算基金</v>
      </c>
      <c r="U198" s="136" t="s">
        <v>3064</v>
      </c>
      <c r="V198" s="136" t="str">
        <f t="shared" si="27"/>
        <v>股權</v>
      </c>
      <c r="W198" s="136" t="s">
        <v>518</v>
      </c>
      <c r="X198" s="136" t="s">
        <v>3092</v>
      </c>
      <c r="Y198" s="136" t="s">
        <v>1205</v>
      </c>
      <c r="Z198" s="136" t="s">
        <v>1205</v>
      </c>
      <c r="AA198" s="136" t="s">
        <v>3105</v>
      </c>
      <c r="AB198" s="136"/>
      <c r="AC198" s="400" t="str">
        <f>IFERROR(VLOOKUP(P198,#REF!,6,0),"N/A")</f>
        <v>N/A</v>
      </c>
      <c r="AD198" s="136" t="s">
        <v>11</v>
      </c>
      <c r="AE198" s="136"/>
      <c r="AF198" s="136"/>
      <c r="AG198" s="136"/>
      <c r="AH198" s="61" t="s">
        <v>1481</v>
      </c>
      <c r="AI198" s="40" t="s">
        <v>1496</v>
      </c>
      <c r="AJ198" s="313"/>
      <c r="AK198" s="313"/>
      <c r="AL198" s="41"/>
    </row>
    <row r="199" spans="1:38" ht="46.5" customHeight="1">
      <c r="A199" s="324">
        <v>45107</v>
      </c>
      <c r="B199" s="283">
        <v>23.1</v>
      </c>
      <c r="C199" s="119" t="s">
        <v>1488</v>
      </c>
      <c r="D199" s="119" t="str">
        <f>VLOOKUP(B199,期交所英文!A:B,2,0)</f>
        <v>Disclosure of rules, key procedures,and market data; Average Daily Volumes</v>
      </c>
      <c r="E199" s="160" t="s">
        <v>2385</v>
      </c>
      <c r="F199" s="119" t="s">
        <v>1495</v>
      </c>
      <c r="G199" s="119" t="str">
        <f t="shared" si="25"/>
        <v>歸約、重要作業程序及市場資料之揭露；平均每日成交量</v>
      </c>
      <c r="H199" s="119" t="str">
        <f t="shared" si="25"/>
        <v>Disclosure of rules, key procedures,and market data; Average Daily Volumes</v>
      </c>
      <c r="I199" s="119" t="s">
        <v>3134</v>
      </c>
      <c r="J199" s="112" t="str">
        <f>VLOOKUP(E199,期交所英文!C:D,2,0)</f>
        <v>Average Daily Volumes by Asset Class, Instrument, CCY and Over-the- Counter(OTC) or Exchange Traded (ETD)</v>
      </c>
      <c r="K199" s="125">
        <v>20220930</v>
      </c>
      <c r="L199" s="119" t="s">
        <v>1486</v>
      </c>
      <c r="M199" s="119" t="str">
        <f>VLOOKUP(E199,期交所英文!C:F,4,0)</f>
        <v>Please refer to supplementary table below</v>
      </c>
      <c r="N199" s="126"/>
      <c r="O199" s="119" t="str">
        <f>IF(VLOOKUP(E199,期交所英文!C:G,5,0)="","",VLOOKUP(E199,期交所英文!C:G,5,0))</f>
        <v/>
      </c>
      <c r="P199" s="294" t="str">
        <f t="shared" si="24"/>
        <v>23_1_1</v>
      </c>
      <c r="Q199" s="119" t="str">
        <f>VLOOKUP(E199,Guide!C:F,4,0)</f>
        <v>Numeric 0dp</v>
      </c>
      <c r="R199" s="119" t="s">
        <v>3090</v>
      </c>
      <c r="S199" s="119" t="s">
        <v>3063</v>
      </c>
      <c r="T199" s="119" t="str">
        <f t="shared" si="26"/>
        <v>結算基金</v>
      </c>
      <c r="U199" s="119" t="s">
        <v>3064</v>
      </c>
      <c r="V199" s="119" t="str">
        <f t="shared" si="27"/>
        <v>股權</v>
      </c>
      <c r="W199" s="119" t="s">
        <v>518</v>
      </c>
      <c r="X199" s="119" t="s">
        <v>3092</v>
      </c>
      <c r="Y199" s="119" t="s">
        <v>1205</v>
      </c>
      <c r="Z199" s="119" t="s">
        <v>1205</v>
      </c>
      <c r="AA199" s="119"/>
      <c r="AB199" s="119"/>
      <c r="AC199" s="416" t="s">
        <v>3128</v>
      </c>
      <c r="AD199" s="119"/>
      <c r="AE199" s="119" t="s">
        <v>3130</v>
      </c>
      <c r="AF199" s="119"/>
      <c r="AG199" s="119"/>
      <c r="AH199" s="61" t="s">
        <v>1486</v>
      </c>
      <c r="AI199" s="42"/>
      <c r="AJ199" s="41"/>
      <c r="AK199" s="41"/>
      <c r="AL199" s="41"/>
    </row>
    <row r="200" spans="1:38" ht="46.5" customHeight="1">
      <c r="A200" s="324">
        <v>45107</v>
      </c>
      <c r="B200" s="283">
        <v>23.1</v>
      </c>
      <c r="C200" s="119" t="s">
        <v>1488</v>
      </c>
      <c r="D200" s="119" t="str">
        <f>VLOOKUP(B200,期交所英文!A:B,2,0)</f>
        <v>Disclosure of rules, key procedures,and market data; Average Daily Volumes</v>
      </c>
      <c r="E200" s="160" t="s">
        <v>2386</v>
      </c>
      <c r="F200" s="119" t="s">
        <v>1494</v>
      </c>
      <c r="G200" s="119" t="str">
        <f t="shared" si="25"/>
        <v>歸約、重要作業程序及市場資料之揭露；平均每日成交量</v>
      </c>
      <c r="H200" s="119" t="str">
        <f t="shared" si="25"/>
        <v>Disclosure of rules, key procedures,and market data; Average Daily Volumes</v>
      </c>
      <c r="I200" s="119" t="s">
        <v>3133</v>
      </c>
      <c r="J200" s="112" t="str">
        <f>VLOOKUP(E200,期交所英文!C:D,2,0)</f>
        <v>Average Notional Value of trades cleared by Asset Class, CCYand Over
-the-Counter(OTC) or Exchange Traded (ETD)</v>
      </c>
      <c r="K200" s="125">
        <v>20220930</v>
      </c>
      <c r="L200" s="119" t="s">
        <v>1486</v>
      </c>
      <c r="M200" s="119" t="str">
        <f>VLOOKUP(E200,期交所英文!C:F,4,0)</f>
        <v>Please refer to supplementary table below</v>
      </c>
      <c r="N200" s="126"/>
      <c r="O200" s="119" t="str">
        <f>IF(VLOOKUP(E200,期交所英文!C:G,5,0)="","",VLOOKUP(E200,期交所英文!C:G,5,0))</f>
        <v/>
      </c>
      <c r="P200" s="294" t="str">
        <f t="shared" si="24"/>
        <v>23_1_2</v>
      </c>
      <c r="Q200" s="119" t="str">
        <f>VLOOKUP(E200,Guide!C:F,4,0)</f>
        <v>Numeric 2dp, Currency</v>
      </c>
      <c r="R200" s="119" t="s">
        <v>3087</v>
      </c>
      <c r="S200" s="119" t="s">
        <v>3063</v>
      </c>
      <c r="T200" s="119" t="str">
        <f t="shared" si="26"/>
        <v>結算基金</v>
      </c>
      <c r="U200" s="119" t="s">
        <v>3064</v>
      </c>
      <c r="V200" s="119" t="str">
        <f t="shared" si="27"/>
        <v>股權</v>
      </c>
      <c r="W200" s="119" t="s">
        <v>518</v>
      </c>
      <c r="X200" s="119" t="s">
        <v>3092</v>
      </c>
      <c r="Y200" s="119" t="s">
        <v>1205</v>
      </c>
      <c r="Z200" s="119" t="s">
        <v>1205</v>
      </c>
      <c r="AA200" s="119"/>
      <c r="AB200" s="119"/>
      <c r="AC200" s="416" t="s">
        <v>3128</v>
      </c>
      <c r="AD200" s="119"/>
      <c r="AE200" s="119"/>
      <c r="AF200" s="119"/>
      <c r="AG200" s="119"/>
      <c r="AH200" s="61" t="s">
        <v>1486</v>
      </c>
      <c r="AI200" s="42"/>
      <c r="AJ200" s="41"/>
      <c r="AK200" s="41"/>
      <c r="AL200" s="41"/>
    </row>
    <row r="201" spans="1:38" ht="69" customHeight="1">
      <c r="A201" s="324">
        <v>45107</v>
      </c>
      <c r="B201" s="283">
        <v>23.2</v>
      </c>
      <c r="C201" s="119" t="s">
        <v>1493</v>
      </c>
      <c r="D201" s="119" t="str">
        <f>VLOOKUP(B201,期交所英文!A:B,2,0)</f>
        <v>Disclosure of rules, key
procedures,and market data; Non-Yet- Settled</v>
      </c>
      <c r="E201" s="160" t="s">
        <v>2387</v>
      </c>
      <c r="F201" s="119" t="s">
        <v>1492</v>
      </c>
      <c r="G201" s="119" t="str">
        <f t="shared" si="25"/>
        <v>歸約、重要作業程序及市場資料之揭露；尚未交割</v>
      </c>
      <c r="H201" s="119" t="str">
        <f t="shared" si="25"/>
        <v>Disclosure of rules, key
procedures,and market data; Non-Yet- Settled</v>
      </c>
      <c r="I201" s="119" t="s">
        <v>3132</v>
      </c>
      <c r="J201" s="112" t="str">
        <f>VLOOKUP(E201,期交所英文!C:D,2,0)</f>
        <v>Gross notional outstanding/total
settlement value of novated but not- yet settled securities transactions by Asset Class, Instrument,CCY and Over-the-Counter(OTC) or Exchange Traded (ETD)</v>
      </c>
      <c r="K201" s="125">
        <v>20220930</v>
      </c>
      <c r="L201" s="119" t="s">
        <v>1481</v>
      </c>
      <c r="M201" s="119" t="str">
        <f>VLOOKUP(E201,期交所英文!C:F,4,0)</f>
        <v>n/a</v>
      </c>
      <c r="N201" s="161" t="s">
        <v>1491</v>
      </c>
      <c r="O201" s="119" t="str">
        <f>IF(VLOOKUP(E201,期交所英文!C:G,5,0)="","",VLOOKUP(E201,期交所英文!C:G,5,0))</f>
        <v>TAIFEX does not clear cash market securities.</v>
      </c>
      <c r="P201" s="294" t="str">
        <f t="shared" si="24"/>
        <v>23_2_1</v>
      </c>
      <c r="Q201" s="119" t="str">
        <f>VLOOKUP(E201,Guide!C:F,4,0)</f>
        <v>Numeric 2dp, Currency</v>
      </c>
      <c r="R201" s="119" t="s">
        <v>3087</v>
      </c>
      <c r="S201" s="119" t="s">
        <v>3063</v>
      </c>
      <c r="T201" s="119" t="str">
        <f t="shared" si="26"/>
        <v>結算基金</v>
      </c>
      <c r="U201" s="119" t="s">
        <v>3064</v>
      </c>
      <c r="V201" s="119" t="str">
        <f t="shared" si="27"/>
        <v>股權</v>
      </c>
      <c r="W201" s="119" t="s">
        <v>518</v>
      </c>
      <c r="X201" s="119" t="s">
        <v>3092</v>
      </c>
      <c r="Y201" s="119" t="s">
        <v>1205</v>
      </c>
      <c r="Z201" s="119" t="s">
        <v>1205</v>
      </c>
      <c r="AA201" s="119"/>
      <c r="AB201" s="119"/>
      <c r="AC201" s="416" t="s">
        <v>3128</v>
      </c>
      <c r="AD201" s="119"/>
      <c r="AE201" s="119"/>
      <c r="AF201" s="119"/>
      <c r="AG201" s="119"/>
      <c r="AH201" s="61" t="s">
        <v>1481</v>
      </c>
      <c r="AI201" s="40" t="s">
        <v>1491</v>
      </c>
      <c r="AJ201" s="313"/>
      <c r="AK201" s="313"/>
      <c r="AL201" s="41"/>
    </row>
    <row r="202" spans="1:38" ht="46.5" customHeight="1">
      <c r="A202" s="324">
        <v>45107</v>
      </c>
      <c r="B202" s="283">
        <v>23.2</v>
      </c>
      <c r="C202" s="119" t="s">
        <v>1488</v>
      </c>
      <c r="D202" s="119" t="str">
        <f>VLOOKUP(B202,期交所英文!A:B,2,0)</f>
        <v>Disclosure of rules, key
procedures,and market data; Non-Yet- Settled</v>
      </c>
      <c r="E202" s="160" t="s">
        <v>2388</v>
      </c>
      <c r="F202" s="112" t="s">
        <v>1490</v>
      </c>
      <c r="G202" s="119" t="str">
        <f t="shared" si="25"/>
        <v>歸約、重要作業程序及市場資料之揭露；平均每日成交量</v>
      </c>
      <c r="H202" s="119" t="str">
        <f t="shared" si="25"/>
        <v>Disclosure of rules, key
procedures,and market data; Non-Yet- Settled</v>
      </c>
      <c r="I202" s="436" t="s">
        <v>2698</v>
      </c>
      <c r="J202" s="112" t="str">
        <f>VLOOKUP(E202,期交所英文!C:D,2,0)</f>
        <v>Defines the Asset Class for volumes reported in Disclosure References 23.1.1, 23.1.2 and 23.2.1</v>
      </c>
      <c r="K202" s="125">
        <v>20220930</v>
      </c>
      <c r="L202" s="119" t="s">
        <v>1486</v>
      </c>
      <c r="M202" s="119" t="str">
        <f>VLOOKUP(E202,期交所英文!C:F,4,0)</f>
        <v>Please refer to supplementary table below</v>
      </c>
      <c r="N202" s="126"/>
      <c r="O202" s="119" t="str">
        <f>IF(VLOOKUP(E202,期交所英文!C:G,5,0)="","",VLOOKUP(E202,期交所英文!C:G,5,0))</f>
        <v/>
      </c>
      <c r="P202" s="294" t="str">
        <f t="shared" si="24"/>
        <v>23_2_2</v>
      </c>
      <c r="Q202" s="119" t="str">
        <f>VLOOKUP(E202,Guide!C:F,4,0)</f>
        <v>Text</v>
      </c>
      <c r="R202" s="119" t="s">
        <v>3085</v>
      </c>
      <c r="S202" s="119" t="s">
        <v>3063</v>
      </c>
      <c r="T202" s="119" t="str">
        <f t="shared" si="26"/>
        <v>結算基金</v>
      </c>
      <c r="U202" s="119" t="s">
        <v>3064</v>
      </c>
      <c r="V202" s="119" t="str">
        <f t="shared" si="27"/>
        <v>股權</v>
      </c>
      <c r="W202" s="119" t="s">
        <v>518</v>
      </c>
      <c r="X202" s="119" t="s">
        <v>3092</v>
      </c>
      <c r="Y202" s="119" t="s">
        <v>1205</v>
      </c>
      <c r="Z202" s="119" t="s">
        <v>1205</v>
      </c>
      <c r="AA202" s="119"/>
      <c r="AB202" s="119"/>
      <c r="AC202" s="416" t="s">
        <v>3128</v>
      </c>
      <c r="AD202" s="119"/>
      <c r="AE202" s="119"/>
      <c r="AF202" s="119"/>
      <c r="AG202" s="119"/>
      <c r="AH202" s="61" t="s">
        <v>1486</v>
      </c>
      <c r="AI202" s="42"/>
      <c r="AJ202" s="41"/>
      <c r="AK202" s="41"/>
      <c r="AL202" s="41"/>
    </row>
    <row r="203" spans="1:38" ht="46.5" customHeight="1">
      <c r="A203" s="324">
        <v>45107</v>
      </c>
      <c r="B203" s="283">
        <v>23.2</v>
      </c>
      <c r="C203" s="119" t="s">
        <v>1488</v>
      </c>
      <c r="D203" s="119" t="str">
        <f>VLOOKUP(B203,期交所英文!A:B,2,0)</f>
        <v>Disclosure of rules, key
procedures,and market data; Non-Yet- Settled</v>
      </c>
      <c r="E203" s="160" t="s">
        <v>2389</v>
      </c>
      <c r="F203" s="112" t="s">
        <v>1489</v>
      </c>
      <c r="G203" s="119" t="str">
        <f t="shared" si="25"/>
        <v>歸約、重要作業程序及市場資料之揭露；平均每日成交量</v>
      </c>
      <c r="H203" s="119" t="str">
        <f t="shared" si="25"/>
        <v>Disclosure of rules, key
procedures,and market data; Non-Yet- Settled</v>
      </c>
      <c r="I203" s="436" t="s">
        <v>2699</v>
      </c>
      <c r="J203" s="112" t="str">
        <f>VLOOKUP(E203,期交所英文!C:D,2,0)</f>
        <v>Defines the Product Type for volumes reported in Disclosure References 23.1.1, 23.1.2 and 23.2.1</v>
      </c>
      <c r="K203" s="125">
        <v>20220930</v>
      </c>
      <c r="L203" s="119" t="s">
        <v>1486</v>
      </c>
      <c r="M203" s="119" t="str">
        <f>VLOOKUP(E203,期交所英文!C:F,4,0)</f>
        <v>Please refer to supplementary table below</v>
      </c>
      <c r="N203" s="126"/>
      <c r="O203" s="119" t="str">
        <f>IF(VLOOKUP(E203,期交所英文!C:G,5,0)="","",VLOOKUP(E203,期交所英文!C:G,5,0))</f>
        <v/>
      </c>
      <c r="P203" s="294" t="str">
        <f t="shared" si="24"/>
        <v>23_2_3</v>
      </c>
      <c r="Q203" s="119" t="str">
        <f>VLOOKUP(E203,Guide!C:F,4,0)</f>
        <v>Text</v>
      </c>
      <c r="R203" s="119" t="s">
        <v>3085</v>
      </c>
      <c r="S203" s="119" t="s">
        <v>3063</v>
      </c>
      <c r="T203" s="119" t="str">
        <f t="shared" si="26"/>
        <v>結算基金</v>
      </c>
      <c r="U203" s="119" t="s">
        <v>3064</v>
      </c>
      <c r="V203" s="119" t="str">
        <f t="shared" si="27"/>
        <v>股權</v>
      </c>
      <c r="W203" s="119" t="s">
        <v>518</v>
      </c>
      <c r="X203" s="119" t="s">
        <v>3092</v>
      </c>
      <c r="Y203" s="119" t="s">
        <v>1205</v>
      </c>
      <c r="Z203" s="119" t="s">
        <v>1205</v>
      </c>
      <c r="AA203" s="119"/>
      <c r="AB203" s="119"/>
      <c r="AC203" s="416" t="s">
        <v>3128</v>
      </c>
      <c r="AD203" s="119"/>
      <c r="AE203" s="119"/>
      <c r="AF203" s="119"/>
      <c r="AG203" s="119"/>
      <c r="AH203" s="61" t="s">
        <v>1486</v>
      </c>
      <c r="AI203" s="42"/>
      <c r="AJ203" s="41"/>
      <c r="AK203" s="41"/>
      <c r="AL203" s="41"/>
    </row>
    <row r="204" spans="1:38" ht="171.6" customHeight="1">
      <c r="A204" s="324">
        <v>45107</v>
      </c>
      <c r="B204" s="283">
        <v>23.2</v>
      </c>
      <c r="C204" s="119" t="s">
        <v>1488</v>
      </c>
      <c r="D204" s="119" t="str">
        <f>VLOOKUP(B204,期交所英文!A:B,2,0)</f>
        <v>Disclosure of rules, key
procedures,and market data; Non-Yet- Settled</v>
      </c>
      <c r="E204" s="160" t="s">
        <v>2390</v>
      </c>
      <c r="F204" s="112" t="s">
        <v>1487</v>
      </c>
      <c r="G204" s="119" t="str">
        <f t="shared" si="25"/>
        <v>歸約、重要作業程序及市場資料之揭露；平均每日成交量</v>
      </c>
      <c r="H204" s="119" t="str">
        <f t="shared" si="25"/>
        <v>Disclosure of rules, key
procedures,and market data; Non-Yet- Settled</v>
      </c>
      <c r="I204" s="436" t="s">
        <v>2700</v>
      </c>
      <c r="J204" s="112" t="str">
        <f>VLOOKUP(E204,期交所英文!C:D,2,0)</f>
        <v>Defines the Product Code for volumes
reported in Disclosure References 23.1.1, 23.1.2 and 23.2.1</v>
      </c>
      <c r="K204" s="125">
        <v>20220930</v>
      </c>
      <c r="L204" s="119" t="s">
        <v>1486</v>
      </c>
      <c r="M204" s="119" t="str">
        <f>VLOOKUP(E204,期交所英文!C:F,4,0)</f>
        <v>Please refer to supplementary table below</v>
      </c>
      <c r="N204" s="126"/>
      <c r="O204" s="119" t="str">
        <f>IF(VLOOKUP(E204,期交所英文!C:G,5,0)="","",VLOOKUP(E204,期交所英文!C:G,5,0))</f>
        <v/>
      </c>
      <c r="P204" s="294" t="str">
        <f t="shared" si="24"/>
        <v>23_2_4</v>
      </c>
      <c r="Q204" s="119" t="str">
        <f>VLOOKUP(E204,Guide!C:F,4,0)</f>
        <v>Text</v>
      </c>
      <c r="R204" s="119" t="s">
        <v>3085</v>
      </c>
      <c r="S204" s="119" t="s">
        <v>3063</v>
      </c>
      <c r="T204" s="119" t="str">
        <f t="shared" si="26"/>
        <v>結算基金</v>
      </c>
      <c r="U204" s="119" t="s">
        <v>3064</v>
      </c>
      <c r="V204" s="119" t="str">
        <f t="shared" si="27"/>
        <v>股權</v>
      </c>
      <c r="W204" s="119" t="s">
        <v>518</v>
      </c>
      <c r="X204" s="119" t="s">
        <v>3092</v>
      </c>
      <c r="Y204" s="119" t="s">
        <v>1205</v>
      </c>
      <c r="Z204" s="119" t="s">
        <v>1205</v>
      </c>
      <c r="AA204" s="119"/>
      <c r="AB204" s="119"/>
      <c r="AC204" s="416" t="s">
        <v>3135</v>
      </c>
      <c r="AD204" s="119"/>
      <c r="AE204" s="119"/>
      <c r="AF204" s="119"/>
      <c r="AG204" s="119"/>
      <c r="AH204" s="61" t="s">
        <v>1486</v>
      </c>
      <c r="AI204" s="42"/>
      <c r="AJ204" s="41"/>
      <c r="AK204" s="41"/>
      <c r="AL204" s="41"/>
    </row>
    <row r="205" spans="1:38" ht="46.5" customHeight="1">
      <c r="A205" s="320">
        <v>45107</v>
      </c>
      <c r="B205" s="277">
        <v>23.3</v>
      </c>
      <c r="C205" s="130" t="s">
        <v>1484</v>
      </c>
      <c r="D205" s="130" t="str">
        <f>VLOOKUP(B205,期交所英文!A:B,2,0)</f>
        <v>Disclosure of rules, key
procedures,and market data; Execution Facility</v>
      </c>
      <c r="E205" s="157" t="s">
        <v>2391</v>
      </c>
      <c r="F205" s="130" t="s">
        <v>1485</v>
      </c>
      <c r="G205" s="130" t="str">
        <f t="shared" si="25"/>
        <v>歸約、重要作業程序及市場資料之揭露；合約執行機構</v>
      </c>
      <c r="H205" s="130" t="str">
        <f t="shared" si="25"/>
        <v>Disclosure of rules, key
procedures,and market data; Execution Facility</v>
      </c>
      <c r="I205" s="130" t="s">
        <v>2701</v>
      </c>
      <c r="J205" s="113" t="str">
        <f>VLOOKUP(E205,期交所英文!C:D,2,0)</f>
        <v>Average daily volumes submitted by
Execution facility or matching/confirmation venue</v>
      </c>
      <c r="K205" s="129">
        <v>20220930</v>
      </c>
      <c r="L205" s="130" t="s">
        <v>1481</v>
      </c>
      <c r="M205" s="130" t="str">
        <f>VLOOKUP(E205,期交所英文!C:F,4,0)</f>
        <v>n/a</v>
      </c>
      <c r="N205" s="131" t="s">
        <v>1482</v>
      </c>
      <c r="O205" s="130" t="str">
        <f>IF(VLOOKUP(E205,期交所英文!C:G,5,0)="","",VLOOKUP(E205,期交所英文!C:G,5,0))</f>
        <v>TAIFEX does not clear other Execution facility
or matching/confirmation venue.</v>
      </c>
      <c r="P205" s="290" t="str">
        <f t="shared" si="24"/>
        <v>23_3_1</v>
      </c>
      <c r="Q205" s="130" t="str">
        <f>VLOOKUP(E205,Guide!C:F,4,0)</f>
        <v>Numeric 2dp</v>
      </c>
      <c r="R205" s="130" t="s">
        <v>3088</v>
      </c>
      <c r="S205" s="130" t="s">
        <v>516</v>
      </c>
      <c r="T205" s="130" t="str">
        <f t="shared" si="26"/>
        <v>結算服務</v>
      </c>
      <c r="U205" s="130" t="s">
        <v>3064</v>
      </c>
      <c r="V205" s="130" t="str">
        <f t="shared" si="27"/>
        <v>股權</v>
      </c>
      <c r="W205" s="130" t="s">
        <v>518</v>
      </c>
      <c r="X205" s="130" t="s">
        <v>3092</v>
      </c>
      <c r="Y205" s="130" t="s">
        <v>1205</v>
      </c>
      <c r="Z205" s="130" t="s">
        <v>1205</v>
      </c>
      <c r="AA205" s="130"/>
      <c r="AB205" s="130"/>
      <c r="AC205" s="394" t="str">
        <f>IFERROR(VLOOKUP(P205,#REF!,6,0),"N/A")</f>
        <v>N/A</v>
      </c>
      <c r="AD205" s="130" t="s">
        <v>11</v>
      </c>
      <c r="AE205" s="130" t="s">
        <v>3131</v>
      </c>
      <c r="AF205" s="130"/>
      <c r="AG205" s="130"/>
      <c r="AH205" s="61" t="s">
        <v>1481</v>
      </c>
      <c r="AI205" s="39"/>
      <c r="AJ205" s="37"/>
      <c r="AK205" s="37"/>
      <c r="AL205" s="37"/>
    </row>
    <row r="206" spans="1:38" ht="46.5" customHeight="1">
      <c r="A206" s="320">
        <v>45107</v>
      </c>
      <c r="B206" s="277">
        <v>23.3</v>
      </c>
      <c r="C206" s="130" t="s">
        <v>1484</v>
      </c>
      <c r="D206" s="130" t="str">
        <f>VLOOKUP(B206,期交所英文!A:B,2,0)</f>
        <v>Disclosure of rules, key
procedures,and market data; Execution Facility</v>
      </c>
      <c r="E206" s="157" t="s">
        <v>2392</v>
      </c>
      <c r="F206" s="130" t="s">
        <v>1483</v>
      </c>
      <c r="G206" s="130" t="str">
        <f t="shared" si="25"/>
        <v>歸約、重要作業程序及市場資料之揭露；合約執行機構</v>
      </c>
      <c r="H206" s="130" t="str">
        <f t="shared" si="25"/>
        <v>Disclosure of rules, key
procedures,and market data; Execution Facility</v>
      </c>
      <c r="I206" s="130" t="s">
        <v>2702</v>
      </c>
      <c r="J206" s="113" t="str">
        <f>VLOOKUP(E206,期交所英文!C:D,2,0)</f>
        <v>Notional contract values submitted by Execution facility or matching/confirmation venue</v>
      </c>
      <c r="K206" s="129">
        <v>20220930</v>
      </c>
      <c r="L206" s="130" t="s">
        <v>1481</v>
      </c>
      <c r="M206" s="130" t="str">
        <f>VLOOKUP(E206,期交所英文!C:F,4,0)</f>
        <v>n/a</v>
      </c>
      <c r="N206" s="131" t="s">
        <v>1482</v>
      </c>
      <c r="O206" s="130" t="str">
        <f>IF(VLOOKUP(E206,期交所英文!C:G,5,0)="","",VLOOKUP(E206,期交所英文!C:G,5,0))</f>
        <v>TAIFEX does not clear other Execution facility or matching/confirmation venue.</v>
      </c>
      <c r="P206" s="290" t="str">
        <f t="shared" si="24"/>
        <v>23_3_2</v>
      </c>
      <c r="Q206" s="130" t="str">
        <f>VLOOKUP(E206,Guide!C:F,4,0)</f>
        <v>Numeric 2dp, Currency</v>
      </c>
      <c r="R206" s="130" t="s">
        <v>3087</v>
      </c>
      <c r="S206" s="130" t="s">
        <v>516</v>
      </c>
      <c r="T206" s="130" t="str">
        <f t="shared" si="26"/>
        <v>結算服務</v>
      </c>
      <c r="U206" s="130" t="s">
        <v>3064</v>
      </c>
      <c r="V206" s="130" t="str">
        <f t="shared" si="27"/>
        <v>股權</v>
      </c>
      <c r="W206" s="130" t="s">
        <v>518</v>
      </c>
      <c r="X206" s="130" t="s">
        <v>3092</v>
      </c>
      <c r="Y206" s="130" t="s">
        <v>1205</v>
      </c>
      <c r="Z206" s="130" t="s">
        <v>1205</v>
      </c>
      <c r="AA206" s="130"/>
      <c r="AB206" s="130"/>
      <c r="AC206" s="394" t="str">
        <f>IFERROR(VLOOKUP(P206,#REF!,6,0),"N/A")</f>
        <v>N/A</v>
      </c>
      <c r="AD206" s="130" t="s">
        <v>11</v>
      </c>
      <c r="AE206" s="130"/>
      <c r="AF206" s="130"/>
      <c r="AG206" s="130"/>
      <c r="AH206" s="61" t="s">
        <v>1481</v>
      </c>
      <c r="AI206" s="39"/>
      <c r="AJ206" s="37"/>
      <c r="AK206" s="37"/>
      <c r="AL206" s="37"/>
    </row>
    <row r="207" spans="1:38" ht="15" customHeight="1">
      <c r="A207" s="327"/>
      <c r="B207" s="327" t="s">
        <v>1480</v>
      </c>
      <c r="C207" s="327"/>
      <c r="D207" s="327"/>
      <c r="E207" s="327"/>
      <c r="F207" s="327"/>
      <c r="G207" s="327"/>
      <c r="H207" s="327">
        <f t="shared" si="25"/>
        <v>0</v>
      </c>
      <c r="I207" s="438"/>
      <c r="J207" s="327"/>
      <c r="K207" s="327"/>
      <c r="L207" s="327"/>
      <c r="M207" s="327"/>
      <c r="N207" s="327"/>
      <c r="O207" s="327"/>
      <c r="P207" s="327"/>
      <c r="Q207" s="327"/>
      <c r="R207" s="327"/>
      <c r="S207" s="327"/>
      <c r="T207" s="327" t="str">
        <f t="shared" si="26"/>
        <v/>
      </c>
      <c r="U207" s="327"/>
      <c r="V207" s="327" t="str">
        <f t="shared" si="27"/>
        <v/>
      </c>
      <c r="W207" s="327"/>
      <c r="X207" s="327"/>
      <c r="Y207" s="327"/>
      <c r="Z207" s="327"/>
      <c r="AA207" s="327"/>
      <c r="AB207" s="327"/>
      <c r="AC207" s="401"/>
      <c r="AD207" s="327"/>
      <c r="AE207" s="327"/>
      <c r="AF207" s="327"/>
      <c r="AG207" s="327"/>
      <c r="AH207" s="327"/>
      <c r="AI207" s="327"/>
      <c r="AJ207" s="327"/>
      <c r="AK207" s="327"/>
      <c r="AL207" s="327"/>
    </row>
    <row r="208" spans="1:38" ht="15" customHeight="1">
      <c r="A208" s="313"/>
      <c r="B208" s="314"/>
      <c r="C208" s="314"/>
      <c r="D208" s="314"/>
      <c r="E208" s="314"/>
      <c r="F208" s="314"/>
      <c r="G208" s="314"/>
      <c r="H208" s="314"/>
      <c r="I208" s="313"/>
      <c r="J208" s="314"/>
      <c r="K208" s="313"/>
      <c r="L208" s="313"/>
      <c r="M208" s="313"/>
      <c r="N208" s="313"/>
      <c r="O208" s="313"/>
      <c r="P208" s="313"/>
      <c r="Q208" s="313"/>
      <c r="R208" s="313"/>
      <c r="S208" s="313"/>
      <c r="T208" s="313"/>
      <c r="U208" s="313"/>
      <c r="V208" s="313"/>
      <c r="W208" s="313"/>
      <c r="X208" s="313"/>
      <c r="Y208" s="313"/>
      <c r="Z208" s="313"/>
      <c r="AA208" s="313"/>
      <c r="AB208" s="313"/>
      <c r="AC208" s="402"/>
      <c r="AD208" s="313"/>
      <c r="AE208" s="313"/>
      <c r="AF208" s="71"/>
      <c r="AG208" s="71"/>
      <c r="AH208" s="58"/>
      <c r="AI208" s="58"/>
      <c r="AJ208" s="381"/>
      <c r="AK208" s="381"/>
    </row>
    <row r="209" spans="1:37" ht="15" customHeight="1">
      <c r="A209" s="313"/>
      <c r="B209" s="314"/>
      <c r="C209" s="314"/>
      <c r="D209" s="313"/>
      <c r="E209" s="314"/>
      <c r="F209" s="314"/>
      <c r="G209" s="314"/>
      <c r="H209" s="314"/>
      <c r="I209" s="313"/>
      <c r="J209" s="314"/>
      <c r="K209" s="313"/>
      <c r="L209" s="313"/>
      <c r="M209" s="313"/>
      <c r="N209" s="313"/>
      <c r="O209" s="313"/>
      <c r="P209" s="313"/>
      <c r="Q209" s="313"/>
      <c r="R209" s="313"/>
      <c r="S209" s="313"/>
      <c r="T209" s="313"/>
      <c r="U209" s="313"/>
      <c r="V209" s="313"/>
      <c r="W209" s="313"/>
      <c r="X209" s="313"/>
      <c r="Y209" s="313"/>
      <c r="Z209" s="313"/>
      <c r="AA209" s="313"/>
      <c r="AB209" s="313"/>
      <c r="AC209" s="402"/>
      <c r="AD209" s="313"/>
      <c r="AE209" s="313"/>
      <c r="AF209" s="66"/>
      <c r="AG209" s="66"/>
      <c r="AH209" s="78"/>
      <c r="AI209" s="75"/>
      <c r="AJ209" s="383"/>
      <c r="AK209" s="383"/>
    </row>
    <row r="210" spans="1:37" ht="15" customHeight="1">
      <c r="A210" s="313"/>
      <c r="B210" s="314"/>
      <c r="C210" s="314"/>
      <c r="D210" s="313"/>
      <c r="E210" s="314"/>
      <c r="F210" s="314"/>
      <c r="G210" s="314"/>
      <c r="H210" s="314"/>
      <c r="I210" s="313"/>
      <c r="J210" s="314"/>
      <c r="K210" s="313"/>
      <c r="L210" s="313"/>
      <c r="M210" s="313"/>
      <c r="N210" s="313"/>
      <c r="O210" s="313"/>
      <c r="P210" s="313"/>
      <c r="Q210" s="313"/>
      <c r="R210" s="313"/>
      <c r="S210" s="313"/>
      <c r="T210" s="313"/>
      <c r="U210" s="313"/>
      <c r="V210" s="313"/>
      <c r="W210" s="313"/>
      <c r="X210" s="313"/>
      <c r="Y210" s="313"/>
      <c r="Z210" s="313"/>
      <c r="AA210" s="313"/>
      <c r="AB210" s="313"/>
      <c r="AC210" s="402"/>
      <c r="AD210" s="313"/>
      <c r="AE210" s="313"/>
      <c r="AF210" s="66"/>
      <c r="AG210" s="66"/>
      <c r="AH210" s="78"/>
      <c r="AI210" s="75"/>
      <c r="AJ210" s="383"/>
      <c r="AK210" s="383"/>
    </row>
    <row r="211" spans="1:37" ht="15" customHeight="1">
      <c r="A211" s="313"/>
      <c r="B211" s="314"/>
      <c r="C211" s="314"/>
      <c r="D211" s="313"/>
      <c r="E211" s="314"/>
      <c r="F211" s="314"/>
      <c r="G211" s="314"/>
      <c r="H211" s="314"/>
      <c r="I211" s="313"/>
      <c r="J211" s="314"/>
      <c r="K211" s="313"/>
      <c r="L211" s="313"/>
      <c r="M211" s="313"/>
      <c r="N211" s="313"/>
      <c r="O211" s="313"/>
      <c r="P211" s="313"/>
      <c r="Q211" s="313"/>
      <c r="R211" s="313"/>
      <c r="S211" s="313"/>
      <c r="T211" s="313"/>
      <c r="U211" s="313"/>
      <c r="V211" s="313"/>
      <c r="W211" s="313"/>
      <c r="X211" s="313"/>
      <c r="Y211" s="313"/>
      <c r="Z211" s="313"/>
      <c r="AA211" s="313"/>
      <c r="AB211" s="313"/>
      <c r="AC211" s="402"/>
      <c r="AD211" s="313"/>
      <c r="AE211" s="313"/>
      <c r="AF211" s="66"/>
      <c r="AG211" s="66"/>
      <c r="AH211" s="78"/>
      <c r="AI211" s="75"/>
      <c r="AJ211" s="383"/>
      <c r="AK211" s="383"/>
    </row>
    <row r="212" spans="1:37" ht="15" customHeight="1">
      <c r="A212" s="313"/>
      <c r="B212" s="314"/>
      <c r="C212" s="314"/>
      <c r="D212" s="313"/>
      <c r="E212" s="314"/>
      <c r="F212" s="314"/>
      <c r="G212" s="314"/>
      <c r="H212" s="314"/>
      <c r="I212" s="313"/>
      <c r="J212" s="314"/>
      <c r="K212" s="313"/>
      <c r="L212" s="313"/>
      <c r="M212" s="313"/>
      <c r="N212" s="313"/>
      <c r="O212" s="313"/>
      <c r="P212" s="313"/>
      <c r="Q212" s="313"/>
      <c r="R212" s="313"/>
      <c r="S212" s="313"/>
      <c r="T212" s="313"/>
      <c r="U212" s="313"/>
      <c r="V212" s="313"/>
      <c r="W212" s="313"/>
      <c r="X212" s="313"/>
      <c r="Y212" s="313"/>
      <c r="Z212" s="313"/>
      <c r="AA212" s="313"/>
      <c r="AB212" s="313"/>
      <c r="AC212" s="402"/>
      <c r="AD212" s="313"/>
      <c r="AE212" s="313"/>
      <c r="AF212" s="66"/>
      <c r="AG212" s="66"/>
      <c r="AH212" s="78"/>
      <c r="AI212" s="75"/>
      <c r="AJ212" s="383"/>
      <c r="AK212" s="383"/>
    </row>
    <row r="213" spans="1:37" ht="15" customHeight="1">
      <c r="A213" s="313"/>
      <c r="B213" s="314"/>
      <c r="C213" s="314"/>
      <c r="D213" s="313"/>
      <c r="E213" s="314"/>
      <c r="F213" s="314"/>
      <c r="G213" s="314"/>
      <c r="H213" s="314"/>
      <c r="I213" s="313"/>
      <c r="J213" s="314"/>
      <c r="K213" s="313"/>
      <c r="L213" s="313"/>
      <c r="M213" s="313"/>
      <c r="N213" s="313"/>
      <c r="O213" s="313"/>
      <c r="P213" s="313"/>
      <c r="Q213" s="313"/>
      <c r="R213" s="313"/>
      <c r="S213" s="313"/>
      <c r="T213" s="313"/>
      <c r="U213" s="313"/>
      <c r="V213" s="313"/>
      <c r="W213" s="313"/>
      <c r="X213" s="313"/>
      <c r="Y213" s="313"/>
      <c r="Z213" s="313"/>
      <c r="AA213" s="313"/>
      <c r="AB213" s="313"/>
      <c r="AC213" s="402"/>
      <c r="AD213" s="313"/>
      <c r="AE213" s="313"/>
      <c r="AF213" s="66"/>
      <c r="AG213" s="66"/>
      <c r="AH213" s="78"/>
      <c r="AI213" s="75"/>
      <c r="AJ213" s="383"/>
      <c r="AK213" s="383"/>
    </row>
    <row r="214" spans="1:37" ht="15" customHeight="1">
      <c r="A214" s="313"/>
      <c r="B214" s="314"/>
      <c r="C214" s="314"/>
      <c r="D214" s="313"/>
      <c r="E214" s="314"/>
      <c r="F214" s="314"/>
      <c r="G214" s="314"/>
      <c r="H214" s="314"/>
      <c r="I214" s="313"/>
      <c r="J214" s="314"/>
      <c r="K214" s="313"/>
      <c r="L214" s="313"/>
      <c r="M214" s="313"/>
      <c r="N214" s="313"/>
      <c r="O214" s="313"/>
      <c r="P214" s="313"/>
      <c r="Q214" s="313"/>
      <c r="R214" s="313"/>
      <c r="S214" s="313"/>
      <c r="T214" s="313"/>
      <c r="U214" s="313"/>
      <c r="V214" s="313"/>
      <c r="W214" s="313"/>
      <c r="X214" s="313"/>
      <c r="Y214" s="313"/>
      <c r="Z214" s="313"/>
      <c r="AA214" s="313"/>
      <c r="AB214" s="313"/>
      <c r="AC214" s="402"/>
      <c r="AD214" s="313"/>
      <c r="AE214" s="313"/>
      <c r="AF214" s="66"/>
      <c r="AG214" s="66"/>
      <c r="AH214" s="75"/>
      <c r="AI214" s="75"/>
      <c r="AJ214" s="383"/>
      <c r="AK214" s="383"/>
    </row>
    <row r="215" spans="1:37" ht="15" customHeight="1">
      <c r="A215" s="313"/>
      <c r="B215" s="314"/>
      <c r="C215" s="314"/>
      <c r="D215" s="313"/>
      <c r="E215" s="314"/>
      <c r="F215" s="314"/>
      <c r="G215" s="314"/>
      <c r="H215" s="314"/>
      <c r="I215" s="313"/>
      <c r="J215" s="314"/>
      <c r="K215" s="313"/>
      <c r="L215" s="313"/>
      <c r="M215" s="313"/>
      <c r="N215" s="313"/>
      <c r="O215" s="313"/>
      <c r="P215" s="313"/>
      <c r="Q215" s="313"/>
      <c r="R215" s="313"/>
      <c r="S215" s="313"/>
      <c r="T215" s="313"/>
      <c r="U215" s="313"/>
      <c r="V215" s="313"/>
      <c r="W215" s="313"/>
      <c r="X215" s="313"/>
      <c r="Y215" s="313"/>
      <c r="Z215" s="313"/>
      <c r="AA215" s="313"/>
      <c r="AB215" s="313"/>
      <c r="AC215" s="402"/>
      <c r="AD215" s="313"/>
      <c r="AE215" s="313"/>
      <c r="AF215" s="66"/>
      <c r="AG215" s="66"/>
      <c r="AH215" s="75"/>
      <c r="AI215" s="75"/>
      <c r="AJ215" s="383"/>
      <c r="AK215" s="383"/>
    </row>
    <row r="216" spans="1:37" ht="15" customHeight="1">
      <c r="A216" s="313"/>
      <c r="B216" s="314"/>
      <c r="C216" s="314"/>
      <c r="D216" s="313"/>
      <c r="E216" s="314"/>
      <c r="F216" s="314"/>
      <c r="G216" s="314"/>
      <c r="H216" s="314"/>
      <c r="I216" s="313"/>
      <c r="J216" s="314"/>
      <c r="K216" s="313"/>
      <c r="L216" s="313"/>
      <c r="M216" s="313"/>
      <c r="N216" s="313"/>
      <c r="O216" s="313"/>
      <c r="P216" s="313"/>
      <c r="Q216" s="313"/>
      <c r="R216" s="313"/>
      <c r="S216" s="313"/>
      <c r="T216" s="313"/>
      <c r="U216" s="313"/>
      <c r="V216" s="313"/>
      <c r="W216" s="313"/>
      <c r="X216" s="313"/>
      <c r="Y216" s="313"/>
      <c r="Z216" s="313"/>
      <c r="AA216" s="313"/>
      <c r="AB216" s="313"/>
      <c r="AC216" s="402"/>
      <c r="AD216" s="313"/>
      <c r="AE216" s="313"/>
      <c r="AF216" s="66"/>
      <c r="AG216" s="66"/>
      <c r="AH216" s="75"/>
      <c r="AI216" s="75"/>
      <c r="AJ216" s="383"/>
      <c r="AK216" s="383"/>
    </row>
    <row r="217" spans="1:37" ht="15" customHeight="1">
      <c r="A217" s="313"/>
      <c r="B217" s="314"/>
      <c r="C217" s="314"/>
      <c r="D217" s="313"/>
      <c r="E217" s="314"/>
      <c r="F217" s="314"/>
      <c r="G217" s="314"/>
      <c r="H217" s="314"/>
      <c r="I217" s="313"/>
      <c r="J217" s="314"/>
      <c r="K217" s="313"/>
      <c r="L217" s="313"/>
      <c r="M217" s="313"/>
      <c r="N217" s="313"/>
      <c r="O217" s="313"/>
      <c r="P217" s="313"/>
      <c r="Q217" s="313"/>
      <c r="R217" s="313"/>
      <c r="S217" s="313"/>
      <c r="T217" s="313"/>
      <c r="U217" s="313"/>
      <c r="V217" s="313"/>
      <c r="W217" s="313"/>
      <c r="X217" s="313"/>
      <c r="Y217" s="313"/>
      <c r="Z217" s="313"/>
      <c r="AA217" s="313"/>
      <c r="AB217" s="313"/>
      <c r="AC217" s="402"/>
      <c r="AD217" s="313"/>
      <c r="AE217" s="313"/>
      <c r="AF217" s="66"/>
      <c r="AG217" s="66"/>
      <c r="AH217" s="75"/>
      <c r="AI217" s="75"/>
      <c r="AJ217" s="383"/>
      <c r="AK217" s="383"/>
    </row>
    <row r="218" spans="1:37" ht="15" customHeight="1">
      <c r="A218" s="313"/>
      <c r="B218" s="314"/>
      <c r="C218" s="314"/>
      <c r="D218" s="313"/>
      <c r="E218" s="314"/>
      <c r="F218" s="314"/>
      <c r="G218" s="314"/>
      <c r="H218" s="314"/>
      <c r="I218" s="313"/>
      <c r="J218" s="314"/>
      <c r="K218" s="313"/>
      <c r="L218" s="313"/>
      <c r="M218" s="313"/>
      <c r="N218" s="313"/>
      <c r="O218" s="313"/>
      <c r="P218" s="313"/>
      <c r="Q218" s="313"/>
      <c r="R218" s="313"/>
      <c r="S218" s="313"/>
      <c r="T218" s="313"/>
      <c r="U218" s="313"/>
      <c r="V218" s="313"/>
      <c r="W218" s="313"/>
      <c r="X218" s="313"/>
      <c r="Y218" s="313"/>
      <c r="Z218" s="313"/>
      <c r="AA218" s="313"/>
      <c r="AB218" s="313"/>
      <c r="AC218" s="402"/>
      <c r="AD218" s="313"/>
      <c r="AE218" s="313"/>
      <c r="AF218" s="66"/>
      <c r="AG218" s="66"/>
      <c r="AH218" s="78"/>
      <c r="AI218" s="75"/>
      <c r="AJ218" s="383"/>
      <c r="AK218" s="383"/>
    </row>
    <row r="219" spans="1:37" ht="15" customHeight="1">
      <c r="A219" s="313"/>
      <c r="B219" s="314"/>
      <c r="C219" s="314"/>
      <c r="D219" s="313"/>
      <c r="E219" s="314"/>
      <c r="F219" s="314"/>
      <c r="G219" s="314"/>
      <c r="H219" s="314"/>
      <c r="I219" s="313"/>
      <c r="J219" s="314"/>
      <c r="K219" s="313"/>
      <c r="L219" s="313"/>
      <c r="M219" s="313"/>
      <c r="N219" s="313"/>
      <c r="O219" s="313"/>
      <c r="P219" s="313"/>
      <c r="Q219" s="313"/>
      <c r="R219" s="313"/>
      <c r="S219" s="313"/>
      <c r="T219" s="313"/>
      <c r="U219" s="313"/>
      <c r="V219" s="313"/>
      <c r="W219" s="313"/>
      <c r="X219" s="313"/>
      <c r="Y219" s="313"/>
      <c r="Z219" s="313"/>
      <c r="AA219" s="313"/>
      <c r="AB219" s="313"/>
      <c r="AC219" s="402"/>
      <c r="AD219" s="313"/>
      <c r="AE219" s="313"/>
      <c r="AF219" s="66"/>
      <c r="AG219" s="66"/>
      <c r="AH219" s="78"/>
      <c r="AI219" s="75"/>
      <c r="AJ219" s="383"/>
      <c r="AK219" s="383"/>
    </row>
    <row r="220" spans="1:37" ht="15" customHeight="1">
      <c r="A220" s="313"/>
      <c r="B220" s="314"/>
      <c r="C220" s="314"/>
      <c r="D220" s="313"/>
      <c r="E220" s="314"/>
      <c r="F220" s="314"/>
      <c r="G220" s="314"/>
      <c r="H220" s="314"/>
      <c r="I220" s="313"/>
      <c r="J220" s="314"/>
      <c r="K220" s="313"/>
      <c r="L220" s="313"/>
      <c r="M220" s="313"/>
      <c r="N220" s="313"/>
      <c r="O220" s="313"/>
      <c r="P220" s="313"/>
      <c r="Q220" s="313"/>
      <c r="R220" s="313"/>
      <c r="S220" s="313"/>
      <c r="T220" s="313"/>
      <c r="U220" s="313"/>
      <c r="V220" s="313"/>
      <c r="W220" s="313"/>
      <c r="X220" s="313"/>
      <c r="Y220" s="313"/>
      <c r="Z220" s="313"/>
      <c r="AA220" s="313"/>
      <c r="AB220" s="313"/>
      <c r="AC220" s="402"/>
      <c r="AD220" s="313"/>
      <c r="AE220" s="313"/>
      <c r="AF220" s="66"/>
      <c r="AG220" s="66"/>
      <c r="AH220" s="75"/>
      <c r="AI220" s="75"/>
      <c r="AJ220" s="383"/>
      <c r="AK220" s="383"/>
    </row>
    <row r="221" spans="1:37" ht="15" customHeight="1">
      <c r="A221" s="313"/>
      <c r="B221" s="314"/>
      <c r="C221" s="314"/>
      <c r="D221" s="313"/>
      <c r="E221" s="314"/>
      <c r="F221" s="314"/>
      <c r="G221" s="314"/>
      <c r="H221" s="314"/>
      <c r="I221" s="313"/>
      <c r="J221" s="314"/>
      <c r="K221" s="313"/>
      <c r="L221" s="313"/>
      <c r="M221" s="313"/>
      <c r="N221" s="313"/>
      <c r="O221" s="313"/>
      <c r="P221" s="313"/>
      <c r="Q221" s="313"/>
      <c r="R221" s="313"/>
      <c r="S221" s="313"/>
      <c r="T221" s="313"/>
      <c r="U221" s="313"/>
      <c r="V221" s="313"/>
      <c r="W221" s="313"/>
      <c r="X221" s="313"/>
      <c r="Y221" s="313"/>
      <c r="Z221" s="313"/>
      <c r="AA221" s="313"/>
      <c r="AB221" s="313"/>
      <c r="AC221" s="402"/>
      <c r="AD221" s="313"/>
      <c r="AE221" s="313"/>
      <c r="AF221" s="66"/>
      <c r="AG221" s="66"/>
      <c r="AH221" s="78"/>
      <c r="AI221" s="75"/>
      <c r="AJ221" s="383"/>
      <c r="AK221" s="383"/>
    </row>
    <row r="222" spans="1:37" ht="15" customHeight="1">
      <c r="A222" s="313"/>
      <c r="B222" s="314"/>
      <c r="C222" s="314"/>
      <c r="D222" s="313"/>
      <c r="E222" s="314"/>
      <c r="F222" s="314"/>
      <c r="G222" s="314"/>
      <c r="H222" s="314"/>
      <c r="I222" s="313"/>
      <c r="J222" s="314"/>
      <c r="K222" s="313"/>
      <c r="L222" s="313"/>
      <c r="M222" s="313"/>
      <c r="N222" s="313"/>
      <c r="O222" s="313"/>
      <c r="P222" s="313"/>
      <c r="Q222" s="313"/>
      <c r="R222" s="313"/>
      <c r="S222" s="313"/>
      <c r="T222" s="313"/>
      <c r="U222" s="313"/>
      <c r="V222" s="313"/>
      <c r="W222" s="313"/>
      <c r="X222" s="313"/>
      <c r="Y222" s="313"/>
      <c r="Z222" s="313"/>
      <c r="AA222" s="313"/>
      <c r="AB222" s="313"/>
      <c r="AC222" s="402"/>
      <c r="AD222" s="313"/>
      <c r="AE222" s="313"/>
      <c r="AF222" s="66"/>
      <c r="AG222" s="66"/>
      <c r="AH222" s="75"/>
      <c r="AI222" s="75"/>
      <c r="AJ222" s="383"/>
      <c r="AK222" s="383"/>
    </row>
    <row r="223" spans="1:37" ht="15" customHeight="1">
      <c r="A223" s="313"/>
      <c r="B223" s="314"/>
      <c r="C223" s="314"/>
      <c r="D223" s="313"/>
      <c r="E223" s="314"/>
      <c r="F223" s="314"/>
      <c r="G223" s="314"/>
      <c r="H223" s="314"/>
      <c r="I223" s="313"/>
      <c r="J223" s="314"/>
      <c r="K223" s="313"/>
      <c r="L223" s="313"/>
      <c r="M223" s="313"/>
      <c r="N223" s="313"/>
      <c r="O223" s="313"/>
      <c r="P223" s="313"/>
      <c r="Q223" s="313"/>
      <c r="R223" s="313"/>
      <c r="S223" s="313"/>
      <c r="T223" s="313"/>
      <c r="U223" s="313"/>
      <c r="V223" s="313"/>
      <c r="W223" s="313"/>
      <c r="X223" s="313"/>
      <c r="Y223" s="313"/>
      <c r="Z223" s="313"/>
      <c r="AA223" s="313"/>
      <c r="AB223" s="313"/>
      <c r="AC223" s="402"/>
      <c r="AD223" s="313"/>
      <c r="AE223" s="313"/>
      <c r="AF223" s="66"/>
      <c r="AG223" s="66"/>
      <c r="AH223" s="78"/>
      <c r="AI223" s="75"/>
      <c r="AJ223" s="383"/>
      <c r="AK223" s="383"/>
    </row>
    <row r="224" spans="1:37" ht="15" customHeight="1">
      <c r="A224" s="313"/>
      <c r="B224" s="314"/>
      <c r="C224" s="314"/>
      <c r="D224" s="313"/>
      <c r="E224" s="314"/>
      <c r="F224" s="314"/>
      <c r="G224" s="314"/>
      <c r="H224" s="314"/>
      <c r="I224" s="313"/>
      <c r="J224" s="314"/>
      <c r="K224" s="313"/>
      <c r="L224" s="313"/>
      <c r="M224" s="313"/>
      <c r="N224" s="313"/>
      <c r="O224" s="313"/>
      <c r="P224" s="313"/>
      <c r="Q224" s="313"/>
      <c r="R224" s="313"/>
      <c r="S224" s="313"/>
      <c r="T224" s="313"/>
      <c r="U224" s="313"/>
      <c r="V224" s="313"/>
      <c r="W224" s="313"/>
      <c r="X224" s="313"/>
      <c r="Y224" s="313"/>
      <c r="Z224" s="313"/>
      <c r="AA224" s="313"/>
      <c r="AB224" s="313"/>
      <c r="AC224" s="402"/>
      <c r="AD224" s="313"/>
      <c r="AE224" s="313"/>
      <c r="AF224" s="66"/>
      <c r="AG224" s="66"/>
      <c r="AH224" s="78"/>
      <c r="AI224" s="75"/>
      <c r="AJ224" s="383"/>
      <c r="AK224" s="383"/>
    </row>
    <row r="225" spans="1:37" ht="15" customHeight="1">
      <c r="A225" s="313"/>
      <c r="B225" s="314"/>
      <c r="C225" s="314"/>
      <c r="D225" s="313"/>
      <c r="E225" s="314"/>
      <c r="F225" s="314"/>
      <c r="G225" s="314"/>
      <c r="H225" s="314"/>
      <c r="I225" s="313"/>
      <c r="J225" s="314"/>
      <c r="K225" s="313"/>
      <c r="L225" s="313"/>
      <c r="M225" s="313"/>
      <c r="N225" s="313"/>
      <c r="O225" s="313"/>
      <c r="P225" s="313"/>
      <c r="Q225" s="313"/>
      <c r="R225" s="313"/>
      <c r="S225" s="313"/>
      <c r="T225" s="313"/>
      <c r="U225" s="313"/>
      <c r="V225" s="313"/>
      <c r="W225" s="313"/>
      <c r="X225" s="313"/>
      <c r="Y225" s="313"/>
      <c r="Z225" s="313"/>
      <c r="AA225" s="313"/>
      <c r="AB225" s="313"/>
      <c r="AC225" s="402"/>
      <c r="AD225" s="313"/>
      <c r="AE225" s="313"/>
      <c r="AF225" s="66"/>
      <c r="AG225" s="66"/>
      <c r="AH225" s="78"/>
      <c r="AI225" s="75"/>
      <c r="AJ225" s="383"/>
      <c r="AK225" s="383"/>
    </row>
    <row r="226" spans="1:37" ht="15" customHeight="1">
      <c r="A226" s="313"/>
      <c r="B226" s="314"/>
      <c r="C226" s="314"/>
      <c r="D226" s="313"/>
      <c r="E226" s="314"/>
      <c r="F226" s="314"/>
      <c r="G226" s="314"/>
      <c r="H226" s="314"/>
      <c r="I226" s="313"/>
      <c r="J226" s="314"/>
      <c r="K226" s="313"/>
      <c r="L226" s="313"/>
      <c r="M226" s="313"/>
      <c r="N226" s="313"/>
      <c r="O226" s="313"/>
      <c r="P226" s="313"/>
      <c r="Q226" s="313"/>
      <c r="R226" s="313"/>
      <c r="S226" s="313"/>
      <c r="T226" s="313"/>
      <c r="U226" s="313"/>
      <c r="V226" s="313"/>
      <c r="W226" s="313"/>
      <c r="X226" s="313"/>
      <c r="Y226" s="313"/>
      <c r="Z226" s="313"/>
      <c r="AA226" s="313"/>
      <c r="AB226" s="313"/>
      <c r="AC226" s="402"/>
      <c r="AD226" s="313"/>
      <c r="AE226" s="313"/>
      <c r="AF226" s="66"/>
      <c r="AG226" s="66"/>
      <c r="AH226" s="78"/>
      <c r="AI226" s="75"/>
      <c r="AJ226" s="383"/>
      <c r="AK226" s="383"/>
    </row>
    <row r="227" spans="1:37" ht="15" customHeight="1">
      <c r="A227" s="313"/>
      <c r="B227" s="314"/>
      <c r="C227" s="314"/>
      <c r="D227" s="313"/>
      <c r="E227" s="314"/>
      <c r="F227" s="314"/>
      <c r="G227" s="314"/>
      <c r="H227" s="314"/>
      <c r="I227" s="313"/>
      <c r="J227" s="314"/>
      <c r="K227" s="313"/>
      <c r="L227" s="313"/>
      <c r="M227" s="313"/>
      <c r="N227" s="313"/>
      <c r="O227" s="313"/>
      <c r="P227" s="313"/>
      <c r="Q227" s="313"/>
      <c r="R227" s="313"/>
      <c r="S227" s="313"/>
      <c r="T227" s="313"/>
      <c r="U227" s="313"/>
      <c r="V227" s="313"/>
      <c r="W227" s="313"/>
      <c r="X227" s="313"/>
      <c r="Y227" s="313"/>
      <c r="Z227" s="313"/>
      <c r="AA227" s="313"/>
      <c r="AB227" s="313"/>
      <c r="AC227" s="402"/>
      <c r="AD227" s="313"/>
      <c r="AE227" s="313"/>
      <c r="AF227" s="66"/>
      <c r="AG227" s="66"/>
      <c r="AH227" s="78"/>
      <c r="AI227" s="75"/>
      <c r="AJ227" s="383"/>
      <c r="AK227" s="383"/>
    </row>
    <row r="228" spans="1:37" ht="15" customHeight="1">
      <c r="A228" s="313"/>
      <c r="B228" s="314"/>
      <c r="C228" s="314"/>
      <c r="D228" s="313"/>
      <c r="E228" s="314"/>
      <c r="F228" s="314"/>
      <c r="G228" s="314"/>
      <c r="H228" s="314"/>
      <c r="I228" s="313"/>
      <c r="J228" s="314"/>
      <c r="K228" s="313"/>
      <c r="L228" s="313"/>
      <c r="M228" s="313"/>
      <c r="N228" s="313"/>
      <c r="O228" s="313"/>
      <c r="P228" s="313"/>
      <c r="Q228" s="313"/>
      <c r="R228" s="313"/>
      <c r="S228" s="313"/>
      <c r="T228" s="313"/>
      <c r="U228" s="313"/>
      <c r="V228" s="313"/>
      <c r="W228" s="313"/>
      <c r="X228" s="313"/>
      <c r="Y228" s="313"/>
      <c r="Z228" s="313"/>
      <c r="AA228" s="313"/>
      <c r="AB228" s="313"/>
      <c r="AC228" s="402"/>
      <c r="AD228" s="313"/>
      <c r="AE228" s="313"/>
      <c r="AF228" s="66"/>
      <c r="AG228" s="66"/>
      <c r="AH228" s="75"/>
      <c r="AI228" s="75"/>
      <c r="AJ228" s="383"/>
      <c r="AK228" s="383"/>
    </row>
    <row r="229" spans="1:37" ht="15" customHeight="1">
      <c r="A229" s="313"/>
      <c r="B229" s="314"/>
      <c r="C229" s="314"/>
      <c r="D229" s="313"/>
      <c r="E229" s="314"/>
      <c r="F229" s="314"/>
      <c r="G229" s="314"/>
      <c r="H229" s="314"/>
      <c r="I229" s="313"/>
      <c r="J229" s="314"/>
      <c r="K229" s="313"/>
      <c r="L229" s="313"/>
      <c r="M229" s="313"/>
      <c r="N229" s="313"/>
      <c r="O229" s="313"/>
      <c r="P229" s="313"/>
      <c r="Q229" s="313"/>
      <c r="R229" s="313"/>
      <c r="S229" s="313"/>
      <c r="T229" s="313"/>
      <c r="U229" s="313"/>
      <c r="V229" s="313"/>
      <c r="W229" s="313"/>
      <c r="X229" s="313"/>
      <c r="Y229" s="313"/>
      <c r="Z229" s="313"/>
      <c r="AA229" s="313"/>
      <c r="AB229" s="313"/>
      <c r="AC229" s="402"/>
      <c r="AD229" s="313"/>
      <c r="AE229" s="313"/>
      <c r="AF229" s="66"/>
      <c r="AG229" s="66"/>
      <c r="AH229" s="78"/>
      <c r="AI229" s="75"/>
      <c r="AJ229" s="383"/>
      <c r="AK229" s="383"/>
    </row>
    <row r="230" spans="1:37" ht="15" customHeight="1">
      <c r="A230" s="313"/>
      <c r="B230" s="314"/>
      <c r="C230" s="314"/>
      <c r="D230" s="313"/>
      <c r="E230" s="314"/>
      <c r="F230" s="314"/>
      <c r="G230" s="314"/>
      <c r="H230" s="314"/>
      <c r="I230" s="313"/>
      <c r="J230" s="314"/>
      <c r="K230" s="313"/>
      <c r="L230" s="313"/>
      <c r="M230" s="313"/>
      <c r="N230" s="313"/>
      <c r="O230" s="313"/>
      <c r="P230" s="313"/>
      <c r="Q230" s="313"/>
      <c r="R230" s="313"/>
      <c r="S230" s="313"/>
      <c r="T230" s="313"/>
      <c r="U230" s="313"/>
      <c r="V230" s="313"/>
      <c r="W230" s="313"/>
      <c r="X230" s="313"/>
      <c r="Y230" s="313"/>
      <c r="Z230" s="313"/>
      <c r="AA230" s="313"/>
      <c r="AB230" s="313"/>
      <c r="AC230" s="402"/>
      <c r="AD230" s="313"/>
      <c r="AE230" s="313"/>
      <c r="AF230" s="66"/>
      <c r="AG230" s="66"/>
      <c r="AH230" s="78"/>
      <c r="AI230" s="75"/>
      <c r="AJ230" s="383"/>
      <c r="AK230" s="383"/>
    </row>
    <row r="231" spans="1:37" ht="15" customHeight="1">
      <c r="A231" s="313"/>
      <c r="B231" s="314"/>
      <c r="C231" s="314"/>
      <c r="D231" s="313"/>
      <c r="E231" s="314"/>
      <c r="F231" s="314"/>
      <c r="G231" s="314"/>
      <c r="H231" s="314"/>
      <c r="I231" s="313"/>
      <c r="J231" s="314"/>
      <c r="K231" s="313"/>
      <c r="L231" s="313"/>
      <c r="M231" s="313"/>
      <c r="N231" s="313"/>
      <c r="O231" s="313"/>
      <c r="P231" s="313"/>
      <c r="Q231" s="313"/>
      <c r="R231" s="313"/>
      <c r="S231" s="313"/>
      <c r="T231" s="313"/>
      <c r="U231" s="313"/>
      <c r="V231" s="313"/>
      <c r="W231" s="313"/>
      <c r="X231" s="313"/>
      <c r="Y231" s="313"/>
      <c r="Z231" s="313"/>
      <c r="AA231" s="313"/>
      <c r="AB231" s="313"/>
      <c r="AC231" s="402"/>
      <c r="AD231" s="313"/>
      <c r="AE231" s="313"/>
      <c r="AF231" s="66"/>
      <c r="AG231" s="66"/>
      <c r="AH231" s="78"/>
      <c r="AI231" s="75"/>
      <c r="AJ231" s="383"/>
      <c r="AK231" s="383"/>
    </row>
    <row r="232" spans="1:37" ht="15" customHeight="1">
      <c r="A232" s="313"/>
      <c r="B232" s="314"/>
      <c r="C232" s="314"/>
      <c r="D232" s="313"/>
      <c r="E232" s="314"/>
      <c r="F232" s="314"/>
      <c r="G232" s="314"/>
      <c r="H232" s="314"/>
      <c r="I232" s="313"/>
      <c r="J232" s="314"/>
      <c r="K232" s="313"/>
      <c r="L232" s="313"/>
      <c r="M232" s="313"/>
      <c r="N232" s="313"/>
      <c r="O232" s="313"/>
      <c r="P232" s="313"/>
      <c r="Q232" s="313"/>
      <c r="R232" s="313"/>
      <c r="S232" s="313"/>
      <c r="T232" s="313"/>
      <c r="U232" s="313"/>
      <c r="V232" s="313"/>
      <c r="W232" s="313"/>
      <c r="X232" s="313"/>
      <c r="Y232" s="313"/>
      <c r="Z232" s="313"/>
      <c r="AA232" s="313"/>
      <c r="AB232" s="313"/>
      <c r="AC232" s="402"/>
      <c r="AD232" s="313"/>
      <c r="AE232" s="313"/>
      <c r="AF232" s="66"/>
      <c r="AG232" s="66"/>
      <c r="AH232" s="75"/>
      <c r="AI232" s="75"/>
      <c r="AJ232" s="383"/>
      <c r="AK232" s="383"/>
    </row>
    <row r="233" spans="1:37" ht="15" customHeight="1">
      <c r="A233" s="313"/>
      <c r="B233" s="314"/>
      <c r="C233" s="314"/>
      <c r="D233" s="313"/>
      <c r="E233" s="314"/>
      <c r="F233" s="314"/>
      <c r="G233" s="314"/>
      <c r="H233" s="314"/>
      <c r="I233" s="313"/>
      <c r="J233" s="314"/>
      <c r="K233" s="313"/>
      <c r="L233" s="313"/>
      <c r="M233" s="313"/>
      <c r="N233" s="313"/>
      <c r="O233" s="313"/>
      <c r="P233" s="313"/>
      <c r="Q233" s="313"/>
      <c r="R233" s="313"/>
      <c r="S233" s="313"/>
      <c r="T233" s="313"/>
      <c r="U233" s="313"/>
      <c r="V233" s="313"/>
      <c r="W233" s="313"/>
      <c r="X233" s="313"/>
      <c r="Y233" s="313"/>
      <c r="Z233" s="313"/>
      <c r="AA233" s="313"/>
      <c r="AB233" s="313"/>
      <c r="AC233" s="402"/>
      <c r="AD233" s="313"/>
      <c r="AE233" s="313"/>
      <c r="AF233" s="66"/>
      <c r="AG233" s="66"/>
      <c r="AH233" s="75"/>
      <c r="AI233" s="75"/>
      <c r="AJ233" s="383"/>
      <c r="AK233" s="383"/>
    </row>
    <row r="234" spans="1:37" ht="15" customHeight="1">
      <c r="A234" s="313"/>
      <c r="B234" s="314"/>
      <c r="C234" s="314"/>
      <c r="D234" s="313"/>
      <c r="E234" s="314"/>
      <c r="F234" s="314"/>
      <c r="G234" s="314"/>
      <c r="H234" s="314"/>
      <c r="I234" s="313"/>
      <c r="J234" s="314"/>
      <c r="K234" s="313"/>
      <c r="L234" s="313"/>
      <c r="M234" s="313"/>
      <c r="N234" s="313"/>
      <c r="O234" s="313"/>
      <c r="P234" s="313"/>
      <c r="Q234" s="313"/>
      <c r="R234" s="313"/>
      <c r="S234" s="313"/>
      <c r="T234" s="313"/>
      <c r="U234" s="313"/>
      <c r="V234" s="313"/>
      <c r="W234" s="313"/>
      <c r="X234" s="313"/>
      <c r="Y234" s="313"/>
      <c r="Z234" s="313"/>
      <c r="AA234" s="313"/>
      <c r="AB234" s="313"/>
      <c r="AC234" s="402"/>
      <c r="AD234" s="313"/>
      <c r="AE234" s="313"/>
      <c r="AF234" s="66"/>
      <c r="AG234" s="66"/>
      <c r="AH234" s="75"/>
      <c r="AI234" s="75"/>
      <c r="AJ234" s="383"/>
      <c r="AK234" s="383"/>
    </row>
    <row r="235" spans="1:37" ht="15" customHeight="1">
      <c r="A235" s="313"/>
      <c r="B235" s="314"/>
      <c r="C235" s="314"/>
      <c r="D235" s="313"/>
      <c r="E235" s="314"/>
      <c r="F235" s="314"/>
      <c r="G235" s="314"/>
      <c r="H235" s="314"/>
      <c r="I235" s="313"/>
      <c r="J235" s="314"/>
      <c r="K235" s="313"/>
      <c r="L235" s="313"/>
      <c r="M235" s="313"/>
      <c r="N235" s="313"/>
      <c r="O235" s="313"/>
      <c r="P235" s="313"/>
      <c r="Q235" s="313"/>
      <c r="R235" s="313"/>
      <c r="S235" s="313"/>
      <c r="T235" s="313"/>
      <c r="U235" s="313"/>
      <c r="V235" s="313"/>
      <c r="W235" s="313"/>
      <c r="X235" s="313"/>
      <c r="Y235" s="313"/>
      <c r="Z235" s="313"/>
      <c r="AA235" s="313"/>
      <c r="AB235" s="313"/>
      <c r="AC235" s="402"/>
      <c r="AD235" s="313"/>
      <c r="AE235" s="313"/>
      <c r="AF235" s="66"/>
      <c r="AG235" s="66"/>
      <c r="AH235" s="78"/>
      <c r="AI235" s="75"/>
      <c r="AJ235" s="383"/>
      <c r="AK235" s="383"/>
    </row>
    <row r="236" spans="1:37" ht="15" customHeight="1">
      <c r="A236" s="313"/>
      <c r="B236" s="314"/>
      <c r="C236" s="314"/>
      <c r="D236" s="313"/>
      <c r="E236" s="314"/>
      <c r="F236" s="314"/>
      <c r="G236" s="314"/>
      <c r="H236" s="314"/>
      <c r="I236" s="313"/>
      <c r="J236" s="314"/>
      <c r="K236" s="313"/>
      <c r="L236" s="313"/>
      <c r="M236" s="313"/>
      <c r="N236" s="313"/>
      <c r="O236" s="313"/>
      <c r="P236" s="313"/>
      <c r="Q236" s="313"/>
      <c r="R236" s="313"/>
      <c r="S236" s="313"/>
      <c r="T236" s="313"/>
      <c r="U236" s="313"/>
      <c r="V236" s="313"/>
      <c r="W236" s="313"/>
      <c r="X236" s="313"/>
      <c r="Y236" s="313"/>
      <c r="Z236" s="313"/>
      <c r="AA236" s="313"/>
      <c r="AB236" s="313"/>
      <c r="AC236" s="402"/>
      <c r="AD236" s="313"/>
      <c r="AE236" s="313"/>
      <c r="AF236" s="66"/>
      <c r="AG236" s="66"/>
      <c r="AH236" s="75"/>
      <c r="AI236" s="75"/>
      <c r="AJ236" s="383"/>
      <c r="AK236" s="383"/>
    </row>
    <row r="237" spans="1:37" ht="15" customHeight="1">
      <c r="A237" s="313"/>
      <c r="B237" s="314"/>
      <c r="C237" s="314"/>
      <c r="D237" s="313"/>
      <c r="E237" s="314"/>
      <c r="F237" s="314"/>
      <c r="G237" s="314"/>
      <c r="H237" s="314"/>
      <c r="I237" s="313"/>
      <c r="J237" s="314"/>
      <c r="K237" s="313"/>
      <c r="L237" s="313"/>
      <c r="M237" s="313"/>
      <c r="N237" s="313"/>
      <c r="O237" s="313"/>
      <c r="P237" s="313"/>
      <c r="Q237" s="313"/>
      <c r="R237" s="313"/>
      <c r="S237" s="313"/>
      <c r="T237" s="313"/>
      <c r="U237" s="313"/>
      <c r="V237" s="313"/>
      <c r="W237" s="313"/>
      <c r="X237" s="313"/>
      <c r="Y237" s="313"/>
      <c r="Z237" s="313"/>
      <c r="AA237" s="313"/>
      <c r="AB237" s="313"/>
      <c r="AC237" s="402"/>
      <c r="AD237" s="313"/>
      <c r="AE237" s="313"/>
      <c r="AF237" s="66"/>
      <c r="AG237" s="66"/>
      <c r="AH237" s="78"/>
      <c r="AI237" s="75"/>
      <c r="AJ237" s="383"/>
      <c r="AK237" s="383"/>
    </row>
    <row r="238" spans="1:37" ht="15" customHeight="1">
      <c r="A238" s="313"/>
      <c r="B238" s="314"/>
      <c r="C238" s="314"/>
      <c r="D238" s="313"/>
      <c r="E238" s="314"/>
      <c r="F238" s="314"/>
      <c r="G238" s="314"/>
      <c r="H238" s="314"/>
      <c r="I238" s="313"/>
      <c r="J238" s="314"/>
      <c r="K238" s="313"/>
      <c r="L238" s="313"/>
      <c r="M238" s="313"/>
      <c r="N238" s="313"/>
      <c r="O238" s="313"/>
      <c r="P238" s="313"/>
      <c r="Q238" s="313"/>
      <c r="R238" s="313"/>
      <c r="S238" s="313"/>
      <c r="T238" s="313"/>
      <c r="U238" s="313"/>
      <c r="V238" s="313"/>
      <c r="W238" s="313"/>
      <c r="X238" s="313"/>
      <c r="Y238" s="313"/>
      <c r="Z238" s="313"/>
      <c r="AA238" s="313"/>
      <c r="AB238" s="313"/>
      <c r="AC238" s="402"/>
      <c r="AD238" s="313"/>
      <c r="AE238" s="313"/>
      <c r="AF238" s="66"/>
      <c r="AG238" s="66"/>
      <c r="AH238" s="78"/>
      <c r="AI238" s="75"/>
      <c r="AJ238" s="383"/>
      <c r="AK238" s="383"/>
    </row>
    <row r="239" spans="1:37" ht="15" customHeight="1">
      <c r="A239" s="313"/>
      <c r="B239" s="314"/>
      <c r="C239" s="314"/>
      <c r="D239" s="313"/>
      <c r="E239" s="314"/>
      <c r="F239" s="314"/>
      <c r="G239" s="314"/>
      <c r="H239" s="314"/>
      <c r="I239" s="313"/>
      <c r="J239" s="314"/>
      <c r="K239" s="313"/>
      <c r="L239" s="313"/>
      <c r="M239" s="313"/>
      <c r="N239" s="313"/>
      <c r="O239" s="313"/>
      <c r="P239" s="313"/>
      <c r="Q239" s="313"/>
      <c r="R239" s="313"/>
      <c r="S239" s="313"/>
      <c r="T239" s="313"/>
      <c r="U239" s="313"/>
      <c r="V239" s="313"/>
      <c r="W239" s="313"/>
      <c r="X239" s="313"/>
      <c r="Y239" s="313"/>
      <c r="Z239" s="313"/>
      <c r="AA239" s="313"/>
      <c r="AB239" s="313"/>
      <c r="AC239" s="402"/>
      <c r="AD239" s="313"/>
      <c r="AE239" s="313"/>
      <c r="AF239" s="66"/>
      <c r="AG239" s="66"/>
      <c r="AH239" s="78"/>
      <c r="AI239" s="75"/>
      <c r="AJ239" s="383"/>
      <c r="AK239" s="383"/>
    </row>
    <row r="240" spans="1:37" ht="15" customHeight="1">
      <c r="A240" s="313"/>
      <c r="B240" s="314"/>
      <c r="C240" s="314"/>
      <c r="D240" s="313"/>
      <c r="E240" s="314"/>
      <c r="F240" s="314"/>
      <c r="G240" s="314"/>
      <c r="H240" s="314"/>
      <c r="I240" s="313"/>
      <c r="J240" s="314"/>
      <c r="K240" s="313"/>
      <c r="L240" s="313"/>
      <c r="M240" s="313"/>
      <c r="N240" s="313"/>
      <c r="O240" s="313"/>
      <c r="P240" s="313"/>
      <c r="Q240" s="313"/>
      <c r="R240" s="313"/>
      <c r="S240" s="313"/>
      <c r="T240" s="313"/>
      <c r="U240" s="313"/>
      <c r="V240" s="313"/>
      <c r="W240" s="313"/>
      <c r="X240" s="313"/>
      <c r="Y240" s="313"/>
      <c r="Z240" s="313"/>
      <c r="AA240" s="313"/>
      <c r="AB240" s="313"/>
      <c r="AC240" s="402"/>
      <c r="AD240" s="313"/>
      <c r="AE240" s="313"/>
      <c r="AF240" s="66"/>
      <c r="AG240" s="66"/>
      <c r="AH240" s="75"/>
      <c r="AI240" s="75"/>
      <c r="AJ240" s="383"/>
      <c r="AK240" s="383"/>
    </row>
    <row r="241" spans="1:37" ht="15" customHeight="1">
      <c r="A241" s="313"/>
      <c r="B241" s="314"/>
      <c r="C241" s="314"/>
      <c r="D241" s="313"/>
      <c r="E241" s="314"/>
      <c r="F241" s="314"/>
      <c r="G241" s="314"/>
      <c r="H241" s="314"/>
      <c r="I241" s="313"/>
      <c r="J241" s="314"/>
      <c r="K241" s="313"/>
      <c r="L241" s="313"/>
      <c r="M241" s="313"/>
      <c r="N241" s="313"/>
      <c r="O241" s="313"/>
      <c r="P241" s="313"/>
      <c r="Q241" s="313"/>
      <c r="R241" s="313"/>
      <c r="S241" s="313"/>
      <c r="T241" s="313"/>
      <c r="U241" s="313"/>
      <c r="V241" s="313"/>
      <c r="W241" s="313"/>
      <c r="X241" s="313"/>
      <c r="Y241" s="313"/>
      <c r="Z241" s="313"/>
      <c r="AA241" s="313"/>
      <c r="AB241" s="313"/>
      <c r="AC241" s="402"/>
      <c r="AD241" s="313"/>
      <c r="AE241" s="313"/>
      <c r="AF241" s="66"/>
      <c r="AG241" s="66"/>
      <c r="AH241" s="78"/>
      <c r="AI241" s="75"/>
      <c r="AJ241" s="383"/>
      <c r="AK241" s="383"/>
    </row>
    <row r="242" spans="1:37" ht="15" customHeight="1">
      <c r="A242" s="313"/>
      <c r="B242" s="314"/>
      <c r="C242" s="314"/>
      <c r="D242" s="313"/>
      <c r="E242" s="314"/>
      <c r="F242" s="314"/>
      <c r="G242" s="314"/>
      <c r="H242" s="314"/>
      <c r="I242" s="313"/>
      <c r="J242" s="314"/>
      <c r="K242" s="313"/>
      <c r="L242" s="313"/>
      <c r="M242" s="313"/>
      <c r="N242" s="313"/>
      <c r="O242" s="313"/>
      <c r="P242" s="313"/>
      <c r="Q242" s="313"/>
      <c r="R242" s="313"/>
      <c r="S242" s="313"/>
      <c r="T242" s="313"/>
      <c r="U242" s="313"/>
      <c r="V242" s="313"/>
      <c r="W242" s="313"/>
      <c r="X242" s="313"/>
      <c r="Y242" s="313"/>
      <c r="Z242" s="313"/>
      <c r="AA242" s="313"/>
      <c r="AB242" s="313"/>
      <c r="AC242" s="402"/>
      <c r="AD242" s="313"/>
      <c r="AE242" s="313"/>
      <c r="AF242" s="66"/>
      <c r="AG242" s="66"/>
      <c r="AH242" s="78"/>
      <c r="AI242" s="75"/>
      <c r="AJ242" s="383"/>
      <c r="AK242" s="383"/>
    </row>
    <row r="243" spans="1:37" ht="15" customHeight="1">
      <c r="A243" s="313"/>
      <c r="B243" s="314"/>
      <c r="C243" s="314"/>
      <c r="D243" s="313"/>
      <c r="E243" s="314"/>
      <c r="F243" s="314"/>
      <c r="G243" s="314"/>
      <c r="H243" s="314"/>
      <c r="I243" s="313"/>
      <c r="J243" s="314"/>
      <c r="K243" s="313"/>
      <c r="L243" s="313"/>
      <c r="M243" s="313"/>
      <c r="N243" s="313"/>
      <c r="O243" s="313"/>
      <c r="P243" s="313"/>
      <c r="Q243" s="313"/>
      <c r="R243" s="313"/>
      <c r="S243" s="313"/>
      <c r="T243" s="313"/>
      <c r="U243" s="313"/>
      <c r="V243" s="313"/>
      <c r="W243" s="313"/>
      <c r="X243" s="313"/>
      <c r="Y243" s="313"/>
      <c r="Z243" s="313"/>
      <c r="AA243" s="313"/>
      <c r="AB243" s="313"/>
      <c r="AC243" s="402"/>
      <c r="AD243" s="313"/>
      <c r="AE243" s="313"/>
      <c r="AF243" s="66"/>
      <c r="AG243" s="66"/>
      <c r="AH243" s="78"/>
      <c r="AI243" s="75"/>
      <c r="AJ243" s="383"/>
      <c r="AK243" s="383"/>
    </row>
    <row r="244" spans="1:37" ht="15" customHeight="1">
      <c r="A244" s="313"/>
      <c r="B244" s="314"/>
      <c r="C244" s="314"/>
      <c r="D244" s="313"/>
      <c r="E244" s="314"/>
      <c r="F244" s="314"/>
      <c r="G244" s="314"/>
      <c r="H244" s="314"/>
      <c r="I244" s="313"/>
      <c r="J244" s="314"/>
      <c r="K244" s="313"/>
      <c r="L244" s="313"/>
      <c r="M244" s="313"/>
      <c r="N244" s="313"/>
      <c r="O244" s="313"/>
      <c r="P244" s="313"/>
      <c r="Q244" s="313"/>
      <c r="R244" s="313"/>
      <c r="S244" s="313"/>
      <c r="T244" s="313"/>
      <c r="U244" s="313"/>
      <c r="V244" s="313"/>
      <c r="W244" s="313"/>
      <c r="X244" s="313"/>
      <c r="Y244" s="313"/>
      <c r="Z244" s="313"/>
      <c r="AA244" s="313"/>
      <c r="AB244" s="313"/>
      <c r="AC244" s="402"/>
      <c r="AD244" s="313"/>
      <c r="AE244" s="313"/>
      <c r="AF244" s="66"/>
      <c r="AG244" s="66"/>
      <c r="AH244" s="78"/>
      <c r="AI244" s="75"/>
      <c r="AJ244" s="383"/>
      <c r="AK244" s="383"/>
    </row>
    <row r="245" spans="1:37" ht="15" customHeight="1">
      <c r="A245" s="313"/>
      <c r="B245" s="314"/>
      <c r="C245" s="314"/>
      <c r="D245" s="313"/>
      <c r="E245" s="314"/>
      <c r="F245" s="314"/>
      <c r="G245" s="314"/>
      <c r="H245" s="314"/>
      <c r="I245" s="313"/>
      <c r="J245" s="314"/>
      <c r="K245" s="313"/>
      <c r="L245" s="313"/>
      <c r="M245" s="313"/>
      <c r="N245" s="313"/>
      <c r="O245" s="313"/>
      <c r="P245" s="313"/>
      <c r="Q245" s="313"/>
      <c r="R245" s="313"/>
      <c r="S245" s="313"/>
      <c r="T245" s="313"/>
      <c r="U245" s="313"/>
      <c r="V245" s="313"/>
      <c r="W245" s="313"/>
      <c r="X245" s="313"/>
      <c r="Y245" s="313"/>
      <c r="Z245" s="313"/>
      <c r="AA245" s="313"/>
      <c r="AB245" s="313"/>
      <c r="AC245" s="402"/>
      <c r="AD245" s="313"/>
      <c r="AE245" s="313"/>
      <c r="AF245" s="66"/>
      <c r="AG245" s="66"/>
      <c r="AH245" s="78"/>
      <c r="AI245" s="75"/>
      <c r="AJ245" s="383"/>
      <c r="AK245" s="383"/>
    </row>
    <row r="246" spans="1:37" ht="15" customHeight="1">
      <c r="A246" s="313"/>
      <c r="B246" s="314"/>
      <c r="C246" s="314"/>
      <c r="D246" s="313"/>
      <c r="E246" s="314"/>
      <c r="F246" s="314"/>
      <c r="G246" s="314"/>
      <c r="H246" s="314"/>
      <c r="I246" s="313"/>
      <c r="J246" s="314"/>
      <c r="K246" s="313"/>
      <c r="L246" s="313"/>
      <c r="M246" s="313"/>
      <c r="N246" s="313"/>
      <c r="O246" s="313"/>
      <c r="P246" s="313"/>
      <c r="Q246" s="313"/>
      <c r="R246" s="313"/>
      <c r="S246" s="313"/>
      <c r="T246" s="313"/>
      <c r="U246" s="313"/>
      <c r="V246" s="313"/>
      <c r="W246" s="313"/>
      <c r="X246" s="313"/>
      <c r="Y246" s="313"/>
      <c r="Z246" s="313"/>
      <c r="AA246" s="313"/>
      <c r="AB246" s="313"/>
      <c r="AC246" s="402"/>
      <c r="AD246" s="313"/>
      <c r="AE246" s="313"/>
      <c r="AF246" s="142"/>
      <c r="AG246" s="142"/>
      <c r="AH246" s="76"/>
      <c r="AI246" s="76"/>
      <c r="AJ246" s="381"/>
      <c r="AK246" s="381"/>
    </row>
    <row r="247" spans="1:37" ht="15" customHeight="1">
      <c r="A247" s="313"/>
      <c r="B247" s="314"/>
      <c r="C247" s="314"/>
      <c r="D247" s="313"/>
      <c r="E247" s="314"/>
      <c r="F247" s="314"/>
      <c r="G247" s="314"/>
      <c r="H247" s="314"/>
      <c r="I247" s="313"/>
      <c r="J247" s="314"/>
      <c r="K247" s="313"/>
      <c r="L247" s="313"/>
      <c r="M247" s="313"/>
      <c r="N247" s="313"/>
      <c r="O247" s="313"/>
      <c r="P247" s="313"/>
      <c r="Q247" s="313"/>
      <c r="R247" s="313"/>
      <c r="S247" s="313"/>
      <c r="T247" s="313"/>
      <c r="U247" s="313"/>
      <c r="V247" s="313"/>
      <c r="W247" s="313"/>
      <c r="X247" s="313"/>
      <c r="Y247" s="313"/>
      <c r="Z247" s="313"/>
      <c r="AA247" s="313"/>
      <c r="AB247" s="313"/>
      <c r="AC247" s="402"/>
      <c r="AD247" s="313"/>
      <c r="AE247" s="313"/>
      <c r="AF247" s="71"/>
      <c r="AG247" s="71"/>
      <c r="AH247" s="79"/>
      <c r="AI247" s="77"/>
      <c r="AJ247" s="383"/>
      <c r="AK247" s="383"/>
    </row>
    <row r="248" spans="1:37" ht="15" customHeight="1">
      <c r="A248" s="313"/>
      <c r="B248" s="314"/>
      <c r="C248" s="314"/>
      <c r="D248" s="313"/>
      <c r="E248" s="314"/>
      <c r="F248" s="314"/>
      <c r="G248" s="314"/>
      <c r="H248" s="314"/>
      <c r="I248" s="313"/>
      <c r="J248" s="314"/>
      <c r="K248" s="313"/>
      <c r="L248" s="313"/>
      <c r="M248" s="313"/>
      <c r="N248" s="313"/>
      <c r="O248" s="313"/>
      <c r="P248" s="313"/>
      <c r="Q248" s="313"/>
      <c r="R248" s="313"/>
      <c r="S248" s="313"/>
      <c r="T248" s="313"/>
      <c r="U248" s="313"/>
      <c r="V248" s="313"/>
      <c r="W248" s="313"/>
      <c r="X248" s="313"/>
      <c r="Y248" s="313"/>
      <c r="Z248" s="313"/>
      <c r="AA248" s="313"/>
      <c r="AB248" s="313"/>
      <c r="AC248" s="402"/>
      <c r="AD248" s="313"/>
      <c r="AE248" s="313"/>
      <c r="AF248" s="66"/>
      <c r="AG248" s="66"/>
      <c r="AH248" s="78"/>
      <c r="AI248" s="75"/>
      <c r="AJ248" s="383"/>
      <c r="AK248" s="383"/>
    </row>
    <row r="249" spans="1:37" ht="15" customHeight="1">
      <c r="A249" s="313"/>
      <c r="B249" s="314"/>
      <c r="C249" s="314"/>
      <c r="D249" s="313"/>
      <c r="E249" s="314"/>
      <c r="F249" s="314"/>
      <c r="G249" s="314"/>
      <c r="H249" s="314"/>
      <c r="I249" s="313"/>
      <c r="J249" s="314"/>
      <c r="K249" s="313"/>
      <c r="L249" s="313"/>
      <c r="M249" s="313"/>
      <c r="N249" s="313"/>
      <c r="O249" s="313"/>
      <c r="P249" s="313"/>
      <c r="Q249" s="313"/>
      <c r="R249" s="313"/>
      <c r="S249" s="313"/>
      <c r="T249" s="313"/>
      <c r="U249" s="313"/>
      <c r="V249" s="313"/>
      <c r="W249" s="313"/>
      <c r="X249" s="313"/>
      <c r="Y249" s="313"/>
      <c r="Z249" s="313"/>
      <c r="AA249" s="313"/>
      <c r="AB249" s="313"/>
      <c r="AC249" s="402"/>
      <c r="AD249" s="313"/>
      <c r="AE249" s="313"/>
      <c r="AF249" s="66"/>
      <c r="AG249" s="66"/>
      <c r="AH249" s="75"/>
      <c r="AI249" s="75"/>
      <c r="AJ249" s="383"/>
      <c r="AK249" s="383"/>
    </row>
    <row r="250" spans="1:37" ht="15" customHeight="1">
      <c r="A250" s="313"/>
      <c r="B250" s="314"/>
      <c r="C250" s="314"/>
      <c r="D250" s="313"/>
      <c r="E250" s="314"/>
      <c r="F250" s="314"/>
      <c r="G250" s="314"/>
      <c r="H250" s="314"/>
      <c r="I250" s="313"/>
      <c r="J250" s="314"/>
      <c r="K250" s="313"/>
      <c r="L250" s="313"/>
      <c r="M250" s="313"/>
      <c r="N250" s="313"/>
      <c r="O250" s="313"/>
      <c r="P250" s="313"/>
      <c r="Q250" s="313"/>
      <c r="R250" s="313"/>
      <c r="S250" s="313"/>
      <c r="T250" s="313"/>
      <c r="U250" s="313"/>
      <c r="V250" s="313"/>
      <c r="W250" s="313"/>
      <c r="X250" s="313"/>
      <c r="Y250" s="313"/>
      <c r="Z250" s="313"/>
      <c r="AA250" s="313"/>
      <c r="AB250" s="313"/>
      <c r="AC250" s="402"/>
      <c r="AD250" s="313"/>
      <c r="AE250" s="313"/>
      <c r="AF250" s="66"/>
      <c r="AG250" s="66"/>
      <c r="AH250" s="78"/>
      <c r="AI250" s="75"/>
      <c r="AJ250" s="383"/>
      <c r="AK250" s="383"/>
    </row>
    <row r="251" spans="1:37" ht="15" customHeight="1">
      <c r="A251" s="313"/>
      <c r="B251" s="314"/>
      <c r="C251" s="314"/>
      <c r="D251" s="313"/>
      <c r="E251" s="314"/>
      <c r="F251" s="314"/>
      <c r="G251" s="314"/>
      <c r="H251" s="314"/>
      <c r="I251" s="313"/>
      <c r="J251" s="314"/>
      <c r="K251" s="313"/>
      <c r="L251" s="313"/>
      <c r="M251" s="313"/>
      <c r="N251" s="313"/>
      <c r="O251" s="313"/>
      <c r="P251" s="313"/>
      <c r="Q251" s="313"/>
      <c r="R251" s="313"/>
      <c r="S251" s="313"/>
      <c r="T251" s="313"/>
      <c r="U251" s="313"/>
      <c r="V251" s="313"/>
      <c r="W251" s="313"/>
      <c r="X251" s="313"/>
      <c r="Y251" s="313"/>
      <c r="Z251" s="313"/>
      <c r="AA251" s="313"/>
      <c r="AB251" s="313"/>
      <c r="AC251" s="402"/>
      <c r="AD251" s="313"/>
      <c r="AE251" s="313"/>
      <c r="AF251" s="66"/>
      <c r="AG251" s="66"/>
      <c r="AH251" s="75"/>
      <c r="AI251" s="75"/>
      <c r="AJ251" s="383"/>
      <c r="AK251" s="383"/>
    </row>
    <row r="252" spans="1:37" ht="15" customHeight="1">
      <c r="A252" s="313"/>
      <c r="B252" s="314"/>
      <c r="C252" s="314"/>
      <c r="D252" s="313"/>
      <c r="E252" s="314"/>
      <c r="F252" s="314"/>
      <c r="G252" s="314"/>
      <c r="H252" s="314"/>
      <c r="I252" s="313"/>
      <c r="J252" s="314"/>
      <c r="K252" s="313"/>
      <c r="L252" s="313"/>
      <c r="M252" s="313"/>
      <c r="N252" s="313"/>
      <c r="O252" s="313"/>
      <c r="P252" s="313"/>
      <c r="Q252" s="313"/>
      <c r="R252" s="313"/>
      <c r="S252" s="313"/>
      <c r="T252" s="313"/>
      <c r="U252" s="313"/>
      <c r="V252" s="313"/>
      <c r="W252" s="313"/>
      <c r="X252" s="313"/>
      <c r="Y252" s="313"/>
      <c r="Z252" s="313"/>
      <c r="AA252" s="313"/>
      <c r="AB252" s="313"/>
      <c r="AC252" s="402"/>
      <c r="AD252" s="313"/>
      <c r="AE252" s="313"/>
      <c r="AF252" s="66"/>
      <c r="AG252" s="66"/>
      <c r="AH252" s="78"/>
      <c r="AI252" s="75"/>
      <c r="AJ252" s="383"/>
      <c r="AK252" s="383"/>
    </row>
    <row r="253" spans="1:37" ht="15" customHeight="1">
      <c r="A253" s="313"/>
      <c r="B253" s="314"/>
      <c r="C253" s="314"/>
      <c r="D253" s="313"/>
      <c r="E253" s="314"/>
      <c r="F253" s="314"/>
      <c r="G253" s="314"/>
      <c r="H253" s="314"/>
      <c r="I253" s="313"/>
      <c r="J253" s="314"/>
      <c r="K253" s="313"/>
      <c r="L253" s="313"/>
      <c r="M253" s="313"/>
      <c r="N253" s="313"/>
      <c r="O253" s="313"/>
      <c r="P253" s="313"/>
      <c r="Q253" s="313"/>
      <c r="R253" s="313"/>
      <c r="S253" s="313"/>
      <c r="T253" s="313"/>
      <c r="U253" s="313"/>
      <c r="V253" s="313"/>
      <c r="W253" s="313"/>
      <c r="X253" s="313"/>
      <c r="Y253" s="313"/>
      <c r="Z253" s="313"/>
      <c r="AA253" s="313"/>
      <c r="AB253" s="313"/>
      <c r="AC253" s="402"/>
      <c r="AD253" s="313"/>
      <c r="AE253" s="313"/>
      <c r="AF253" s="66"/>
      <c r="AG253" s="66"/>
      <c r="AH253" s="78"/>
      <c r="AI253" s="75"/>
      <c r="AJ253" s="383"/>
      <c r="AK253" s="383"/>
    </row>
    <row r="254" spans="1:37" ht="15" customHeight="1">
      <c r="A254" s="313"/>
      <c r="B254" s="314"/>
      <c r="C254" s="314"/>
      <c r="D254" s="313"/>
      <c r="E254" s="314"/>
      <c r="F254" s="314"/>
      <c r="G254" s="314"/>
      <c r="H254" s="314"/>
      <c r="I254" s="313"/>
      <c r="J254" s="314"/>
      <c r="K254" s="313"/>
      <c r="L254" s="313"/>
      <c r="M254" s="313"/>
      <c r="N254" s="313"/>
      <c r="O254" s="313"/>
      <c r="P254" s="313"/>
      <c r="Q254" s="313"/>
      <c r="R254" s="313"/>
      <c r="S254" s="313"/>
      <c r="T254" s="313"/>
      <c r="U254" s="313"/>
      <c r="V254" s="313"/>
      <c r="W254" s="313"/>
      <c r="X254" s="313"/>
      <c r="Y254" s="313"/>
      <c r="Z254" s="313"/>
      <c r="AA254" s="313"/>
      <c r="AB254" s="313"/>
      <c r="AC254" s="402"/>
      <c r="AD254" s="313"/>
      <c r="AE254" s="313"/>
      <c r="AF254" s="66"/>
      <c r="AG254" s="66"/>
      <c r="AH254" s="78"/>
      <c r="AI254" s="75"/>
      <c r="AJ254" s="383"/>
      <c r="AK254" s="383"/>
    </row>
    <row r="255" spans="1:37" ht="15" customHeight="1">
      <c r="A255" s="313"/>
      <c r="B255" s="314"/>
      <c r="C255" s="314"/>
      <c r="D255" s="313"/>
      <c r="E255" s="314"/>
      <c r="F255" s="314"/>
      <c r="G255" s="314"/>
      <c r="H255" s="314"/>
      <c r="I255" s="313"/>
      <c r="J255" s="314"/>
      <c r="K255" s="313"/>
      <c r="L255" s="313"/>
      <c r="M255" s="313"/>
      <c r="N255" s="313"/>
      <c r="O255" s="313"/>
      <c r="P255" s="313"/>
      <c r="Q255" s="313"/>
      <c r="R255" s="313"/>
      <c r="S255" s="313"/>
      <c r="T255" s="313"/>
      <c r="U255" s="313"/>
      <c r="V255" s="313"/>
      <c r="W255" s="313"/>
      <c r="X255" s="313"/>
      <c r="Y255" s="313"/>
      <c r="Z255" s="313"/>
      <c r="AA255" s="313"/>
      <c r="AB255" s="313"/>
      <c r="AC255" s="402"/>
      <c r="AD255" s="313"/>
      <c r="AE255" s="313"/>
      <c r="AF255" s="66"/>
      <c r="AG255" s="66"/>
      <c r="AH255" s="78"/>
      <c r="AI255" s="75"/>
      <c r="AJ255" s="383"/>
      <c r="AK255" s="383"/>
    </row>
    <row r="256" spans="1:37" ht="15" customHeight="1">
      <c r="A256" s="313"/>
      <c r="B256" s="314"/>
      <c r="C256" s="314"/>
      <c r="D256" s="313"/>
      <c r="E256" s="314"/>
      <c r="F256" s="314"/>
      <c r="G256" s="314"/>
      <c r="H256" s="314"/>
      <c r="I256" s="313"/>
      <c r="J256" s="314"/>
      <c r="K256" s="313"/>
      <c r="L256" s="313"/>
      <c r="M256" s="313"/>
      <c r="N256" s="313"/>
      <c r="O256" s="313"/>
      <c r="P256" s="313"/>
      <c r="Q256" s="313"/>
      <c r="R256" s="313"/>
      <c r="S256" s="313"/>
      <c r="T256" s="313"/>
      <c r="U256" s="313"/>
      <c r="V256" s="313"/>
      <c r="W256" s="313"/>
      <c r="X256" s="313"/>
      <c r="Y256" s="313"/>
      <c r="Z256" s="313"/>
      <c r="AA256" s="313"/>
      <c r="AB256" s="313"/>
      <c r="AC256" s="402"/>
      <c r="AD256" s="313"/>
      <c r="AE256" s="313"/>
      <c r="AF256" s="66"/>
      <c r="AG256" s="66"/>
      <c r="AH256" s="78"/>
      <c r="AI256" s="75"/>
      <c r="AJ256" s="383"/>
      <c r="AK256" s="383"/>
    </row>
    <row r="257" spans="1:37" ht="15" customHeight="1">
      <c r="A257" s="313"/>
      <c r="B257" s="314"/>
      <c r="C257" s="314"/>
      <c r="D257" s="313"/>
      <c r="E257" s="314"/>
      <c r="F257" s="314"/>
      <c r="G257" s="314"/>
      <c r="H257" s="314"/>
      <c r="I257" s="313"/>
      <c r="J257" s="314"/>
      <c r="K257" s="313"/>
      <c r="L257" s="313"/>
      <c r="M257" s="313"/>
      <c r="N257" s="313"/>
      <c r="O257" s="313"/>
      <c r="P257" s="313"/>
      <c r="Q257" s="313"/>
      <c r="R257" s="313"/>
      <c r="S257" s="313"/>
      <c r="T257" s="313"/>
      <c r="U257" s="313"/>
      <c r="V257" s="313"/>
      <c r="W257" s="313"/>
      <c r="X257" s="313"/>
      <c r="Y257" s="313"/>
      <c r="Z257" s="313"/>
      <c r="AA257" s="313"/>
      <c r="AB257" s="313"/>
      <c r="AC257" s="402"/>
      <c r="AD257" s="313"/>
      <c r="AE257" s="313"/>
      <c r="AF257" s="66"/>
      <c r="AG257" s="66"/>
      <c r="AH257" s="78"/>
      <c r="AI257" s="75"/>
      <c r="AJ257" s="383"/>
      <c r="AK257" s="383"/>
    </row>
    <row r="258" spans="1:37" ht="15" customHeight="1">
      <c r="A258" s="313"/>
      <c r="B258" s="314"/>
      <c r="C258" s="314"/>
      <c r="D258" s="313"/>
      <c r="E258" s="314"/>
      <c r="F258" s="314"/>
      <c r="G258" s="314"/>
      <c r="H258" s="314"/>
      <c r="I258" s="313"/>
      <c r="J258" s="314"/>
      <c r="K258" s="313"/>
      <c r="L258" s="313"/>
      <c r="M258" s="313"/>
      <c r="N258" s="313"/>
      <c r="O258" s="313"/>
      <c r="P258" s="313"/>
      <c r="Q258" s="313"/>
      <c r="R258" s="313"/>
      <c r="S258" s="313"/>
      <c r="T258" s="313"/>
      <c r="U258" s="313"/>
      <c r="V258" s="313"/>
      <c r="W258" s="313"/>
      <c r="X258" s="313"/>
      <c r="Y258" s="313"/>
      <c r="Z258" s="313"/>
      <c r="AA258" s="313"/>
      <c r="AB258" s="313"/>
      <c r="AC258" s="402"/>
      <c r="AD258" s="313"/>
      <c r="AE258" s="313"/>
      <c r="AF258" s="66"/>
      <c r="AG258" s="66"/>
      <c r="AH258" s="78"/>
      <c r="AI258" s="75"/>
      <c r="AJ258" s="383"/>
      <c r="AK258" s="383"/>
    </row>
    <row r="259" spans="1:37" ht="15" customHeight="1">
      <c r="A259" s="313"/>
      <c r="B259" s="314"/>
      <c r="C259" s="314"/>
      <c r="D259" s="313"/>
      <c r="E259" s="314"/>
      <c r="F259" s="314"/>
      <c r="G259" s="314"/>
      <c r="H259" s="314"/>
      <c r="I259" s="313"/>
      <c r="J259" s="314"/>
      <c r="K259" s="313"/>
      <c r="L259" s="313"/>
      <c r="M259" s="313"/>
      <c r="N259" s="313"/>
      <c r="O259" s="313"/>
      <c r="P259" s="313"/>
      <c r="Q259" s="313"/>
      <c r="R259" s="313"/>
      <c r="S259" s="313"/>
      <c r="T259" s="313"/>
      <c r="U259" s="313"/>
      <c r="V259" s="313"/>
      <c r="W259" s="313"/>
      <c r="X259" s="313"/>
      <c r="Y259" s="313"/>
      <c r="Z259" s="313"/>
      <c r="AA259" s="313"/>
      <c r="AB259" s="313"/>
      <c r="AC259" s="402"/>
      <c r="AD259" s="313"/>
      <c r="AE259" s="313"/>
      <c r="AF259" s="66"/>
      <c r="AG259" s="66"/>
      <c r="AH259" s="78"/>
      <c r="AI259" s="75"/>
      <c r="AJ259" s="383"/>
      <c r="AK259" s="383"/>
    </row>
    <row r="260" spans="1:37" ht="15" customHeight="1">
      <c r="A260" s="313"/>
      <c r="B260" s="314"/>
      <c r="C260" s="314"/>
      <c r="D260" s="313"/>
      <c r="E260" s="314"/>
      <c r="F260" s="314"/>
      <c r="G260" s="314"/>
      <c r="H260" s="314"/>
      <c r="I260" s="313"/>
      <c r="J260" s="314"/>
      <c r="K260" s="313"/>
      <c r="L260" s="313"/>
      <c r="M260" s="313"/>
      <c r="N260" s="313"/>
      <c r="O260" s="313"/>
      <c r="P260" s="313"/>
      <c r="Q260" s="313"/>
      <c r="R260" s="313"/>
      <c r="S260" s="313"/>
      <c r="T260" s="313"/>
      <c r="U260" s="313"/>
      <c r="V260" s="313"/>
      <c r="W260" s="313"/>
      <c r="X260" s="313"/>
      <c r="Y260" s="313"/>
      <c r="Z260" s="313"/>
      <c r="AA260" s="313"/>
      <c r="AB260" s="313"/>
      <c r="AC260" s="402"/>
      <c r="AD260" s="313"/>
      <c r="AE260" s="313"/>
      <c r="AF260" s="66"/>
      <c r="AG260" s="66"/>
      <c r="AH260" s="78"/>
      <c r="AI260" s="75"/>
      <c r="AJ260" s="383"/>
      <c r="AK260" s="383"/>
    </row>
    <row r="261" spans="1:37" ht="15" customHeight="1">
      <c r="A261" s="313"/>
      <c r="B261" s="314"/>
      <c r="C261" s="314"/>
      <c r="D261" s="313"/>
      <c r="E261" s="314"/>
      <c r="F261" s="314"/>
      <c r="G261" s="314"/>
      <c r="H261" s="314"/>
      <c r="I261" s="313"/>
      <c r="J261" s="314"/>
      <c r="K261" s="313"/>
      <c r="L261" s="313"/>
      <c r="M261" s="313"/>
      <c r="N261" s="313"/>
      <c r="O261" s="313"/>
      <c r="P261" s="313"/>
      <c r="Q261" s="313"/>
      <c r="R261" s="313"/>
      <c r="S261" s="313"/>
      <c r="T261" s="313"/>
      <c r="U261" s="313"/>
      <c r="V261" s="313"/>
      <c r="W261" s="313"/>
      <c r="X261" s="313"/>
      <c r="Y261" s="313"/>
      <c r="Z261" s="313"/>
      <c r="AA261" s="313"/>
      <c r="AB261" s="313"/>
      <c r="AC261" s="402"/>
      <c r="AD261" s="313"/>
      <c r="AE261" s="313"/>
      <c r="AF261" s="66"/>
      <c r="AG261" s="66"/>
      <c r="AH261" s="78"/>
      <c r="AI261" s="75"/>
      <c r="AJ261" s="383"/>
      <c r="AK261" s="383"/>
    </row>
    <row r="262" spans="1:37" ht="15" customHeight="1">
      <c r="A262" s="313"/>
      <c r="B262" s="314"/>
      <c r="C262" s="314"/>
      <c r="D262" s="313"/>
      <c r="E262" s="314"/>
      <c r="F262" s="314"/>
      <c r="G262" s="314"/>
      <c r="H262" s="314"/>
      <c r="I262" s="313"/>
      <c r="J262" s="314"/>
      <c r="K262" s="313"/>
      <c r="L262" s="313"/>
      <c r="M262" s="313"/>
      <c r="N262" s="313"/>
      <c r="O262" s="313"/>
      <c r="P262" s="313"/>
      <c r="Q262" s="313"/>
      <c r="R262" s="313"/>
      <c r="S262" s="313"/>
      <c r="T262" s="313"/>
      <c r="U262" s="313"/>
      <c r="V262" s="313"/>
      <c r="W262" s="313"/>
      <c r="X262" s="313"/>
      <c r="Y262" s="313"/>
      <c r="Z262" s="313"/>
      <c r="AA262" s="313"/>
      <c r="AB262" s="313"/>
      <c r="AC262" s="402"/>
      <c r="AD262" s="313"/>
      <c r="AE262" s="313"/>
      <c r="AF262" s="66"/>
      <c r="AG262" s="66"/>
      <c r="AH262" s="78"/>
      <c r="AI262" s="75"/>
      <c r="AJ262" s="383"/>
      <c r="AK262" s="383"/>
    </row>
    <row r="263" spans="1:37" ht="15" customHeight="1">
      <c r="A263" s="313"/>
      <c r="B263" s="314"/>
      <c r="C263" s="314"/>
      <c r="D263" s="313"/>
      <c r="E263" s="314"/>
      <c r="F263" s="314"/>
      <c r="G263" s="314"/>
      <c r="H263" s="314"/>
      <c r="I263" s="313"/>
      <c r="J263" s="314"/>
      <c r="K263" s="313"/>
      <c r="L263" s="313"/>
      <c r="M263" s="313"/>
      <c r="N263" s="313"/>
      <c r="O263" s="313"/>
      <c r="P263" s="313"/>
      <c r="Q263" s="313"/>
      <c r="R263" s="313"/>
      <c r="S263" s="313"/>
      <c r="T263" s="313"/>
      <c r="U263" s="313"/>
      <c r="V263" s="313"/>
      <c r="W263" s="313"/>
      <c r="X263" s="313"/>
      <c r="Y263" s="313"/>
      <c r="Z263" s="313"/>
      <c r="AA263" s="313"/>
      <c r="AB263" s="313"/>
      <c r="AC263" s="402"/>
      <c r="AD263" s="313"/>
      <c r="AE263" s="313"/>
      <c r="AF263" s="66"/>
      <c r="AG263" s="66"/>
      <c r="AH263" s="78"/>
      <c r="AI263" s="75"/>
      <c r="AJ263" s="383"/>
      <c r="AK263" s="383"/>
    </row>
    <row r="264" spans="1:37" ht="15" customHeight="1">
      <c r="A264" s="313"/>
      <c r="B264" s="314"/>
      <c r="C264" s="314"/>
      <c r="D264" s="313"/>
      <c r="E264" s="314"/>
      <c r="F264" s="314"/>
      <c r="G264" s="314"/>
      <c r="H264" s="314"/>
      <c r="I264" s="313"/>
      <c r="J264" s="314"/>
      <c r="K264" s="313"/>
      <c r="L264" s="313"/>
      <c r="M264" s="313"/>
      <c r="N264" s="313"/>
      <c r="O264" s="313"/>
      <c r="P264" s="313"/>
      <c r="Q264" s="313"/>
      <c r="R264" s="313"/>
      <c r="S264" s="313"/>
      <c r="T264" s="313"/>
      <c r="U264" s="313"/>
      <c r="V264" s="313"/>
      <c r="W264" s="313"/>
      <c r="X264" s="313"/>
      <c r="Y264" s="313"/>
      <c r="Z264" s="313"/>
      <c r="AA264" s="313"/>
      <c r="AB264" s="313"/>
      <c r="AC264" s="402"/>
      <c r="AD264" s="313"/>
      <c r="AE264" s="313"/>
      <c r="AF264" s="66"/>
      <c r="AG264" s="66"/>
      <c r="AH264" s="78"/>
      <c r="AI264" s="75"/>
      <c r="AJ264" s="383"/>
      <c r="AK264" s="383"/>
    </row>
    <row r="265" spans="1:37" ht="15" customHeight="1">
      <c r="A265" s="313"/>
      <c r="B265" s="314"/>
      <c r="C265" s="314"/>
      <c r="D265" s="313"/>
      <c r="E265" s="314"/>
      <c r="F265" s="314"/>
      <c r="G265" s="314"/>
      <c r="H265" s="314"/>
      <c r="I265" s="313"/>
      <c r="J265" s="314"/>
      <c r="K265" s="313"/>
      <c r="L265" s="313"/>
      <c r="M265" s="313"/>
      <c r="N265" s="313"/>
      <c r="O265" s="313"/>
      <c r="P265" s="313"/>
      <c r="Q265" s="313"/>
      <c r="R265" s="313"/>
      <c r="S265" s="313"/>
      <c r="T265" s="313"/>
      <c r="U265" s="313"/>
      <c r="V265" s="313"/>
      <c r="W265" s="313"/>
      <c r="X265" s="313"/>
      <c r="Y265" s="313"/>
      <c r="Z265" s="313"/>
      <c r="AA265" s="313"/>
      <c r="AB265" s="313"/>
      <c r="AC265" s="402"/>
      <c r="AD265" s="313"/>
      <c r="AE265" s="313"/>
      <c r="AF265" s="66"/>
      <c r="AG265" s="66"/>
      <c r="AH265" s="78"/>
      <c r="AI265" s="75"/>
      <c r="AJ265" s="383"/>
      <c r="AK265" s="383"/>
    </row>
    <row r="266" spans="1:37" ht="15" customHeight="1">
      <c r="A266" s="313"/>
      <c r="B266" s="314"/>
      <c r="C266" s="314"/>
      <c r="D266" s="313"/>
      <c r="E266" s="314"/>
      <c r="F266" s="314"/>
      <c r="G266" s="314"/>
      <c r="H266" s="314"/>
      <c r="I266" s="313"/>
      <c r="J266" s="314"/>
      <c r="K266" s="313"/>
      <c r="L266" s="313"/>
      <c r="M266" s="313"/>
      <c r="N266" s="313"/>
      <c r="O266" s="313"/>
      <c r="P266" s="313"/>
      <c r="Q266" s="313"/>
      <c r="R266" s="313"/>
      <c r="S266" s="313"/>
      <c r="T266" s="313"/>
      <c r="U266" s="313"/>
      <c r="V266" s="313"/>
      <c r="W266" s="313"/>
      <c r="X266" s="313"/>
      <c r="Y266" s="313"/>
      <c r="Z266" s="313"/>
      <c r="AA266" s="313"/>
      <c r="AB266" s="313"/>
      <c r="AC266" s="402"/>
      <c r="AD266" s="313"/>
      <c r="AE266" s="313"/>
      <c r="AF266" s="66"/>
      <c r="AG266" s="66"/>
      <c r="AH266" s="78"/>
      <c r="AI266" s="75"/>
      <c r="AJ266" s="383"/>
      <c r="AK266" s="383"/>
    </row>
    <row r="267" spans="1:37" ht="15" customHeight="1">
      <c r="A267" s="313"/>
      <c r="B267" s="314"/>
      <c r="C267" s="314"/>
      <c r="D267" s="313"/>
      <c r="E267" s="314"/>
      <c r="F267" s="314"/>
      <c r="G267" s="314"/>
      <c r="H267" s="314"/>
      <c r="I267" s="313"/>
      <c r="J267" s="314"/>
      <c r="K267" s="313"/>
      <c r="L267" s="313"/>
      <c r="M267" s="313"/>
      <c r="N267" s="313"/>
      <c r="O267" s="313"/>
      <c r="P267" s="313"/>
      <c r="Q267" s="313"/>
      <c r="R267" s="313"/>
      <c r="S267" s="313"/>
      <c r="T267" s="313"/>
      <c r="U267" s="313"/>
      <c r="V267" s="313"/>
      <c r="W267" s="313"/>
      <c r="X267" s="313"/>
      <c r="Y267" s="313"/>
      <c r="Z267" s="313"/>
      <c r="AA267" s="313"/>
      <c r="AB267" s="313"/>
      <c r="AC267" s="402"/>
      <c r="AD267" s="313"/>
      <c r="AE267" s="313"/>
      <c r="AF267" s="66"/>
      <c r="AG267" s="66"/>
      <c r="AH267" s="75"/>
      <c r="AI267" s="75"/>
      <c r="AJ267" s="383"/>
      <c r="AK267" s="383"/>
    </row>
    <row r="268" spans="1:37" ht="15" customHeight="1">
      <c r="A268" s="313"/>
      <c r="B268" s="314"/>
      <c r="C268" s="314"/>
      <c r="D268" s="313"/>
      <c r="E268" s="314"/>
      <c r="F268" s="314"/>
      <c r="G268" s="314"/>
      <c r="H268" s="314"/>
      <c r="I268" s="313"/>
      <c r="J268" s="314"/>
      <c r="K268" s="313"/>
      <c r="L268" s="313"/>
      <c r="M268" s="313"/>
      <c r="N268" s="313"/>
      <c r="O268" s="313"/>
      <c r="P268" s="313"/>
      <c r="Q268" s="313"/>
      <c r="R268" s="313"/>
      <c r="S268" s="313"/>
      <c r="T268" s="313"/>
      <c r="U268" s="313"/>
      <c r="V268" s="313"/>
      <c r="W268" s="313"/>
      <c r="X268" s="313"/>
      <c r="Y268" s="313"/>
      <c r="Z268" s="313"/>
      <c r="AA268" s="313"/>
      <c r="AB268" s="313"/>
      <c r="AC268" s="402"/>
      <c r="AD268" s="313"/>
      <c r="AE268" s="313"/>
      <c r="AF268" s="66"/>
      <c r="AG268" s="66"/>
      <c r="AH268" s="78"/>
      <c r="AI268" s="75"/>
      <c r="AJ268" s="383"/>
      <c r="AK268" s="383"/>
    </row>
    <row r="269" spans="1:37" ht="15" customHeight="1">
      <c r="A269" s="313"/>
      <c r="B269" s="314"/>
      <c r="C269" s="314"/>
      <c r="D269" s="313"/>
      <c r="E269" s="314"/>
      <c r="F269" s="314"/>
      <c r="G269" s="314"/>
      <c r="H269" s="314"/>
      <c r="I269" s="313"/>
      <c r="J269" s="314"/>
      <c r="K269" s="313"/>
      <c r="L269" s="313"/>
      <c r="M269" s="313"/>
      <c r="N269" s="313"/>
      <c r="O269" s="313"/>
      <c r="P269" s="313"/>
      <c r="Q269" s="313"/>
      <c r="R269" s="313"/>
      <c r="S269" s="313"/>
      <c r="T269" s="313"/>
      <c r="U269" s="313"/>
      <c r="V269" s="313"/>
      <c r="W269" s="313"/>
      <c r="X269" s="313"/>
      <c r="Y269" s="313"/>
      <c r="Z269" s="313"/>
      <c r="AA269" s="313"/>
      <c r="AB269" s="313"/>
      <c r="AC269" s="402"/>
      <c r="AD269" s="313"/>
      <c r="AE269" s="313"/>
      <c r="AF269" s="66"/>
      <c r="AG269" s="66"/>
      <c r="AH269" s="78"/>
      <c r="AI269" s="75"/>
      <c r="AJ269" s="383"/>
      <c r="AK269" s="383"/>
    </row>
    <row r="270" spans="1:37" ht="15" customHeight="1">
      <c r="A270" s="313"/>
      <c r="B270" s="314"/>
      <c r="C270" s="314"/>
      <c r="D270" s="313"/>
      <c r="E270" s="314"/>
      <c r="F270" s="314"/>
      <c r="G270" s="314"/>
      <c r="H270" s="314"/>
      <c r="I270" s="313"/>
      <c r="J270" s="314"/>
      <c r="K270" s="313"/>
      <c r="L270" s="313"/>
      <c r="M270" s="313"/>
      <c r="N270" s="313"/>
      <c r="O270" s="313"/>
      <c r="P270" s="313"/>
      <c r="Q270" s="313"/>
      <c r="R270" s="313"/>
      <c r="S270" s="313"/>
      <c r="T270" s="313"/>
      <c r="U270" s="313"/>
      <c r="V270" s="313"/>
      <c r="W270" s="313"/>
      <c r="X270" s="313"/>
      <c r="Y270" s="313"/>
      <c r="Z270" s="313"/>
      <c r="AA270" s="313"/>
      <c r="AB270" s="313"/>
      <c r="AC270" s="402"/>
      <c r="AD270" s="313"/>
      <c r="AE270" s="313"/>
      <c r="AF270" s="66"/>
      <c r="AG270" s="66"/>
      <c r="AH270" s="78"/>
      <c r="AI270" s="75"/>
      <c r="AJ270" s="383"/>
      <c r="AK270" s="383"/>
    </row>
    <row r="271" spans="1:37" ht="15" customHeight="1">
      <c r="A271" s="313"/>
      <c r="B271" s="314"/>
      <c r="C271" s="314"/>
      <c r="D271" s="313"/>
      <c r="E271" s="314"/>
      <c r="F271" s="314"/>
      <c r="G271" s="314"/>
      <c r="H271" s="314"/>
      <c r="I271" s="313"/>
      <c r="J271" s="314"/>
      <c r="K271" s="313"/>
      <c r="L271" s="313"/>
      <c r="M271" s="313"/>
      <c r="N271" s="313"/>
      <c r="O271" s="313"/>
      <c r="P271" s="313"/>
      <c r="Q271" s="313"/>
      <c r="R271" s="313"/>
      <c r="S271" s="313"/>
      <c r="T271" s="313"/>
      <c r="U271" s="313"/>
      <c r="V271" s="313"/>
      <c r="W271" s="313"/>
      <c r="X271" s="313"/>
      <c r="Y271" s="313"/>
      <c r="Z271" s="313"/>
      <c r="AA271" s="313"/>
      <c r="AB271" s="313"/>
      <c r="AC271" s="402"/>
      <c r="AD271" s="313"/>
      <c r="AE271" s="313"/>
      <c r="AF271" s="66"/>
      <c r="AG271" s="66"/>
      <c r="AH271" s="78"/>
      <c r="AI271" s="75"/>
      <c r="AJ271" s="383"/>
      <c r="AK271" s="383"/>
    </row>
    <row r="272" spans="1:37" ht="15" customHeight="1">
      <c r="A272" s="313"/>
      <c r="B272" s="314"/>
      <c r="C272" s="314"/>
      <c r="D272" s="313"/>
      <c r="E272" s="314"/>
      <c r="F272" s="314"/>
      <c r="G272" s="314"/>
      <c r="H272" s="314"/>
      <c r="I272" s="313"/>
      <c r="J272" s="314"/>
      <c r="K272" s="313"/>
      <c r="L272" s="313"/>
      <c r="M272" s="313"/>
      <c r="N272" s="313"/>
      <c r="O272" s="313"/>
      <c r="P272" s="313"/>
      <c r="Q272" s="313"/>
      <c r="R272" s="313"/>
      <c r="S272" s="313"/>
      <c r="T272" s="313"/>
      <c r="U272" s="313"/>
      <c r="V272" s="313"/>
      <c r="W272" s="313"/>
      <c r="X272" s="313"/>
      <c r="Y272" s="313"/>
      <c r="Z272" s="313"/>
      <c r="AA272" s="313"/>
      <c r="AB272" s="313"/>
      <c r="AC272" s="402"/>
      <c r="AD272" s="313"/>
      <c r="AE272" s="313"/>
      <c r="AF272" s="66"/>
      <c r="AG272" s="66"/>
      <c r="AH272" s="78"/>
      <c r="AI272" s="75"/>
      <c r="AJ272" s="383"/>
      <c r="AK272" s="383"/>
    </row>
    <row r="273" spans="1:37" ht="15" customHeight="1">
      <c r="A273" s="313"/>
      <c r="B273" s="314"/>
      <c r="C273" s="314"/>
      <c r="D273" s="313"/>
      <c r="E273" s="314"/>
      <c r="F273" s="314"/>
      <c r="G273" s="314"/>
      <c r="H273" s="314"/>
      <c r="I273" s="313"/>
      <c r="J273" s="314"/>
      <c r="K273" s="313"/>
      <c r="L273" s="313"/>
      <c r="M273" s="313"/>
      <c r="N273" s="313"/>
      <c r="O273" s="313"/>
      <c r="P273" s="313"/>
      <c r="Q273" s="313"/>
      <c r="R273" s="313"/>
      <c r="S273" s="313"/>
      <c r="T273" s="313"/>
      <c r="U273" s="313"/>
      <c r="V273" s="313"/>
      <c r="W273" s="313"/>
      <c r="X273" s="313"/>
      <c r="Y273" s="313"/>
      <c r="Z273" s="313"/>
      <c r="AA273" s="313"/>
      <c r="AB273" s="313"/>
      <c r="AC273" s="402"/>
      <c r="AD273" s="313"/>
      <c r="AE273" s="313"/>
      <c r="AF273" s="66"/>
      <c r="AG273" s="66"/>
      <c r="AH273" s="75"/>
      <c r="AI273" s="75"/>
      <c r="AJ273" s="383"/>
      <c r="AK273" s="383"/>
    </row>
    <row r="274" spans="1:37" ht="15" customHeight="1">
      <c r="A274" s="313"/>
      <c r="B274" s="314"/>
      <c r="C274" s="314"/>
      <c r="D274" s="313"/>
      <c r="E274" s="314"/>
      <c r="F274" s="314"/>
      <c r="G274" s="314"/>
      <c r="H274" s="314"/>
      <c r="I274" s="313"/>
      <c r="J274" s="314"/>
      <c r="K274" s="313"/>
      <c r="L274" s="313"/>
      <c r="M274" s="313"/>
      <c r="N274" s="313"/>
      <c r="O274" s="313"/>
      <c r="P274" s="313"/>
      <c r="Q274" s="313"/>
      <c r="R274" s="313"/>
      <c r="S274" s="313"/>
      <c r="T274" s="313"/>
      <c r="U274" s="313"/>
      <c r="V274" s="313"/>
      <c r="W274" s="313"/>
      <c r="X274" s="313"/>
      <c r="Y274" s="313"/>
      <c r="Z274" s="313"/>
      <c r="AA274" s="313"/>
      <c r="AB274" s="313"/>
      <c r="AC274" s="402"/>
      <c r="AD274" s="313"/>
      <c r="AE274" s="313"/>
      <c r="AF274" s="66"/>
      <c r="AG274" s="66"/>
      <c r="AH274" s="75"/>
      <c r="AI274" s="75"/>
      <c r="AJ274" s="383"/>
      <c r="AK274" s="383"/>
    </row>
    <row r="275" spans="1:37" ht="15" customHeight="1">
      <c r="A275" s="313"/>
      <c r="B275" s="314"/>
      <c r="C275" s="314"/>
      <c r="D275" s="313"/>
      <c r="E275" s="314"/>
      <c r="F275" s="314"/>
      <c r="G275" s="314"/>
      <c r="H275" s="314"/>
      <c r="I275" s="313"/>
      <c r="J275" s="314"/>
      <c r="K275" s="313"/>
      <c r="L275" s="313"/>
      <c r="M275" s="313"/>
      <c r="N275" s="313"/>
      <c r="O275" s="313"/>
      <c r="P275" s="313"/>
      <c r="Q275" s="313"/>
      <c r="R275" s="313"/>
      <c r="S275" s="313"/>
      <c r="T275" s="313"/>
      <c r="U275" s="313"/>
      <c r="V275" s="313"/>
      <c r="W275" s="313"/>
      <c r="X275" s="313"/>
      <c r="Y275" s="313"/>
      <c r="Z275" s="313"/>
      <c r="AA275" s="313"/>
      <c r="AB275" s="313"/>
      <c r="AC275" s="402"/>
      <c r="AD275" s="313"/>
      <c r="AE275" s="313"/>
      <c r="AF275" s="66"/>
      <c r="AG275" s="66"/>
      <c r="AH275" s="78"/>
      <c r="AI275" s="75"/>
      <c r="AJ275" s="383"/>
      <c r="AK275" s="383"/>
    </row>
    <row r="276" spans="1:37" ht="15" customHeight="1">
      <c r="A276" s="313"/>
      <c r="B276" s="314"/>
      <c r="C276" s="314"/>
      <c r="D276" s="313"/>
      <c r="E276" s="314"/>
      <c r="F276" s="314"/>
      <c r="G276" s="314"/>
      <c r="H276" s="314"/>
      <c r="I276" s="313"/>
      <c r="J276" s="314"/>
      <c r="K276" s="313"/>
      <c r="L276" s="313"/>
      <c r="M276" s="313"/>
      <c r="N276" s="313"/>
      <c r="O276" s="313"/>
      <c r="P276" s="313"/>
      <c r="Q276" s="313"/>
      <c r="R276" s="313"/>
      <c r="S276" s="313"/>
      <c r="T276" s="313"/>
      <c r="U276" s="313"/>
      <c r="V276" s="313"/>
      <c r="W276" s="313"/>
      <c r="X276" s="313"/>
      <c r="Y276" s="313"/>
      <c r="Z276" s="313"/>
      <c r="AA276" s="313"/>
      <c r="AB276" s="313"/>
      <c r="AC276" s="402"/>
      <c r="AD276" s="313"/>
      <c r="AE276" s="313"/>
      <c r="AF276" s="66"/>
      <c r="AG276" s="66"/>
      <c r="AH276" s="78"/>
      <c r="AI276" s="75"/>
      <c r="AJ276" s="383"/>
      <c r="AK276" s="383"/>
    </row>
    <row r="277" spans="1:37" ht="15" customHeight="1">
      <c r="A277" s="313"/>
      <c r="B277" s="314"/>
      <c r="C277" s="314"/>
      <c r="D277" s="313"/>
      <c r="E277" s="314"/>
      <c r="F277" s="314"/>
      <c r="G277" s="314"/>
      <c r="H277" s="314"/>
      <c r="I277" s="313"/>
      <c r="J277" s="314"/>
      <c r="K277" s="313"/>
      <c r="L277" s="313"/>
      <c r="M277" s="313"/>
      <c r="N277" s="313"/>
      <c r="O277" s="313"/>
      <c r="P277" s="313"/>
      <c r="Q277" s="313"/>
      <c r="R277" s="313"/>
      <c r="S277" s="313"/>
      <c r="T277" s="313"/>
      <c r="U277" s="313"/>
      <c r="V277" s="313"/>
      <c r="W277" s="313"/>
      <c r="X277" s="313"/>
      <c r="Y277" s="313"/>
      <c r="Z277" s="313"/>
      <c r="AA277" s="313"/>
      <c r="AB277" s="313"/>
      <c r="AC277" s="402"/>
      <c r="AD277" s="313"/>
      <c r="AE277" s="313"/>
      <c r="AF277" s="66"/>
      <c r="AG277" s="66"/>
      <c r="AH277" s="78"/>
      <c r="AI277" s="75"/>
      <c r="AJ277" s="383"/>
      <c r="AK277" s="383"/>
    </row>
    <row r="278" spans="1:37" ht="15" customHeight="1">
      <c r="A278" s="313"/>
      <c r="B278" s="314"/>
      <c r="C278" s="314"/>
      <c r="D278" s="313"/>
      <c r="E278" s="314"/>
      <c r="F278" s="314"/>
      <c r="G278" s="314"/>
      <c r="H278" s="314"/>
      <c r="I278" s="313"/>
      <c r="J278" s="314"/>
      <c r="K278" s="313"/>
      <c r="L278" s="313"/>
      <c r="M278" s="313"/>
      <c r="N278" s="313"/>
      <c r="O278" s="313"/>
      <c r="P278" s="313"/>
      <c r="Q278" s="313"/>
      <c r="R278" s="313"/>
      <c r="S278" s="313"/>
      <c r="T278" s="313"/>
      <c r="U278" s="313"/>
      <c r="V278" s="313"/>
      <c r="W278" s="313"/>
      <c r="X278" s="313"/>
      <c r="Y278" s="313"/>
      <c r="Z278" s="313"/>
      <c r="AA278" s="313"/>
      <c r="AB278" s="313"/>
      <c r="AC278" s="402"/>
      <c r="AD278" s="313"/>
      <c r="AE278" s="313"/>
      <c r="AF278" s="66"/>
      <c r="AG278" s="66"/>
      <c r="AH278" s="75"/>
      <c r="AI278" s="75"/>
      <c r="AJ278" s="383"/>
      <c r="AK278" s="383"/>
    </row>
    <row r="279" spans="1:37" ht="15" customHeight="1">
      <c r="A279" s="313"/>
      <c r="B279" s="314"/>
      <c r="C279" s="314"/>
      <c r="D279" s="313"/>
      <c r="E279" s="314"/>
      <c r="F279" s="314"/>
      <c r="G279" s="314"/>
      <c r="H279" s="314"/>
      <c r="I279" s="313"/>
      <c r="J279" s="314"/>
      <c r="K279" s="313"/>
      <c r="L279" s="313"/>
      <c r="M279" s="313"/>
      <c r="N279" s="313"/>
      <c r="O279" s="313"/>
      <c r="P279" s="313"/>
      <c r="Q279" s="313"/>
      <c r="R279" s="313"/>
      <c r="S279" s="313"/>
      <c r="T279" s="313"/>
      <c r="U279" s="313"/>
      <c r="V279" s="313"/>
      <c r="W279" s="313"/>
      <c r="X279" s="313"/>
      <c r="Y279" s="313"/>
      <c r="Z279" s="313"/>
      <c r="AA279" s="313"/>
      <c r="AB279" s="313"/>
      <c r="AC279" s="402"/>
      <c r="AD279" s="313"/>
      <c r="AE279" s="313"/>
      <c r="AF279" s="66"/>
      <c r="AG279" s="66"/>
      <c r="AH279" s="78"/>
      <c r="AI279" s="75"/>
      <c r="AJ279" s="383"/>
      <c r="AK279" s="383"/>
    </row>
    <row r="280" spans="1:37" ht="15" customHeight="1">
      <c r="A280" s="313"/>
      <c r="B280" s="314"/>
      <c r="C280" s="314"/>
      <c r="D280" s="313"/>
      <c r="E280" s="314"/>
      <c r="F280" s="314"/>
      <c r="G280" s="314"/>
      <c r="H280" s="314"/>
      <c r="I280" s="313"/>
      <c r="J280" s="314"/>
      <c r="K280" s="313"/>
      <c r="L280" s="313"/>
      <c r="M280" s="313"/>
      <c r="N280" s="313"/>
      <c r="O280" s="313"/>
      <c r="P280" s="313"/>
      <c r="Q280" s="313"/>
      <c r="R280" s="313"/>
      <c r="S280" s="313"/>
      <c r="T280" s="313"/>
      <c r="U280" s="313"/>
      <c r="V280" s="313"/>
      <c r="W280" s="313"/>
      <c r="X280" s="313"/>
      <c r="Y280" s="313"/>
      <c r="Z280" s="313"/>
      <c r="AA280" s="313"/>
      <c r="AB280" s="313"/>
      <c r="AC280" s="402"/>
      <c r="AD280" s="313"/>
      <c r="AE280" s="313"/>
      <c r="AF280" s="66"/>
      <c r="AG280" s="66"/>
      <c r="AH280" s="78"/>
      <c r="AI280" s="75"/>
      <c r="AJ280" s="383"/>
      <c r="AK280" s="383"/>
    </row>
    <row r="281" spans="1:37" ht="15" customHeight="1">
      <c r="A281" s="313"/>
      <c r="B281" s="314"/>
      <c r="C281" s="314"/>
      <c r="D281" s="313"/>
      <c r="E281" s="314"/>
      <c r="F281" s="314"/>
      <c r="G281" s="314"/>
      <c r="H281" s="314"/>
      <c r="I281" s="313"/>
      <c r="J281" s="314"/>
      <c r="K281" s="313"/>
      <c r="L281" s="313"/>
      <c r="M281" s="313"/>
      <c r="N281" s="313"/>
      <c r="O281" s="313"/>
      <c r="P281" s="313"/>
      <c r="Q281" s="313"/>
      <c r="R281" s="313"/>
      <c r="S281" s="313"/>
      <c r="T281" s="313"/>
      <c r="U281" s="313"/>
      <c r="V281" s="313"/>
      <c r="W281" s="313"/>
      <c r="X281" s="313"/>
      <c r="Y281" s="313"/>
      <c r="Z281" s="313"/>
      <c r="AA281" s="313"/>
      <c r="AB281" s="313"/>
      <c r="AC281" s="402"/>
      <c r="AD281" s="313"/>
      <c r="AE281" s="313"/>
      <c r="AF281" s="66"/>
      <c r="AG281" s="66"/>
      <c r="AH281" s="78"/>
      <c r="AI281" s="75"/>
      <c r="AJ281" s="383"/>
      <c r="AK281" s="383"/>
    </row>
    <row r="282" spans="1:37" ht="15" customHeight="1">
      <c r="A282" s="313"/>
      <c r="B282" s="314"/>
      <c r="C282" s="314"/>
      <c r="D282" s="313"/>
      <c r="E282" s="314"/>
      <c r="F282" s="314"/>
      <c r="G282" s="314"/>
      <c r="H282" s="314"/>
      <c r="I282" s="313"/>
      <c r="J282" s="314"/>
      <c r="K282" s="313"/>
      <c r="L282" s="313"/>
      <c r="M282" s="313"/>
      <c r="N282" s="313"/>
      <c r="O282" s="313"/>
      <c r="P282" s="313"/>
      <c r="Q282" s="313"/>
      <c r="R282" s="313"/>
      <c r="S282" s="313"/>
      <c r="T282" s="313"/>
      <c r="U282" s="313"/>
      <c r="V282" s="313"/>
      <c r="W282" s="313"/>
      <c r="X282" s="313"/>
      <c r="Y282" s="313"/>
      <c r="Z282" s="313"/>
      <c r="AA282" s="313"/>
      <c r="AB282" s="313"/>
      <c r="AC282" s="402"/>
      <c r="AD282" s="313"/>
      <c r="AE282" s="313"/>
      <c r="AF282" s="66"/>
      <c r="AG282" s="66"/>
      <c r="AH282" s="78"/>
      <c r="AI282" s="75"/>
      <c r="AJ282" s="383"/>
      <c r="AK282" s="383"/>
    </row>
    <row r="283" spans="1:37" ht="15" customHeight="1">
      <c r="A283" s="313"/>
      <c r="B283" s="314"/>
      <c r="C283" s="314"/>
      <c r="D283" s="313"/>
      <c r="E283" s="314"/>
      <c r="F283" s="314"/>
      <c r="G283" s="314"/>
      <c r="H283" s="314"/>
      <c r="I283" s="313"/>
      <c r="J283" s="314"/>
      <c r="K283" s="313"/>
      <c r="L283" s="313"/>
      <c r="M283" s="313"/>
      <c r="N283" s="313"/>
      <c r="O283" s="313"/>
      <c r="P283" s="313"/>
      <c r="Q283" s="313"/>
      <c r="R283" s="313"/>
      <c r="S283" s="313"/>
      <c r="T283" s="313"/>
      <c r="U283" s="313"/>
      <c r="V283" s="313"/>
      <c r="W283" s="313"/>
      <c r="X283" s="313"/>
      <c r="Y283" s="313"/>
      <c r="Z283" s="313"/>
      <c r="AA283" s="313"/>
      <c r="AB283" s="313"/>
      <c r="AC283" s="402"/>
      <c r="AD283" s="313"/>
      <c r="AE283" s="313"/>
      <c r="AF283" s="66"/>
      <c r="AG283" s="66"/>
      <c r="AH283" s="78"/>
      <c r="AI283" s="75"/>
      <c r="AJ283" s="383"/>
      <c r="AK283" s="383"/>
    </row>
    <row r="284" spans="1:37" ht="15" customHeight="1">
      <c r="A284" s="313"/>
      <c r="B284" s="314"/>
      <c r="C284" s="314"/>
      <c r="D284" s="313"/>
      <c r="E284" s="314"/>
      <c r="F284" s="314"/>
      <c r="G284" s="314"/>
      <c r="H284" s="314"/>
      <c r="I284" s="313"/>
      <c r="J284" s="314"/>
      <c r="K284" s="313"/>
      <c r="L284" s="313"/>
      <c r="M284" s="313"/>
      <c r="N284" s="313"/>
      <c r="O284" s="313"/>
      <c r="P284" s="313"/>
      <c r="Q284" s="313"/>
      <c r="R284" s="313"/>
      <c r="S284" s="313"/>
      <c r="T284" s="313"/>
      <c r="U284" s="313"/>
      <c r="V284" s="313"/>
      <c r="W284" s="313"/>
      <c r="X284" s="313"/>
      <c r="Y284" s="313"/>
      <c r="Z284" s="313"/>
      <c r="AA284" s="313"/>
      <c r="AB284" s="313"/>
      <c r="AC284" s="402"/>
      <c r="AD284" s="313"/>
      <c r="AE284" s="313"/>
      <c r="AF284" s="142"/>
      <c r="AG284" s="142"/>
      <c r="AH284" s="76"/>
      <c r="AI284" s="76"/>
      <c r="AJ284" s="381"/>
      <c r="AK284" s="381"/>
    </row>
    <row r="285" spans="1:37" ht="15" customHeight="1">
      <c r="A285" s="313"/>
      <c r="B285" s="314"/>
      <c r="C285" s="314"/>
      <c r="D285" s="313"/>
      <c r="E285" s="314"/>
      <c r="F285" s="314"/>
      <c r="G285" s="314"/>
      <c r="H285" s="314"/>
      <c r="I285" s="313"/>
      <c r="J285" s="314"/>
      <c r="K285" s="313"/>
      <c r="L285" s="313"/>
      <c r="M285" s="313"/>
      <c r="N285" s="313"/>
      <c r="O285" s="313"/>
      <c r="P285" s="313"/>
      <c r="Q285" s="313"/>
      <c r="R285" s="313"/>
      <c r="S285" s="313"/>
      <c r="T285" s="313"/>
      <c r="U285" s="313"/>
      <c r="V285" s="313"/>
      <c r="W285" s="313"/>
      <c r="X285" s="313"/>
      <c r="Y285" s="313"/>
      <c r="Z285" s="313"/>
      <c r="AA285" s="313"/>
      <c r="AB285" s="313"/>
      <c r="AC285" s="402"/>
      <c r="AD285" s="313"/>
      <c r="AE285" s="313"/>
      <c r="AF285" s="71"/>
      <c r="AG285" s="71"/>
      <c r="AH285" s="79"/>
      <c r="AI285" s="77"/>
      <c r="AJ285" s="383"/>
      <c r="AK285" s="383"/>
    </row>
    <row r="286" spans="1:37" ht="15" customHeight="1">
      <c r="A286" s="313"/>
      <c r="B286" s="314"/>
      <c r="C286" s="314"/>
      <c r="D286" s="313"/>
      <c r="E286" s="314"/>
      <c r="F286" s="314"/>
      <c r="G286" s="314"/>
      <c r="H286" s="314"/>
      <c r="I286" s="313"/>
      <c r="J286" s="314"/>
      <c r="K286" s="313"/>
      <c r="L286" s="313"/>
      <c r="M286" s="313"/>
      <c r="N286" s="313"/>
      <c r="O286" s="313"/>
      <c r="P286" s="313"/>
      <c r="Q286" s="313"/>
      <c r="R286" s="313"/>
      <c r="S286" s="313"/>
      <c r="T286" s="313"/>
      <c r="U286" s="313"/>
      <c r="V286" s="313"/>
      <c r="W286" s="313"/>
      <c r="X286" s="313"/>
      <c r="Y286" s="313"/>
      <c r="Z286" s="313"/>
      <c r="AA286" s="313"/>
      <c r="AB286" s="313"/>
      <c r="AC286" s="402"/>
      <c r="AD286" s="313"/>
      <c r="AE286" s="313"/>
      <c r="AF286" s="66"/>
      <c r="AG286" s="66"/>
      <c r="AH286" s="78"/>
      <c r="AI286" s="75"/>
      <c r="AJ286" s="383"/>
      <c r="AK286" s="383"/>
    </row>
    <row r="287" spans="1:37" ht="15" customHeight="1">
      <c r="A287" s="313"/>
      <c r="B287" s="314"/>
      <c r="C287" s="314"/>
      <c r="D287" s="313"/>
      <c r="E287" s="314"/>
      <c r="F287" s="314"/>
      <c r="G287" s="314"/>
      <c r="H287" s="314"/>
      <c r="I287" s="313"/>
      <c r="J287" s="314"/>
      <c r="K287" s="313"/>
      <c r="L287" s="313"/>
      <c r="M287" s="313"/>
      <c r="N287" s="313"/>
      <c r="O287" s="313"/>
      <c r="P287" s="313"/>
      <c r="Q287" s="313"/>
      <c r="R287" s="313"/>
      <c r="S287" s="313"/>
      <c r="T287" s="313"/>
      <c r="U287" s="313"/>
      <c r="V287" s="313"/>
      <c r="W287" s="313"/>
      <c r="X287" s="313"/>
      <c r="Y287" s="313"/>
      <c r="Z287" s="313"/>
      <c r="AA287" s="313"/>
      <c r="AB287" s="313"/>
      <c r="AC287" s="402"/>
      <c r="AD287" s="313"/>
      <c r="AE287" s="313"/>
      <c r="AF287" s="66"/>
      <c r="AG287" s="66"/>
      <c r="AH287" s="78"/>
      <c r="AI287" s="75"/>
      <c r="AJ287" s="383"/>
      <c r="AK287" s="383"/>
    </row>
    <row r="288" spans="1:37" ht="15" customHeight="1">
      <c r="A288" s="313"/>
      <c r="B288" s="314"/>
      <c r="C288" s="314"/>
      <c r="D288" s="313"/>
      <c r="E288" s="314"/>
      <c r="F288" s="314"/>
      <c r="G288" s="314"/>
      <c r="H288" s="314"/>
      <c r="I288" s="313"/>
      <c r="J288" s="314"/>
      <c r="K288" s="313"/>
      <c r="L288" s="313"/>
      <c r="M288" s="313"/>
      <c r="N288" s="313"/>
      <c r="O288" s="313"/>
      <c r="P288" s="313"/>
      <c r="Q288" s="313"/>
      <c r="R288" s="313"/>
      <c r="S288" s="313"/>
      <c r="T288" s="313"/>
      <c r="U288" s="313"/>
      <c r="V288" s="313"/>
      <c r="W288" s="313"/>
      <c r="X288" s="313"/>
      <c r="Y288" s="313"/>
      <c r="Z288" s="313"/>
      <c r="AA288" s="313"/>
      <c r="AB288" s="313"/>
      <c r="AC288" s="402"/>
      <c r="AD288" s="313"/>
      <c r="AE288" s="313"/>
      <c r="AF288" s="66"/>
      <c r="AG288" s="66"/>
      <c r="AH288" s="78"/>
      <c r="AI288" s="75"/>
      <c r="AJ288" s="383"/>
      <c r="AK288" s="383"/>
    </row>
    <row r="289" spans="1:37" ht="15" customHeight="1">
      <c r="A289" s="313"/>
      <c r="B289" s="314"/>
      <c r="C289" s="314"/>
      <c r="D289" s="313"/>
      <c r="E289" s="314"/>
      <c r="F289" s="314"/>
      <c r="G289" s="314"/>
      <c r="H289" s="314"/>
      <c r="I289" s="313"/>
      <c r="J289" s="314"/>
      <c r="K289" s="313"/>
      <c r="L289" s="313"/>
      <c r="M289" s="313"/>
      <c r="N289" s="313"/>
      <c r="O289" s="313"/>
      <c r="P289" s="313"/>
      <c r="Q289" s="313"/>
      <c r="R289" s="313"/>
      <c r="S289" s="313"/>
      <c r="T289" s="313"/>
      <c r="U289" s="313"/>
      <c r="V289" s="313"/>
      <c r="W289" s="313"/>
      <c r="X289" s="313"/>
      <c r="Y289" s="313"/>
      <c r="Z289" s="313"/>
      <c r="AA289" s="313"/>
      <c r="AB289" s="313"/>
      <c r="AC289" s="402"/>
      <c r="AD289" s="313"/>
      <c r="AE289" s="313"/>
      <c r="AF289" s="66"/>
      <c r="AG289" s="66"/>
      <c r="AH289" s="78"/>
      <c r="AI289" s="75"/>
      <c r="AJ289" s="383"/>
      <c r="AK289" s="383"/>
    </row>
    <row r="290" spans="1:37" ht="15" customHeight="1">
      <c r="A290" s="313"/>
      <c r="B290" s="314"/>
      <c r="C290" s="314"/>
      <c r="D290" s="313"/>
      <c r="E290" s="314"/>
      <c r="F290" s="314"/>
      <c r="G290" s="314"/>
      <c r="H290" s="314"/>
      <c r="I290" s="313"/>
      <c r="J290" s="314"/>
      <c r="K290" s="313"/>
      <c r="L290" s="313"/>
      <c r="M290" s="313"/>
      <c r="N290" s="313"/>
      <c r="O290" s="313"/>
      <c r="P290" s="313"/>
      <c r="Q290" s="313"/>
      <c r="R290" s="313"/>
      <c r="S290" s="313"/>
      <c r="T290" s="313"/>
      <c r="U290" s="313"/>
      <c r="V290" s="313"/>
      <c r="W290" s="313"/>
      <c r="X290" s="313"/>
      <c r="Y290" s="313"/>
      <c r="Z290" s="313"/>
      <c r="AA290" s="313"/>
      <c r="AB290" s="313"/>
      <c r="AC290" s="402"/>
      <c r="AD290" s="313"/>
      <c r="AE290" s="313"/>
      <c r="AF290" s="66"/>
      <c r="AG290" s="66"/>
      <c r="AH290" s="78"/>
      <c r="AI290" s="75"/>
      <c r="AJ290" s="383"/>
      <c r="AK290" s="383"/>
    </row>
    <row r="291" spans="1:37" ht="15" customHeight="1">
      <c r="A291" s="313"/>
      <c r="B291" s="314"/>
      <c r="C291" s="314"/>
      <c r="D291" s="313"/>
      <c r="E291" s="314"/>
      <c r="F291" s="314"/>
      <c r="G291" s="314"/>
      <c r="H291" s="314"/>
      <c r="I291" s="313"/>
      <c r="J291" s="314"/>
      <c r="K291" s="313"/>
      <c r="L291" s="313"/>
      <c r="M291" s="313"/>
      <c r="N291" s="313"/>
      <c r="O291" s="313"/>
      <c r="P291" s="313"/>
      <c r="Q291" s="313"/>
      <c r="R291" s="313"/>
      <c r="S291" s="313"/>
      <c r="T291" s="313"/>
      <c r="U291" s="313"/>
      <c r="V291" s="313"/>
      <c r="W291" s="313"/>
      <c r="X291" s="313"/>
      <c r="Y291" s="313"/>
      <c r="Z291" s="313"/>
      <c r="AA291" s="313"/>
      <c r="AB291" s="313"/>
      <c r="AC291" s="402"/>
      <c r="AD291" s="313"/>
      <c r="AE291" s="313"/>
      <c r="AF291" s="66"/>
      <c r="AG291" s="66"/>
      <c r="AH291" s="78"/>
      <c r="AI291" s="75"/>
      <c r="AJ291" s="383"/>
      <c r="AK291" s="383"/>
    </row>
    <row r="292" spans="1:37" ht="15" customHeight="1">
      <c r="A292" s="313"/>
      <c r="B292" s="314"/>
      <c r="C292" s="314"/>
      <c r="D292" s="313"/>
      <c r="E292" s="314"/>
      <c r="F292" s="314"/>
      <c r="G292" s="314"/>
      <c r="H292" s="314"/>
      <c r="I292" s="313"/>
      <c r="J292" s="314"/>
      <c r="K292" s="313"/>
      <c r="L292" s="313"/>
      <c r="M292" s="313"/>
      <c r="N292" s="313"/>
      <c r="O292" s="313"/>
      <c r="P292" s="313"/>
      <c r="Q292" s="313"/>
      <c r="R292" s="313"/>
      <c r="S292" s="313"/>
      <c r="T292" s="313"/>
      <c r="U292" s="313"/>
      <c r="V292" s="313"/>
      <c r="W292" s="313"/>
      <c r="X292" s="313"/>
      <c r="Y292" s="313"/>
      <c r="Z292" s="313"/>
      <c r="AA292" s="313"/>
      <c r="AB292" s="313"/>
      <c r="AC292" s="402"/>
      <c r="AD292" s="313"/>
      <c r="AE292" s="313"/>
      <c r="AF292" s="66"/>
      <c r="AG292" s="66"/>
      <c r="AH292" s="78"/>
      <c r="AI292" s="75"/>
      <c r="AJ292" s="383"/>
      <c r="AK292" s="383"/>
    </row>
    <row r="293" spans="1:37" ht="15" customHeight="1">
      <c r="A293" s="313"/>
      <c r="B293" s="314"/>
      <c r="C293" s="314"/>
      <c r="D293" s="313"/>
      <c r="E293" s="314"/>
      <c r="F293" s="314"/>
      <c r="G293" s="314"/>
      <c r="H293" s="314"/>
      <c r="I293" s="313"/>
      <c r="J293" s="314"/>
      <c r="K293" s="313"/>
      <c r="L293" s="313"/>
      <c r="M293" s="313"/>
      <c r="N293" s="313"/>
      <c r="O293" s="313"/>
      <c r="P293" s="313"/>
      <c r="Q293" s="313"/>
      <c r="R293" s="313"/>
      <c r="S293" s="313"/>
      <c r="T293" s="313"/>
      <c r="U293" s="313"/>
      <c r="V293" s="313"/>
      <c r="W293" s="313"/>
      <c r="X293" s="313"/>
      <c r="Y293" s="313"/>
      <c r="Z293" s="313"/>
      <c r="AA293" s="313"/>
      <c r="AB293" s="313"/>
      <c r="AC293" s="402"/>
      <c r="AD293" s="313"/>
      <c r="AE293" s="313"/>
      <c r="AF293" s="66"/>
      <c r="AG293" s="66"/>
      <c r="AH293" s="78"/>
      <c r="AI293" s="75"/>
      <c r="AJ293" s="383"/>
      <c r="AK293" s="383"/>
    </row>
    <row r="294" spans="1:37" ht="15" customHeight="1">
      <c r="A294" s="313"/>
      <c r="B294" s="314"/>
      <c r="C294" s="314"/>
      <c r="D294" s="313"/>
      <c r="E294" s="314"/>
      <c r="F294" s="314"/>
      <c r="G294" s="314"/>
      <c r="H294" s="314"/>
      <c r="I294" s="313"/>
      <c r="J294" s="314"/>
      <c r="K294" s="313"/>
      <c r="L294" s="313"/>
      <c r="M294" s="313"/>
      <c r="N294" s="313"/>
      <c r="O294" s="313"/>
      <c r="P294" s="313"/>
      <c r="Q294" s="313"/>
      <c r="R294" s="313"/>
      <c r="S294" s="313"/>
      <c r="T294" s="313"/>
      <c r="U294" s="313"/>
      <c r="V294" s="313"/>
      <c r="W294" s="313"/>
      <c r="X294" s="313"/>
      <c r="Y294" s="313"/>
      <c r="Z294" s="313"/>
      <c r="AA294" s="313"/>
      <c r="AB294" s="313"/>
      <c r="AC294" s="402"/>
      <c r="AD294" s="313"/>
      <c r="AE294" s="313"/>
      <c r="AF294" s="66"/>
      <c r="AG294" s="66"/>
      <c r="AH294" s="78"/>
      <c r="AI294" s="75"/>
      <c r="AJ294" s="383"/>
      <c r="AK294" s="383"/>
    </row>
    <row r="295" spans="1:37" ht="15" customHeight="1">
      <c r="A295" s="313"/>
      <c r="B295" s="314"/>
      <c r="C295" s="314"/>
      <c r="D295" s="313"/>
      <c r="E295" s="314"/>
      <c r="F295" s="314"/>
      <c r="G295" s="314"/>
      <c r="H295" s="314"/>
      <c r="I295" s="313"/>
      <c r="J295" s="314"/>
      <c r="K295" s="313"/>
      <c r="L295" s="313"/>
      <c r="M295" s="313"/>
      <c r="N295" s="313"/>
      <c r="O295" s="313"/>
      <c r="P295" s="313"/>
      <c r="Q295" s="313"/>
      <c r="R295" s="313"/>
      <c r="S295" s="313"/>
      <c r="T295" s="313"/>
      <c r="U295" s="313"/>
      <c r="V295" s="313"/>
      <c r="W295" s="313"/>
      <c r="X295" s="313"/>
      <c r="Y295" s="313"/>
      <c r="Z295" s="313"/>
      <c r="AA295" s="313"/>
      <c r="AB295" s="313"/>
      <c r="AC295" s="402"/>
      <c r="AD295" s="313"/>
      <c r="AE295" s="313"/>
      <c r="AF295" s="66"/>
      <c r="AG295" s="66"/>
      <c r="AH295" s="78"/>
      <c r="AI295" s="75"/>
      <c r="AJ295" s="383"/>
      <c r="AK295" s="383"/>
    </row>
    <row r="296" spans="1:37" ht="15" customHeight="1">
      <c r="A296" s="313"/>
      <c r="B296" s="314"/>
      <c r="C296" s="314"/>
      <c r="D296" s="313"/>
      <c r="E296" s="314"/>
      <c r="F296" s="314"/>
      <c r="G296" s="314"/>
      <c r="H296" s="314"/>
      <c r="I296" s="313"/>
      <c r="J296" s="314"/>
      <c r="K296" s="313"/>
      <c r="L296" s="313"/>
      <c r="M296" s="313"/>
      <c r="N296" s="313"/>
      <c r="O296" s="313"/>
      <c r="P296" s="313"/>
      <c r="Q296" s="313"/>
      <c r="R296" s="313"/>
      <c r="S296" s="313"/>
      <c r="T296" s="313"/>
      <c r="U296" s="313"/>
      <c r="V296" s="313"/>
      <c r="W296" s="313"/>
      <c r="X296" s="313"/>
      <c r="Y296" s="313"/>
      <c r="Z296" s="313"/>
      <c r="AA296" s="313"/>
      <c r="AB296" s="313"/>
      <c r="AC296" s="402"/>
      <c r="AD296" s="313"/>
      <c r="AE296" s="313"/>
      <c r="AF296" s="66"/>
      <c r="AG296" s="66"/>
      <c r="AH296" s="75"/>
      <c r="AI296" s="75"/>
      <c r="AJ296" s="383"/>
      <c r="AK296" s="383"/>
    </row>
    <row r="297" spans="1:37" ht="15" customHeight="1">
      <c r="A297" s="313"/>
      <c r="B297" s="314"/>
      <c r="C297" s="314"/>
      <c r="D297" s="313"/>
      <c r="E297" s="314"/>
      <c r="F297" s="314"/>
      <c r="G297" s="314"/>
      <c r="H297" s="314"/>
      <c r="I297" s="313"/>
      <c r="J297" s="314"/>
      <c r="K297" s="313"/>
      <c r="L297" s="313"/>
      <c r="M297" s="313"/>
      <c r="N297" s="313"/>
      <c r="O297" s="313"/>
      <c r="P297" s="313"/>
      <c r="Q297" s="313"/>
      <c r="R297" s="313"/>
      <c r="S297" s="313"/>
      <c r="T297" s="313"/>
      <c r="U297" s="313"/>
      <c r="V297" s="313"/>
      <c r="W297" s="313"/>
      <c r="X297" s="313"/>
      <c r="Y297" s="313"/>
      <c r="Z297" s="313"/>
      <c r="AA297" s="313"/>
      <c r="AB297" s="313"/>
      <c r="AC297" s="402"/>
      <c r="AD297" s="313"/>
      <c r="AE297" s="313"/>
      <c r="AF297" s="66"/>
      <c r="AG297" s="66"/>
      <c r="AH297" s="78"/>
      <c r="AI297" s="75"/>
      <c r="AJ297" s="383"/>
      <c r="AK297" s="383"/>
    </row>
    <row r="298" spans="1:37" ht="15" customHeight="1">
      <c r="A298" s="313"/>
      <c r="B298" s="314"/>
      <c r="C298" s="314"/>
      <c r="D298" s="313"/>
      <c r="E298" s="314"/>
      <c r="F298" s="314"/>
      <c r="G298" s="314"/>
      <c r="H298" s="314"/>
      <c r="I298" s="313"/>
      <c r="J298" s="314"/>
      <c r="K298" s="313"/>
      <c r="L298" s="313"/>
      <c r="M298" s="313"/>
      <c r="N298" s="313"/>
      <c r="O298" s="313"/>
      <c r="P298" s="313"/>
      <c r="Q298" s="313"/>
      <c r="R298" s="313"/>
      <c r="S298" s="313"/>
      <c r="T298" s="313"/>
      <c r="U298" s="313"/>
      <c r="V298" s="313"/>
      <c r="W298" s="313"/>
      <c r="X298" s="313"/>
      <c r="Y298" s="313"/>
      <c r="Z298" s="313"/>
      <c r="AA298" s="313"/>
      <c r="AB298" s="313"/>
      <c r="AC298" s="402"/>
      <c r="AD298" s="313"/>
      <c r="AE298" s="313"/>
      <c r="AF298" s="66"/>
      <c r="AG298" s="66"/>
      <c r="AH298" s="78"/>
      <c r="AI298" s="75"/>
      <c r="AJ298" s="383"/>
      <c r="AK298" s="383"/>
    </row>
    <row r="299" spans="1:37" ht="15" customHeight="1">
      <c r="A299" s="313"/>
      <c r="B299" s="314"/>
      <c r="C299" s="314"/>
      <c r="D299" s="313"/>
      <c r="E299" s="314"/>
      <c r="F299" s="314"/>
      <c r="G299" s="314"/>
      <c r="H299" s="314"/>
      <c r="I299" s="313"/>
      <c r="J299" s="314"/>
      <c r="K299" s="313"/>
      <c r="L299" s="313"/>
      <c r="M299" s="313"/>
      <c r="N299" s="313"/>
      <c r="O299" s="313"/>
      <c r="P299" s="313"/>
      <c r="Q299" s="313"/>
      <c r="R299" s="313"/>
      <c r="S299" s="313"/>
      <c r="T299" s="313"/>
      <c r="U299" s="313"/>
      <c r="V299" s="313"/>
      <c r="W299" s="313"/>
      <c r="X299" s="313"/>
      <c r="Y299" s="313"/>
      <c r="Z299" s="313"/>
      <c r="AA299" s="313"/>
      <c r="AB299" s="313"/>
      <c r="AC299" s="402"/>
      <c r="AD299" s="313"/>
      <c r="AE299" s="313"/>
      <c r="AF299" s="66"/>
      <c r="AG299" s="66"/>
      <c r="AH299" s="78"/>
      <c r="AI299" s="75"/>
      <c r="AJ299" s="383"/>
      <c r="AK299" s="383"/>
    </row>
    <row r="300" spans="1:37" ht="15" customHeight="1">
      <c r="A300" s="313"/>
      <c r="B300" s="314"/>
      <c r="C300" s="314"/>
      <c r="D300" s="313"/>
      <c r="E300" s="314"/>
      <c r="F300" s="314"/>
      <c r="G300" s="314"/>
      <c r="H300" s="314"/>
      <c r="I300" s="313"/>
      <c r="J300" s="314"/>
      <c r="K300" s="313"/>
      <c r="L300" s="313"/>
      <c r="M300" s="313"/>
      <c r="N300" s="313"/>
      <c r="O300" s="313"/>
      <c r="P300" s="313"/>
      <c r="Q300" s="313"/>
      <c r="R300" s="313"/>
      <c r="S300" s="313"/>
      <c r="T300" s="313"/>
      <c r="U300" s="313"/>
      <c r="V300" s="313"/>
      <c r="W300" s="313"/>
      <c r="X300" s="313"/>
      <c r="Y300" s="313"/>
      <c r="Z300" s="313"/>
      <c r="AA300" s="313"/>
      <c r="AB300" s="313"/>
      <c r="AC300" s="402"/>
      <c r="AD300" s="313"/>
      <c r="AE300" s="313"/>
      <c r="AF300" s="66"/>
      <c r="AG300" s="66"/>
      <c r="AH300" s="78"/>
      <c r="AI300" s="75"/>
      <c r="AJ300" s="383"/>
      <c r="AK300" s="383"/>
    </row>
    <row r="301" spans="1:37" ht="15" customHeight="1">
      <c r="A301" s="313"/>
      <c r="B301" s="314"/>
      <c r="C301" s="314"/>
      <c r="D301" s="313"/>
      <c r="E301" s="314"/>
      <c r="F301" s="314"/>
      <c r="G301" s="314"/>
      <c r="H301" s="314"/>
      <c r="I301" s="313"/>
      <c r="J301" s="314"/>
      <c r="K301" s="313"/>
      <c r="L301" s="313"/>
      <c r="M301" s="313"/>
      <c r="N301" s="313"/>
      <c r="O301" s="313"/>
      <c r="P301" s="313"/>
      <c r="Q301" s="313"/>
      <c r="R301" s="313"/>
      <c r="S301" s="313"/>
      <c r="T301" s="313"/>
      <c r="U301" s="313"/>
      <c r="V301" s="313"/>
      <c r="W301" s="313"/>
      <c r="X301" s="313"/>
      <c r="Y301" s="313"/>
      <c r="Z301" s="313"/>
      <c r="AA301" s="313"/>
      <c r="AB301" s="313"/>
      <c r="AC301" s="402"/>
      <c r="AD301" s="313"/>
      <c r="AE301" s="313"/>
      <c r="AF301" s="66"/>
      <c r="AG301" s="66"/>
      <c r="AH301" s="78"/>
      <c r="AI301" s="75"/>
      <c r="AJ301" s="383"/>
      <c r="AK301" s="383"/>
    </row>
    <row r="302" spans="1:37" ht="15" customHeight="1">
      <c r="A302" s="313"/>
      <c r="B302" s="314"/>
      <c r="C302" s="314"/>
      <c r="D302" s="313"/>
      <c r="E302" s="314"/>
      <c r="F302" s="314"/>
      <c r="G302" s="314"/>
      <c r="H302" s="314"/>
      <c r="I302" s="313"/>
      <c r="J302" s="314"/>
      <c r="K302" s="313"/>
      <c r="L302" s="313"/>
      <c r="M302" s="313"/>
      <c r="N302" s="313"/>
      <c r="O302" s="313"/>
      <c r="P302" s="313"/>
      <c r="Q302" s="313"/>
      <c r="R302" s="313"/>
      <c r="S302" s="313"/>
      <c r="T302" s="313"/>
      <c r="U302" s="313"/>
      <c r="V302" s="313"/>
      <c r="W302" s="313"/>
      <c r="X302" s="313"/>
      <c r="Y302" s="313"/>
      <c r="Z302" s="313"/>
      <c r="AA302" s="313"/>
      <c r="AB302" s="313"/>
      <c r="AC302" s="402"/>
      <c r="AD302" s="313"/>
      <c r="AE302" s="313"/>
      <c r="AF302" s="66"/>
      <c r="AG302" s="66"/>
      <c r="AH302" s="75"/>
      <c r="AI302" s="75"/>
      <c r="AJ302" s="383"/>
      <c r="AK302" s="383"/>
    </row>
    <row r="303" spans="1:37" ht="15" customHeight="1">
      <c r="A303" s="313"/>
      <c r="B303" s="314"/>
      <c r="C303" s="314"/>
      <c r="D303" s="313"/>
      <c r="E303" s="314"/>
      <c r="F303" s="314"/>
      <c r="G303" s="314"/>
      <c r="H303" s="314"/>
      <c r="I303" s="313"/>
      <c r="J303" s="314"/>
      <c r="K303" s="313"/>
      <c r="L303" s="313"/>
      <c r="M303" s="313"/>
      <c r="N303" s="313"/>
      <c r="O303" s="313"/>
      <c r="P303" s="313"/>
      <c r="Q303" s="313"/>
      <c r="R303" s="313"/>
      <c r="S303" s="313"/>
      <c r="T303" s="313"/>
      <c r="U303" s="313"/>
      <c r="V303" s="313"/>
      <c r="W303" s="313"/>
      <c r="X303" s="313"/>
      <c r="Y303" s="313"/>
      <c r="Z303" s="313"/>
      <c r="AA303" s="313"/>
      <c r="AB303" s="313"/>
      <c r="AC303" s="402"/>
      <c r="AD303" s="313"/>
      <c r="AE303" s="313"/>
      <c r="AF303" s="66"/>
      <c r="AG303" s="66"/>
      <c r="AH303" s="78"/>
      <c r="AI303" s="75"/>
      <c r="AJ303" s="383"/>
      <c r="AK303" s="383"/>
    </row>
    <row r="304" spans="1:37" ht="15" customHeight="1">
      <c r="A304" s="313"/>
      <c r="B304" s="314"/>
      <c r="C304" s="314"/>
      <c r="D304" s="313"/>
      <c r="E304" s="314"/>
      <c r="F304" s="314"/>
      <c r="G304" s="314"/>
      <c r="H304" s="314"/>
      <c r="I304" s="313"/>
      <c r="J304" s="314"/>
      <c r="K304" s="313"/>
      <c r="L304" s="313"/>
      <c r="M304" s="313"/>
      <c r="N304" s="313"/>
      <c r="O304" s="313"/>
      <c r="P304" s="313"/>
      <c r="Q304" s="313"/>
      <c r="R304" s="313"/>
      <c r="S304" s="313"/>
      <c r="T304" s="313"/>
      <c r="U304" s="313"/>
      <c r="V304" s="313"/>
      <c r="W304" s="313"/>
      <c r="X304" s="313"/>
      <c r="Y304" s="313"/>
      <c r="Z304" s="313"/>
      <c r="AA304" s="313"/>
      <c r="AB304" s="313"/>
      <c r="AC304" s="402"/>
      <c r="AD304" s="313"/>
      <c r="AE304" s="313"/>
      <c r="AF304" s="66"/>
      <c r="AG304" s="66"/>
      <c r="AH304" s="78"/>
      <c r="AI304" s="75"/>
      <c r="AJ304" s="383"/>
      <c r="AK304" s="383"/>
    </row>
    <row r="305" spans="1:37" ht="15" customHeight="1">
      <c r="A305" s="313"/>
      <c r="B305" s="314"/>
      <c r="C305" s="314"/>
      <c r="D305" s="313"/>
      <c r="E305" s="314"/>
      <c r="F305" s="314"/>
      <c r="G305" s="314"/>
      <c r="H305" s="314"/>
      <c r="I305" s="313"/>
      <c r="J305" s="314"/>
      <c r="K305" s="313"/>
      <c r="L305" s="313"/>
      <c r="M305" s="313"/>
      <c r="N305" s="313"/>
      <c r="O305" s="313"/>
      <c r="P305" s="313"/>
      <c r="Q305" s="313"/>
      <c r="R305" s="313"/>
      <c r="S305" s="313"/>
      <c r="T305" s="313"/>
      <c r="U305" s="313"/>
      <c r="V305" s="313"/>
      <c r="W305" s="313"/>
      <c r="X305" s="313"/>
      <c r="Y305" s="313"/>
      <c r="Z305" s="313"/>
      <c r="AA305" s="313"/>
      <c r="AB305" s="313"/>
      <c r="AC305" s="402"/>
      <c r="AD305" s="313"/>
      <c r="AE305" s="313"/>
      <c r="AF305" s="66"/>
      <c r="AG305" s="66"/>
      <c r="AH305" s="75"/>
      <c r="AI305" s="75"/>
      <c r="AJ305" s="383"/>
      <c r="AK305" s="383"/>
    </row>
    <row r="306" spans="1:37" ht="15" customHeight="1">
      <c r="A306" s="313"/>
      <c r="B306" s="314"/>
      <c r="C306" s="314"/>
      <c r="D306" s="313"/>
      <c r="E306" s="314"/>
      <c r="F306" s="314"/>
      <c r="G306" s="314"/>
      <c r="H306" s="314"/>
      <c r="I306" s="313"/>
      <c r="J306" s="314"/>
      <c r="K306" s="313"/>
      <c r="L306" s="313"/>
      <c r="M306" s="313"/>
      <c r="N306" s="313"/>
      <c r="O306" s="313"/>
      <c r="P306" s="313"/>
      <c r="Q306" s="313"/>
      <c r="R306" s="313"/>
      <c r="S306" s="313"/>
      <c r="T306" s="313"/>
      <c r="U306" s="313"/>
      <c r="V306" s="313"/>
      <c r="W306" s="313"/>
      <c r="X306" s="313"/>
      <c r="Y306" s="313"/>
      <c r="Z306" s="313"/>
      <c r="AA306" s="313"/>
      <c r="AB306" s="313"/>
      <c r="AC306" s="402"/>
      <c r="AD306" s="313"/>
      <c r="AE306" s="313"/>
      <c r="AF306" s="66"/>
      <c r="AG306" s="66"/>
      <c r="AH306" s="78"/>
      <c r="AI306" s="75"/>
      <c r="AJ306" s="383"/>
      <c r="AK306" s="383"/>
    </row>
    <row r="307" spans="1:37" ht="15" customHeight="1">
      <c r="A307" s="313"/>
      <c r="B307" s="314"/>
      <c r="C307" s="314"/>
      <c r="D307" s="313"/>
      <c r="E307" s="314"/>
      <c r="F307" s="314"/>
      <c r="G307" s="314"/>
      <c r="H307" s="314"/>
      <c r="I307" s="313"/>
      <c r="J307" s="314"/>
      <c r="K307" s="313"/>
      <c r="L307" s="313"/>
      <c r="M307" s="313"/>
      <c r="N307" s="313"/>
      <c r="O307" s="313"/>
      <c r="P307" s="313"/>
      <c r="Q307" s="313"/>
      <c r="R307" s="313"/>
      <c r="S307" s="313"/>
      <c r="T307" s="313"/>
      <c r="U307" s="313"/>
      <c r="V307" s="313"/>
      <c r="W307" s="313"/>
      <c r="X307" s="313"/>
      <c r="Y307" s="313"/>
      <c r="Z307" s="313"/>
      <c r="AA307" s="313"/>
      <c r="AB307" s="313"/>
      <c r="AC307" s="402"/>
      <c r="AD307" s="313"/>
      <c r="AE307" s="313"/>
      <c r="AF307" s="66"/>
      <c r="AG307" s="66"/>
      <c r="AH307" s="78"/>
      <c r="AI307" s="75"/>
      <c r="AJ307" s="383"/>
      <c r="AK307" s="383"/>
    </row>
    <row r="308" spans="1:37" ht="15" customHeight="1">
      <c r="A308" s="313"/>
      <c r="B308" s="314"/>
      <c r="C308" s="314"/>
      <c r="D308" s="313"/>
      <c r="E308" s="314"/>
      <c r="F308" s="314"/>
      <c r="G308" s="314"/>
      <c r="H308" s="314"/>
      <c r="I308" s="313"/>
      <c r="J308" s="314"/>
      <c r="K308" s="313"/>
      <c r="L308" s="313"/>
      <c r="M308" s="313"/>
      <c r="N308" s="313"/>
      <c r="O308" s="313"/>
      <c r="P308" s="313"/>
      <c r="Q308" s="313"/>
      <c r="R308" s="313"/>
      <c r="S308" s="313"/>
      <c r="T308" s="313"/>
      <c r="U308" s="313"/>
      <c r="V308" s="313"/>
      <c r="W308" s="313"/>
      <c r="X308" s="313"/>
      <c r="Y308" s="313"/>
      <c r="Z308" s="313"/>
      <c r="AA308" s="313"/>
      <c r="AB308" s="313"/>
      <c r="AC308" s="402"/>
      <c r="AD308" s="313"/>
      <c r="AE308" s="313"/>
      <c r="AF308" s="66"/>
      <c r="AG308" s="66"/>
      <c r="AH308" s="75"/>
      <c r="AI308" s="75"/>
      <c r="AJ308" s="383"/>
      <c r="AK308" s="383"/>
    </row>
    <row r="309" spans="1:37" ht="15" customHeight="1">
      <c r="A309" s="313"/>
      <c r="B309" s="314"/>
      <c r="C309" s="314"/>
      <c r="D309" s="313"/>
      <c r="E309" s="314"/>
      <c r="F309" s="314"/>
      <c r="G309" s="314"/>
      <c r="H309" s="314"/>
      <c r="I309" s="313"/>
      <c r="J309" s="314"/>
      <c r="K309" s="313"/>
      <c r="L309" s="313"/>
      <c r="M309" s="313"/>
      <c r="N309" s="313"/>
      <c r="O309" s="313"/>
      <c r="P309" s="313"/>
      <c r="Q309" s="313"/>
      <c r="R309" s="313"/>
      <c r="S309" s="313"/>
      <c r="T309" s="313"/>
      <c r="U309" s="313"/>
      <c r="V309" s="313"/>
      <c r="W309" s="313"/>
      <c r="X309" s="313"/>
      <c r="Y309" s="313"/>
      <c r="Z309" s="313"/>
      <c r="AA309" s="313"/>
      <c r="AB309" s="313"/>
      <c r="AC309" s="402"/>
      <c r="AD309" s="313"/>
      <c r="AE309" s="313"/>
      <c r="AF309" s="66"/>
      <c r="AG309" s="66"/>
      <c r="AH309" s="75"/>
      <c r="AI309" s="75"/>
      <c r="AJ309" s="383"/>
      <c r="AK309" s="383"/>
    </row>
    <row r="310" spans="1:37" ht="15" customHeight="1">
      <c r="A310" s="313"/>
      <c r="B310" s="314"/>
      <c r="C310" s="314"/>
      <c r="D310" s="313"/>
      <c r="E310" s="314"/>
      <c r="F310" s="314"/>
      <c r="G310" s="314"/>
      <c r="H310" s="314"/>
      <c r="I310" s="313"/>
      <c r="J310" s="314"/>
      <c r="K310" s="313"/>
      <c r="L310" s="313"/>
      <c r="M310" s="313"/>
      <c r="N310" s="313"/>
      <c r="O310" s="313"/>
      <c r="P310" s="313"/>
      <c r="Q310" s="313"/>
      <c r="R310" s="313"/>
      <c r="S310" s="313"/>
      <c r="T310" s="313"/>
      <c r="U310" s="313"/>
      <c r="V310" s="313"/>
      <c r="W310" s="313"/>
      <c r="X310" s="313"/>
      <c r="Y310" s="313"/>
      <c r="Z310" s="313"/>
      <c r="AA310" s="313"/>
      <c r="AB310" s="313"/>
      <c r="AC310" s="402"/>
      <c r="AD310" s="313"/>
      <c r="AE310" s="313"/>
      <c r="AF310" s="66"/>
      <c r="AG310" s="66"/>
      <c r="AH310" s="78"/>
      <c r="AI310" s="75"/>
      <c r="AJ310" s="383"/>
      <c r="AK310" s="383"/>
    </row>
    <row r="311" spans="1:37" ht="15" customHeight="1">
      <c r="A311" s="313"/>
      <c r="B311" s="314"/>
      <c r="C311" s="314"/>
      <c r="D311" s="313"/>
      <c r="E311" s="314"/>
      <c r="F311" s="314"/>
      <c r="G311" s="314"/>
      <c r="H311" s="314"/>
      <c r="I311" s="313"/>
      <c r="J311" s="314"/>
      <c r="K311" s="313"/>
      <c r="L311" s="313"/>
      <c r="M311" s="313"/>
      <c r="N311" s="313"/>
      <c r="O311" s="313"/>
      <c r="P311" s="313"/>
      <c r="Q311" s="313"/>
      <c r="R311" s="313"/>
      <c r="S311" s="313"/>
      <c r="T311" s="313"/>
      <c r="U311" s="313"/>
      <c r="V311" s="313"/>
      <c r="W311" s="313"/>
      <c r="X311" s="313"/>
      <c r="Y311" s="313"/>
      <c r="Z311" s="313"/>
      <c r="AA311" s="313"/>
      <c r="AB311" s="313"/>
      <c r="AC311" s="402"/>
      <c r="AD311" s="313"/>
      <c r="AE311" s="313"/>
      <c r="AF311" s="66"/>
      <c r="AG311" s="66"/>
      <c r="AH311" s="75"/>
      <c r="AI311" s="75"/>
      <c r="AJ311" s="383"/>
      <c r="AK311" s="383"/>
    </row>
    <row r="312" spans="1:37" ht="15" customHeight="1">
      <c r="A312" s="313"/>
      <c r="B312" s="314"/>
      <c r="C312" s="314"/>
      <c r="D312" s="313"/>
      <c r="E312" s="314"/>
      <c r="F312" s="314"/>
      <c r="G312" s="314"/>
      <c r="H312" s="314"/>
      <c r="I312" s="313"/>
      <c r="J312" s="314"/>
      <c r="K312" s="313"/>
      <c r="L312" s="313"/>
      <c r="M312" s="313"/>
      <c r="N312" s="313"/>
      <c r="O312" s="313"/>
      <c r="P312" s="313"/>
      <c r="Q312" s="313"/>
      <c r="R312" s="313"/>
      <c r="S312" s="313"/>
      <c r="T312" s="313"/>
      <c r="U312" s="313"/>
      <c r="V312" s="313"/>
      <c r="W312" s="313"/>
      <c r="X312" s="313"/>
      <c r="Y312" s="313"/>
      <c r="Z312" s="313"/>
      <c r="AA312" s="313"/>
      <c r="AB312" s="313"/>
      <c r="AC312" s="402"/>
      <c r="AD312" s="313"/>
      <c r="AE312" s="313"/>
      <c r="AF312" s="66"/>
      <c r="AG312" s="66"/>
      <c r="AH312" s="78"/>
      <c r="AI312" s="75"/>
      <c r="AJ312" s="383"/>
      <c r="AK312" s="383"/>
    </row>
    <row r="313" spans="1:37" ht="15" customHeight="1">
      <c r="A313" s="313"/>
      <c r="B313" s="314"/>
      <c r="C313" s="314"/>
      <c r="D313" s="313"/>
      <c r="E313" s="314"/>
      <c r="F313" s="314"/>
      <c r="G313" s="314"/>
      <c r="H313" s="314"/>
      <c r="I313" s="313"/>
      <c r="J313" s="314"/>
      <c r="K313" s="313"/>
      <c r="L313" s="313"/>
      <c r="M313" s="313"/>
      <c r="N313" s="313"/>
      <c r="O313" s="313"/>
      <c r="P313" s="313"/>
      <c r="Q313" s="313"/>
      <c r="R313" s="313"/>
      <c r="S313" s="313"/>
      <c r="T313" s="313"/>
      <c r="U313" s="313"/>
      <c r="V313" s="313"/>
      <c r="W313" s="313"/>
      <c r="X313" s="313"/>
      <c r="Y313" s="313"/>
      <c r="Z313" s="313"/>
      <c r="AA313" s="313"/>
      <c r="AB313" s="313"/>
      <c r="AC313" s="402"/>
      <c r="AD313" s="313"/>
      <c r="AE313" s="313"/>
      <c r="AF313" s="66"/>
      <c r="AG313" s="66"/>
      <c r="AH313" s="75"/>
      <c r="AI313" s="75"/>
      <c r="AJ313" s="383"/>
      <c r="AK313" s="383"/>
    </row>
    <row r="314" spans="1:37" ht="15" customHeight="1">
      <c r="A314" s="313"/>
      <c r="B314" s="314"/>
      <c r="C314" s="314"/>
      <c r="D314" s="313"/>
      <c r="E314" s="314"/>
      <c r="F314" s="314"/>
      <c r="G314" s="314"/>
      <c r="H314" s="314"/>
      <c r="I314" s="313"/>
      <c r="J314" s="314"/>
      <c r="K314" s="313"/>
      <c r="L314" s="313"/>
      <c r="M314" s="313"/>
      <c r="N314" s="313"/>
      <c r="O314" s="313"/>
      <c r="P314" s="313"/>
      <c r="Q314" s="313"/>
      <c r="R314" s="313"/>
      <c r="S314" s="313"/>
      <c r="T314" s="313"/>
      <c r="U314" s="313"/>
      <c r="V314" s="313"/>
      <c r="W314" s="313"/>
      <c r="X314" s="313"/>
      <c r="Y314" s="313"/>
      <c r="Z314" s="313"/>
      <c r="AA314" s="313"/>
      <c r="AB314" s="313"/>
      <c r="AC314" s="402"/>
      <c r="AD314" s="313"/>
      <c r="AE314" s="313"/>
      <c r="AF314" s="66"/>
      <c r="AG314" s="66"/>
      <c r="AH314" s="78"/>
      <c r="AI314" s="75"/>
      <c r="AJ314" s="383"/>
      <c r="AK314" s="383"/>
    </row>
    <row r="315" spans="1:37" ht="15" customHeight="1">
      <c r="A315" s="313"/>
      <c r="B315" s="314"/>
      <c r="C315" s="314"/>
      <c r="D315" s="313"/>
      <c r="E315" s="314"/>
      <c r="F315" s="314"/>
      <c r="G315" s="314"/>
      <c r="H315" s="314"/>
      <c r="I315" s="313"/>
      <c r="J315" s="314"/>
      <c r="K315" s="313"/>
      <c r="L315" s="313"/>
      <c r="M315" s="313"/>
      <c r="N315" s="313"/>
      <c r="O315" s="313"/>
      <c r="P315" s="313"/>
      <c r="Q315" s="313"/>
      <c r="R315" s="313"/>
      <c r="S315" s="313"/>
      <c r="T315" s="313"/>
      <c r="U315" s="313"/>
      <c r="V315" s="313"/>
      <c r="W315" s="313"/>
      <c r="X315" s="313"/>
      <c r="Y315" s="313"/>
      <c r="Z315" s="313"/>
      <c r="AA315" s="313"/>
      <c r="AB315" s="313"/>
      <c r="AC315" s="402"/>
      <c r="AD315" s="313"/>
      <c r="AE315" s="313"/>
      <c r="AF315" s="66"/>
      <c r="AG315" s="66"/>
      <c r="AH315" s="78"/>
      <c r="AI315" s="75"/>
      <c r="AJ315" s="383"/>
      <c r="AK315" s="383"/>
    </row>
    <row r="316" spans="1:37" ht="15" customHeight="1">
      <c r="A316" s="313"/>
      <c r="B316" s="314"/>
      <c r="C316" s="314"/>
      <c r="D316" s="313"/>
      <c r="E316" s="314"/>
      <c r="F316" s="314"/>
      <c r="G316" s="314"/>
      <c r="H316" s="314"/>
      <c r="I316" s="313"/>
      <c r="J316" s="314"/>
      <c r="K316" s="313"/>
      <c r="L316" s="313"/>
      <c r="M316" s="313"/>
      <c r="N316" s="313"/>
      <c r="O316" s="313"/>
      <c r="P316" s="313"/>
      <c r="Q316" s="313"/>
      <c r="R316" s="313"/>
      <c r="S316" s="313"/>
      <c r="T316" s="313"/>
      <c r="U316" s="313"/>
      <c r="V316" s="313"/>
      <c r="W316" s="313"/>
      <c r="X316" s="313"/>
      <c r="Y316" s="313"/>
      <c r="Z316" s="313"/>
      <c r="AA316" s="313"/>
      <c r="AB316" s="313"/>
      <c r="AC316" s="402"/>
      <c r="AD316" s="313"/>
      <c r="AE316" s="313"/>
      <c r="AF316" s="66"/>
      <c r="AG316" s="66"/>
      <c r="AH316" s="75"/>
      <c r="AI316" s="75"/>
      <c r="AJ316" s="383"/>
      <c r="AK316" s="383"/>
    </row>
    <row r="317" spans="1:37" ht="15" customHeight="1">
      <c r="A317" s="313"/>
      <c r="B317" s="314"/>
      <c r="C317" s="314"/>
      <c r="D317" s="313"/>
      <c r="E317" s="314"/>
      <c r="F317" s="314"/>
      <c r="G317" s="314"/>
      <c r="H317" s="314"/>
      <c r="I317" s="313"/>
      <c r="J317" s="314"/>
      <c r="K317" s="313"/>
      <c r="L317" s="313"/>
      <c r="M317" s="313"/>
      <c r="N317" s="313"/>
      <c r="O317" s="313"/>
      <c r="P317" s="313"/>
      <c r="Q317" s="313"/>
      <c r="R317" s="313"/>
      <c r="S317" s="313"/>
      <c r="T317" s="313"/>
      <c r="U317" s="313"/>
      <c r="V317" s="313"/>
      <c r="W317" s="313"/>
      <c r="X317" s="313"/>
      <c r="Y317" s="313"/>
      <c r="Z317" s="313"/>
      <c r="AA317" s="313"/>
      <c r="AB317" s="313"/>
      <c r="AC317" s="402"/>
      <c r="AD317" s="313"/>
      <c r="AE317" s="313"/>
      <c r="AF317" s="66"/>
      <c r="AG317" s="66"/>
      <c r="AH317" s="78"/>
      <c r="AI317" s="75"/>
      <c r="AJ317" s="383"/>
      <c r="AK317" s="383"/>
    </row>
    <row r="318" spans="1:37" ht="15" customHeight="1">
      <c r="A318" s="313"/>
      <c r="B318" s="314"/>
      <c r="C318" s="314"/>
      <c r="D318" s="313"/>
      <c r="E318" s="314"/>
      <c r="F318" s="314"/>
      <c r="G318" s="314"/>
      <c r="H318" s="314"/>
      <c r="I318" s="313"/>
      <c r="J318" s="314"/>
      <c r="K318" s="313"/>
      <c r="L318" s="313"/>
      <c r="M318" s="313"/>
      <c r="N318" s="313"/>
      <c r="O318" s="313"/>
      <c r="P318" s="313"/>
      <c r="Q318" s="313"/>
      <c r="R318" s="313"/>
      <c r="S318" s="313"/>
      <c r="T318" s="313"/>
      <c r="U318" s="313"/>
      <c r="V318" s="313"/>
      <c r="W318" s="313"/>
      <c r="X318" s="313"/>
      <c r="Y318" s="313"/>
      <c r="Z318" s="313"/>
      <c r="AA318" s="313"/>
      <c r="AB318" s="313"/>
      <c r="AC318" s="402"/>
      <c r="AD318" s="313"/>
      <c r="AE318" s="313"/>
      <c r="AF318" s="66"/>
      <c r="AG318" s="66"/>
      <c r="AH318" s="78"/>
      <c r="AI318" s="75"/>
      <c r="AJ318" s="383"/>
      <c r="AK318" s="383"/>
    </row>
    <row r="319" spans="1:37" ht="15" customHeight="1">
      <c r="A319" s="313"/>
      <c r="B319" s="314"/>
      <c r="C319" s="314"/>
      <c r="D319" s="313"/>
      <c r="E319" s="314"/>
      <c r="F319" s="314"/>
      <c r="G319" s="314"/>
      <c r="H319" s="314"/>
      <c r="I319" s="313"/>
      <c r="J319" s="314"/>
      <c r="K319" s="313"/>
      <c r="L319" s="313"/>
      <c r="M319" s="313"/>
      <c r="N319" s="313"/>
      <c r="O319" s="313"/>
      <c r="P319" s="313"/>
      <c r="Q319" s="313"/>
      <c r="R319" s="313"/>
      <c r="S319" s="313"/>
      <c r="T319" s="313"/>
      <c r="U319" s="313"/>
      <c r="V319" s="313"/>
      <c r="W319" s="313"/>
      <c r="X319" s="313"/>
      <c r="Y319" s="313"/>
      <c r="Z319" s="313"/>
      <c r="AA319" s="313"/>
      <c r="AB319" s="313"/>
      <c r="AC319" s="402"/>
      <c r="AD319" s="313"/>
      <c r="AE319" s="313"/>
      <c r="AF319" s="66"/>
      <c r="AG319" s="66"/>
      <c r="AH319" s="78"/>
      <c r="AI319" s="75"/>
      <c r="AJ319" s="383"/>
      <c r="AK319" s="383"/>
    </row>
    <row r="320" spans="1:37" ht="15" customHeight="1">
      <c r="A320" s="313"/>
      <c r="B320" s="314"/>
      <c r="C320" s="314"/>
      <c r="D320" s="313"/>
      <c r="E320" s="314"/>
      <c r="F320" s="314"/>
      <c r="G320" s="314"/>
      <c r="H320" s="314"/>
      <c r="I320" s="313"/>
      <c r="J320" s="314"/>
      <c r="K320" s="313"/>
      <c r="L320" s="313"/>
      <c r="M320" s="313"/>
      <c r="N320" s="313"/>
      <c r="O320" s="313"/>
      <c r="P320" s="313"/>
      <c r="Q320" s="313"/>
      <c r="R320" s="313"/>
      <c r="S320" s="313"/>
      <c r="T320" s="313"/>
      <c r="U320" s="313"/>
      <c r="V320" s="313"/>
      <c r="W320" s="313"/>
      <c r="X320" s="313"/>
      <c r="Y320" s="313"/>
      <c r="Z320" s="313"/>
      <c r="AA320" s="313"/>
      <c r="AB320" s="313"/>
      <c r="AC320" s="402"/>
      <c r="AD320" s="313"/>
      <c r="AE320" s="313"/>
      <c r="AF320" s="66"/>
      <c r="AG320" s="66"/>
      <c r="AH320" s="78"/>
      <c r="AI320" s="75"/>
      <c r="AJ320" s="383"/>
      <c r="AK320" s="383"/>
    </row>
    <row r="321" spans="1:37" ht="15" customHeight="1">
      <c r="A321" s="313"/>
      <c r="B321" s="314"/>
      <c r="C321" s="314"/>
      <c r="D321" s="313"/>
      <c r="E321" s="314"/>
      <c r="F321" s="314"/>
      <c r="G321" s="314"/>
      <c r="H321" s="314"/>
      <c r="I321" s="313"/>
      <c r="J321" s="314"/>
      <c r="K321" s="313"/>
      <c r="L321" s="313"/>
      <c r="M321" s="313"/>
      <c r="N321" s="313"/>
      <c r="O321" s="313"/>
      <c r="P321" s="313"/>
      <c r="Q321" s="313"/>
      <c r="R321" s="313"/>
      <c r="S321" s="313"/>
      <c r="T321" s="313"/>
      <c r="U321" s="313"/>
      <c r="V321" s="313"/>
      <c r="W321" s="313"/>
      <c r="X321" s="313"/>
      <c r="Y321" s="313"/>
      <c r="Z321" s="313"/>
      <c r="AA321" s="313"/>
      <c r="AB321" s="313"/>
      <c r="AC321" s="402"/>
      <c r="AD321" s="313"/>
      <c r="AE321" s="313"/>
      <c r="AF321" s="66"/>
      <c r="AG321" s="66"/>
      <c r="AH321" s="78"/>
      <c r="AI321" s="75"/>
      <c r="AJ321" s="383"/>
      <c r="AK321" s="383"/>
    </row>
    <row r="322" spans="1:37" ht="15" customHeight="1">
      <c r="A322" s="313"/>
      <c r="B322" s="314"/>
      <c r="C322" s="314"/>
      <c r="D322" s="313"/>
      <c r="E322" s="314"/>
      <c r="F322" s="314"/>
      <c r="G322" s="314"/>
      <c r="H322" s="314"/>
      <c r="I322" s="313"/>
      <c r="J322" s="314"/>
      <c r="K322" s="313"/>
      <c r="L322" s="313"/>
      <c r="M322" s="313"/>
      <c r="N322" s="313"/>
      <c r="O322" s="313"/>
      <c r="P322" s="313"/>
      <c r="Q322" s="313"/>
      <c r="R322" s="313"/>
      <c r="S322" s="313"/>
      <c r="T322" s="313"/>
      <c r="U322" s="313"/>
      <c r="V322" s="313"/>
      <c r="W322" s="313"/>
      <c r="X322" s="313"/>
      <c r="Y322" s="313"/>
      <c r="Z322" s="313"/>
      <c r="AA322" s="313"/>
      <c r="AB322" s="313"/>
      <c r="AC322" s="402"/>
      <c r="AD322" s="313"/>
      <c r="AE322" s="313"/>
      <c r="AF322" s="142"/>
      <c r="AG322" s="142"/>
      <c r="AH322" s="76"/>
      <c r="AI322" s="76"/>
      <c r="AJ322" s="381"/>
      <c r="AK322" s="381"/>
    </row>
    <row r="323" spans="1:37" ht="15" customHeight="1">
      <c r="A323" s="313"/>
      <c r="B323" s="314"/>
      <c r="C323" s="314"/>
      <c r="D323" s="313"/>
      <c r="E323" s="314"/>
      <c r="F323" s="314"/>
      <c r="G323" s="314"/>
      <c r="H323" s="314"/>
      <c r="I323" s="313"/>
      <c r="J323" s="314"/>
      <c r="K323" s="313"/>
      <c r="L323" s="313"/>
      <c r="M323" s="313"/>
      <c r="N323" s="313"/>
      <c r="O323" s="313"/>
      <c r="P323" s="313"/>
      <c r="Q323" s="313"/>
      <c r="R323" s="313"/>
      <c r="S323" s="313"/>
      <c r="T323" s="313"/>
      <c r="U323" s="313"/>
      <c r="V323" s="313"/>
      <c r="W323" s="313"/>
      <c r="X323" s="313"/>
      <c r="Y323" s="313"/>
      <c r="Z323" s="313"/>
      <c r="AA323" s="313"/>
      <c r="AB323" s="313"/>
      <c r="AC323" s="402"/>
      <c r="AD323" s="313"/>
      <c r="AE323" s="313"/>
      <c r="AF323" s="71"/>
      <c r="AG323" s="71"/>
      <c r="AH323" s="79"/>
      <c r="AI323" s="77"/>
      <c r="AJ323" s="383"/>
      <c r="AK323" s="383"/>
    </row>
    <row r="324" spans="1:37" ht="15" customHeight="1">
      <c r="A324" s="313"/>
      <c r="B324" s="314"/>
      <c r="C324" s="314"/>
      <c r="D324" s="313"/>
      <c r="E324" s="314"/>
      <c r="F324" s="314"/>
      <c r="G324" s="314"/>
      <c r="H324" s="314"/>
      <c r="I324" s="313"/>
      <c r="J324" s="314"/>
      <c r="K324" s="313"/>
      <c r="L324" s="313"/>
      <c r="M324" s="313"/>
      <c r="N324" s="313"/>
      <c r="O324" s="313"/>
      <c r="P324" s="313"/>
      <c r="Q324" s="313"/>
      <c r="R324" s="313"/>
      <c r="S324" s="313"/>
      <c r="T324" s="313"/>
      <c r="U324" s="313"/>
      <c r="V324" s="313"/>
      <c r="W324" s="313"/>
      <c r="X324" s="313"/>
      <c r="Y324" s="313"/>
      <c r="Z324" s="313"/>
      <c r="AA324" s="313"/>
      <c r="AB324" s="313"/>
      <c r="AC324" s="402"/>
      <c r="AD324" s="313"/>
      <c r="AE324" s="313"/>
      <c r="AF324" s="66"/>
      <c r="AG324" s="66"/>
      <c r="AH324" s="78"/>
      <c r="AI324" s="75"/>
      <c r="AJ324" s="383"/>
      <c r="AK324" s="383"/>
    </row>
    <row r="325" spans="1:37" ht="15" customHeight="1">
      <c r="A325" s="313"/>
      <c r="B325" s="314"/>
      <c r="C325" s="314"/>
      <c r="D325" s="313"/>
      <c r="E325" s="314"/>
      <c r="F325" s="314"/>
      <c r="G325" s="314"/>
      <c r="H325" s="314"/>
      <c r="I325" s="313"/>
      <c r="J325" s="314"/>
      <c r="K325" s="313"/>
      <c r="L325" s="313"/>
      <c r="M325" s="313"/>
      <c r="N325" s="313"/>
      <c r="O325" s="313"/>
      <c r="P325" s="313"/>
      <c r="Q325" s="313"/>
      <c r="R325" s="313"/>
      <c r="S325" s="313"/>
      <c r="T325" s="313"/>
      <c r="U325" s="313"/>
      <c r="V325" s="313"/>
      <c r="W325" s="313"/>
      <c r="X325" s="313"/>
      <c r="Y325" s="313"/>
      <c r="Z325" s="313"/>
      <c r="AA325" s="313"/>
      <c r="AB325" s="313"/>
      <c r="AC325" s="402"/>
      <c r="AD325" s="313"/>
      <c r="AE325" s="313"/>
      <c r="AF325" s="66"/>
      <c r="AG325" s="66"/>
      <c r="AH325" s="78"/>
      <c r="AI325" s="75"/>
      <c r="AJ325" s="383"/>
      <c r="AK325" s="383"/>
    </row>
    <row r="326" spans="1:37" ht="15" customHeight="1">
      <c r="A326" s="313"/>
      <c r="B326" s="314"/>
      <c r="C326" s="314"/>
      <c r="D326" s="313"/>
      <c r="E326" s="314"/>
      <c r="F326" s="314"/>
      <c r="G326" s="314"/>
      <c r="H326" s="314"/>
      <c r="I326" s="313"/>
      <c r="J326" s="314"/>
      <c r="K326" s="313"/>
      <c r="L326" s="313"/>
      <c r="M326" s="313"/>
      <c r="N326" s="313"/>
      <c r="O326" s="313"/>
      <c r="P326" s="313"/>
      <c r="Q326" s="313"/>
      <c r="R326" s="313"/>
      <c r="S326" s="313"/>
      <c r="T326" s="313"/>
      <c r="U326" s="313"/>
      <c r="V326" s="313"/>
      <c r="W326" s="313"/>
      <c r="X326" s="313"/>
      <c r="Y326" s="313"/>
      <c r="Z326" s="313"/>
      <c r="AA326" s="313"/>
      <c r="AB326" s="313"/>
      <c r="AC326" s="402"/>
      <c r="AD326" s="313"/>
      <c r="AE326" s="313"/>
      <c r="AF326" s="66"/>
      <c r="AG326" s="66"/>
      <c r="AH326" s="78"/>
      <c r="AI326" s="75"/>
      <c r="AJ326" s="383"/>
      <c r="AK326" s="383"/>
    </row>
    <row r="327" spans="1:37" ht="15" customHeight="1">
      <c r="A327" s="313"/>
      <c r="B327" s="314"/>
      <c r="C327" s="314"/>
      <c r="D327" s="313"/>
      <c r="E327" s="314"/>
      <c r="F327" s="314"/>
      <c r="G327" s="314"/>
      <c r="H327" s="314"/>
      <c r="I327" s="313"/>
      <c r="J327" s="314"/>
      <c r="K327" s="313"/>
      <c r="L327" s="313"/>
      <c r="M327" s="313"/>
      <c r="N327" s="313"/>
      <c r="O327" s="313"/>
      <c r="P327" s="313"/>
      <c r="Q327" s="313"/>
      <c r="R327" s="313"/>
      <c r="S327" s="313"/>
      <c r="T327" s="313"/>
      <c r="U327" s="313"/>
      <c r="V327" s="313"/>
      <c r="W327" s="313"/>
      <c r="X327" s="313"/>
      <c r="Y327" s="313"/>
      <c r="Z327" s="313"/>
      <c r="AA327" s="313"/>
      <c r="AB327" s="313"/>
      <c r="AC327" s="402"/>
      <c r="AD327" s="313"/>
      <c r="AE327" s="313"/>
      <c r="AF327" s="66"/>
      <c r="AG327" s="66"/>
      <c r="AH327" s="78"/>
      <c r="AI327" s="75"/>
      <c r="AJ327" s="383"/>
      <c r="AK327" s="383"/>
    </row>
    <row r="328" spans="1:37" ht="15" customHeight="1">
      <c r="A328" s="313"/>
      <c r="B328" s="314"/>
      <c r="C328" s="314"/>
      <c r="D328" s="313"/>
      <c r="E328" s="314"/>
      <c r="F328" s="314"/>
      <c r="G328" s="314"/>
      <c r="H328" s="314"/>
      <c r="I328" s="313"/>
      <c r="J328" s="314"/>
      <c r="K328" s="313"/>
      <c r="L328" s="313"/>
      <c r="M328" s="313"/>
      <c r="N328" s="313"/>
      <c r="O328" s="313"/>
      <c r="P328" s="313"/>
      <c r="Q328" s="313"/>
      <c r="R328" s="313"/>
      <c r="S328" s="313"/>
      <c r="T328" s="313"/>
      <c r="U328" s="313"/>
      <c r="V328" s="313"/>
      <c r="W328" s="313"/>
      <c r="X328" s="313"/>
      <c r="Y328" s="313"/>
      <c r="Z328" s="313"/>
      <c r="AA328" s="313"/>
      <c r="AB328" s="313"/>
      <c r="AC328" s="402"/>
      <c r="AD328" s="313"/>
      <c r="AE328" s="313"/>
      <c r="AF328" s="66"/>
      <c r="AG328" s="66"/>
      <c r="AH328" s="78"/>
      <c r="AI328" s="75"/>
      <c r="AJ328" s="383"/>
      <c r="AK328" s="383"/>
    </row>
    <row r="329" spans="1:37" ht="15" customHeight="1">
      <c r="A329" s="313"/>
      <c r="B329" s="314"/>
      <c r="C329" s="314"/>
      <c r="D329" s="313"/>
      <c r="E329" s="314"/>
      <c r="F329" s="314"/>
      <c r="G329" s="314"/>
      <c r="H329" s="314"/>
      <c r="I329" s="313"/>
      <c r="J329" s="314"/>
      <c r="K329" s="313"/>
      <c r="L329" s="313"/>
      <c r="M329" s="313"/>
      <c r="N329" s="313"/>
      <c r="O329" s="313"/>
      <c r="P329" s="313"/>
      <c r="Q329" s="313"/>
      <c r="R329" s="313"/>
      <c r="S329" s="313"/>
      <c r="T329" s="313"/>
      <c r="U329" s="313"/>
      <c r="V329" s="313"/>
      <c r="W329" s="313"/>
      <c r="X329" s="313"/>
      <c r="Y329" s="313"/>
      <c r="Z329" s="313"/>
      <c r="AA329" s="313"/>
      <c r="AB329" s="313"/>
      <c r="AC329" s="402"/>
      <c r="AD329" s="313"/>
      <c r="AE329" s="313"/>
      <c r="AF329" s="66"/>
      <c r="AG329" s="66"/>
      <c r="AH329" s="78"/>
      <c r="AI329" s="75"/>
      <c r="AJ329" s="383"/>
      <c r="AK329" s="383"/>
    </row>
    <row r="330" spans="1:37" ht="15" customHeight="1">
      <c r="A330" s="313"/>
      <c r="B330" s="314"/>
      <c r="C330" s="314"/>
      <c r="D330" s="313"/>
      <c r="E330" s="314"/>
      <c r="F330" s="314"/>
      <c r="G330" s="314"/>
      <c r="H330" s="314"/>
      <c r="I330" s="313"/>
      <c r="J330" s="314"/>
      <c r="K330" s="313"/>
      <c r="L330" s="313"/>
      <c r="M330" s="313"/>
      <c r="N330" s="313"/>
      <c r="O330" s="313"/>
      <c r="P330" s="313"/>
      <c r="Q330" s="313"/>
      <c r="R330" s="313"/>
      <c r="S330" s="313"/>
      <c r="T330" s="313"/>
      <c r="U330" s="313"/>
      <c r="V330" s="313"/>
      <c r="W330" s="313"/>
      <c r="X330" s="313"/>
      <c r="Y330" s="313"/>
      <c r="Z330" s="313"/>
      <c r="AA330" s="313"/>
      <c r="AB330" s="313"/>
      <c r="AC330" s="402"/>
      <c r="AD330" s="313"/>
      <c r="AE330" s="313"/>
      <c r="AF330" s="66"/>
      <c r="AG330" s="66"/>
      <c r="AH330" s="78"/>
      <c r="AI330" s="75"/>
      <c r="AJ330" s="383"/>
      <c r="AK330" s="383"/>
    </row>
    <row r="331" spans="1:37" ht="15" customHeight="1">
      <c r="A331" s="313"/>
      <c r="B331" s="314"/>
      <c r="C331" s="314"/>
      <c r="D331" s="313"/>
      <c r="E331" s="314"/>
      <c r="F331" s="314"/>
      <c r="G331" s="314"/>
      <c r="H331" s="314"/>
      <c r="I331" s="313"/>
      <c r="J331" s="314"/>
      <c r="K331" s="313"/>
      <c r="L331" s="313"/>
      <c r="M331" s="313"/>
      <c r="N331" s="313"/>
      <c r="O331" s="313"/>
      <c r="P331" s="313"/>
      <c r="Q331" s="313"/>
      <c r="R331" s="313"/>
      <c r="S331" s="313"/>
      <c r="T331" s="313"/>
      <c r="U331" s="313"/>
      <c r="V331" s="313"/>
      <c r="W331" s="313"/>
      <c r="X331" s="313"/>
      <c r="Y331" s="313"/>
      <c r="Z331" s="313"/>
      <c r="AA331" s="313"/>
      <c r="AB331" s="313"/>
      <c r="AC331" s="402"/>
      <c r="AD331" s="313"/>
      <c r="AE331" s="313"/>
      <c r="AF331" s="66"/>
      <c r="AG331" s="66"/>
      <c r="AH331" s="78"/>
      <c r="AI331" s="75"/>
      <c r="AJ331" s="383"/>
      <c r="AK331" s="383"/>
    </row>
    <row r="332" spans="1:37" ht="15" customHeight="1">
      <c r="A332" s="313"/>
      <c r="B332" s="314"/>
      <c r="C332" s="314"/>
      <c r="D332" s="313"/>
      <c r="E332" s="314"/>
      <c r="F332" s="314"/>
      <c r="G332" s="314"/>
      <c r="H332" s="314"/>
      <c r="I332" s="313"/>
      <c r="J332" s="314"/>
      <c r="K332" s="313"/>
      <c r="L332" s="313"/>
      <c r="M332" s="313"/>
      <c r="N332" s="313"/>
      <c r="O332" s="313"/>
      <c r="P332" s="313"/>
      <c r="Q332" s="313"/>
      <c r="R332" s="313"/>
      <c r="S332" s="313"/>
      <c r="T332" s="313"/>
      <c r="U332" s="313"/>
      <c r="V332" s="313"/>
      <c r="W332" s="313"/>
      <c r="X332" s="313"/>
      <c r="Y332" s="313"/>
      <c r="Z332" s="313"/>
      <c r="AA332" s="313"/>
      <c r="AB332" s="313"/>
      <c r="AC332" s="402"/>
      <c r="AD332" s="313"/>
      <c r="AE332" s="313"/>
      <c r="AF332" s="66"/>
      <c r="AG332" s="66"/>
      <c r="AH332" s="78"/>
      <c r="AI332" s="75"/>
      <c r="AJ332" s="383"/>
      <c r="AK332" s="383"/>
    </row>
    <row r="333" spans="1:37" ht="15" customHeight="1">
      <c r="A333" s="313"/>
      <c r="B333" s="314"/>
      <c r="C333" s="314"/>
      <c r="D333" s="313"/>
      <c r="E333" s="314"/>
      <c r="F333" s="314"/>
      <c r="G333" s="314"/>
      <c r="H333" s="314"/>
      <c r="I333" s="313"/>
      <c r="J333" s="314"/>
      <c r="K333" s="313"/>
      <c r="L333" s="313"/>
      <c r="M333" s="313"/>
      <c r="N333" s="313"/>
      <c r="O333" s="313"/>
      <c r="P333" s="313"/>
      <c r="Q333" s="313"/>
      <c r="R333" s="313"/>
      <c r="S333" s="313"/>
      <c r="T333" s="313"/>
      <c r="U333" s="313"/>
      <c r="V333" s="313"/>
      <c r="W333" s="313"/>
      <c r="X333" s="313"/>
      <c r="Y333" s="313"/>
      <c r="Z333" s="313"/>
      <c r="AA333" s="313"/>
      <c r="AB333" s="313"/>
      <c r="AC333" s="402"/>
      <c r="AD333" s="313"/>
      <c r="AE333" s="313"/>
      <c r="AF333" s="66"/>
      <c r="AG333" s="66"/>
      <c r="AH333" s="78"/>
      <c r="AI333" s="75"/>
      <c r="AJ333" s="383"/>
      <c r="AK333" s="383"/>
    </row>
    <row r="334" spans="1:37" ht="15" customHeight="1">
      <c r="A334" s="313"/>
      <c r="B334" s="314"/>
      <c r="C334" s="314"/>
      <c r="D334" s="313"/>
      <c r="E334" s="314"/>
      <c r="F334" s="314"/>
      <c r="G334" s="314"/>
      <c r="H334" s="314"/>
      <c r="I334" s="313"/>
      <c r="J334" s="314"/>
      <c r="K334" s="313"/>
      <c r="L334" s="313"/>
      <c r="M334" s="313"/>
      <c r="N334" s="313"/>
      <c r="O334" s="313"/>
      <c r="P334" s="313"/>
      <c r="Q334" s="313"/>
      <c r="R334" s="313"/>
      <c r="S334" s="313"/>
      <c r="T334" s="313"/>
      <c r="U334" s="313"/>
      <c r="V334" s="313"/>
      <c r="W334" s="313"/>
      <c r="X334" s="313"/>
      <c r="Y334" s="313"/>
      <c r="Z334" s="313"/>
      <c r="AA334" s="313"/>
      <c r="AB334" s="313"/>
      <c r="AC334" s="402"/>
      <c r="AD334" s="313"/>
      <c r="AE334" s="313"/>
      <c r="AF334" s="66"/>
      <c r="AG334" s="66"/>
      <c r="AH334" s="78"/>
      <c r="AI334" s="75"/>
      <c r="AJ334" s="383"/>
      <c r="AK334" s="383"/>
    </row>
    <row r="335" spans="1:37" ht="15" customHeight="1">
      <c r="A335" s="313"/>
      <c r="B335" s="314"/>
      <c r="C335" s="314"/>
      <c r="D335" s="313"/>
      <c r="E335" s="314"/>
      <c r="F335" s="314"/>
      <c r="G335" s="314"/>
      <c r="H335" s="314"/>
      <c r="I335" s="313"/>
      <c r="J335" s="314"/>
      <c r="K335" s="313"/>
      <c r="L335" s="313"/>
      <c r="M335" s="313"/>
      <c r="N335" s="313"/>
      <c r="O335" s="313"/>
      <c r="P335" s="313"/>
      <c r="Q335" s="313"/>
      <c r="R335" s="313"/>
      <c r="S335" s="313"/>
      <c r="T335" s="313"/>
      <c r="U335" s="313"/>
      <c r="V335" s="313"/>
      <c r="W335" s="313"/>
      <c r="X335" s="313"/>
      <c r="Y335" s="313"/>
      <c r="Z335" s="313"/>
      <c r="AA335" s="313"/>
      <c r="AB335" s="313"/>
      <c r="AC335" s="402"/>
      <c r="AD335" s="313"/>
      <c r="AE335" s="313"/>
      <c r="AF335" s="66"/>
      <c r="AG335" s="66"/>
      <c r="AH335" s="78"/>
      <c r="AI335" s="75"/>
      <c r="AJ335" s="383"/>
      <c r="AK335" s="383"/>
    </row>
    <row r="336" spans="1:37" ht="15" customHeight="1">
      <c r="A336" s="313"/>
      <c r="B336" s="314"/>
      <c r="C336" s="314"/>
      <c r="D336" s="313"/>
      <c r="E336" s="314"/>
      <c r="F336" s="314"/>
      <c r="G336" s="314"/>
      <c r="H336" s="314"/>
      <c r="I336" s="313"/>
      <c r="J336" s="314"/>
      <c r="K336" s="313"/>
      <c r="L336" s="313"/>
      <c r="M336" s="313"/>
      <c r="N336" s="313"/>
      <c r="O336" s="313"/>
      <c r="P336" s="313"/>
      <c r="Q336" s="313"/>
      <c r="R336" s="313"/>
      <c r="S336" s="313"/>
      <c r="T336" s="313"/>
      <c r="U336" s="313"/>
      <c r="V336" s="313"/>
      <c r="W336" s="313"/>
      <c r="X336" s="313"/>
      <c r="Y336" s="313"/>
      <c r="Z336" s="313"/>
      <c r="AA336" s="313"/>
      <c r="AB336" s="313"/>
      <c r="AC336" s="402"/>
      <c r="AD336" s="313"/>
      <c r="AE336" s="313"/>
      <c r="AF336" s="66"/>
      <c r="AG336" s="66"/>
      <c r="AH336" s="78"/>
      <c r="AI336" s="75"/>
      <c r="AJ336" s="383"/>
      <c r="AK336" s="383"/>
    </row>
    <row r="337" spans="1:37" ht="15" customHeight="1">
      <c r="A337" s="313"/>
      <c r="B337" s="314"/>
      <c r="C337" s="314"/>
      <c r="D337" s="313"/>
      <c r="E337" s="314"/>
      <c r="F337" s="314"/>
      <c r="G337" s="314"/>
      <c r="H337" s="314"/>
      <c r="I337" s="313"/>
      <c r="J337" s="314"/>
      <c r="K337" s="313"/>
      <c r="L337" s="313"/>
      <c r="M337" s="313"/>
      <c r="N337" s="313"/>
      <c r="O337" s="313"/>
      <c r="P337" s="313"/>
      <c r="Q337" s="313"/>
      <c r="R337" s="313"/>
      <c r="S337" s="313"/>
      <c r="T337" s="313"/>
      <c r="U337" s="313"/>
      <c r="V337" s="313"/>
      <c r="W337" s="313"/>
      <c r="X337" s="313"/>
      <c r="Y337" s="313"/>
      <c r="Z337" s="313"/>
      <c r="AA337" s="313"/>
      <c r="AB337" s="313"/>
      <c r="AC337" s="402"/>
      <c r="AD337" s="313"/>
      <c r="AE337" s="313"/>
      <c r="AF337" s="66"/>
      <c r="AG337" s="66"/>
      <c r="AH337" s="78"/>
      <c r="AI337" s="75"/>
      <c r="AJ337" s="383"/>
      <c r="AK337" s="383"/>
    </row>
    <row r="338" spans="1:37" ht="15" customHeight="1">
      <c r="A338" s="313"/>
      <c r="B338" s="314"/>
      <c r="C338" s="314"/>
      <c r="D338" s="313"/>
      <c r="E338" s="314"/>
      <c r="F338" s="314"/>
      <c r="G338" s="314"/>
      <c r="H338" s="314"/>
      <c r="I338" s="313"/>
      <c r="J338" s="314"/>
      <c r="K338" s="313"/>
      <c r="L338" s="313"/>
      <c r="M338" s="313"/>
      <c r="N338" s="313"/>
      <c r="O338" s="313"/>
      <c r="P338" s="313"/>
      <c r="Q338" s="313"/>
      <c r="R338" s="313"/>
      <c r="S338" s="313"/>
      <c r="T338" s="313"/>
      <c r="U338" s="313"/>
      <c r="V338" s="313"/>
      <c r="W338" s="313"/>
      <c r="X338" s="313"/>
      <c r="Y338" s="313"/>
      <c r="Z338" s="313"/>
      <c r="AA338" s="313"/>
      <c r="AB338" s="313"/>
      <c r="AC338" s="402"/>
      <c r="AD338" s="313"/>
      <c r="AE338" s="313"/>
      <c r="AF338" s="66"/>
      <c r="AG338" s="66"/>
      <c r="AH338" s="78"/>
      <c r="AI338" s="75"/>
      <c r="AJ338" s="383"/>
      <c r="AK338" s="383"/>
    </row>
    <row r="339" spans="1:37" ht="15" customHeight="1">
      <c r="A339" s="313"/>
      <c r="B339" s="314"/>
      <c r="C339" s="314"/>
      <c r="D339" s="313"/>
      <c r="E339" s="314"/>
      <c r="F339" s="314"/>
      <c r="G339" s="314"/>
      <c r="H339" s="314"/>
      <c r="I339" s="313"/>
      <c r="J339" s="314"/>
      <c r="K339" s="313"/>
      <c r="L339" s="313"/>
      <c r="M339" s="313"/>
      <c r="N339" s="313"/>
      <c r="O339" s="313"/>
      <c r="P339" s="313"/>
      <c r="Q339" s="313"/>
      <c r="R339" s="313"/>
      <c r="S339" s="313"/>
      <c r="T339" s="313"/>
      <c r="U339" s="313"/>
      <c r="V339" s="313"/>
      <c r="W339" s="313"/>
      <c r="X339" s="313"/>
      <c r="Y339" s="313"/>
      <c r="Z339" s="313"/>
      <c r="AA339" s="313"/>
      <c r="AB339" s="313"/>
      <c r="AC339" s="402"/>
      <c r="AD339" s="313"/>
      <c r="AE339" s="313"/>
      <c r="AF339" s="66"/>
      <c r="AG339" s="66"/>
      <c r="AH339" s="78"/>
      <c r="AI339" s="75"/>
      <c r="AJ339" s="383"/>
      <c r="AK339" s="383"/>
    </row>
    <row r="340" spans="1:37" ht="15" customHeight="1">
      <c r="A340" s="313"/>
      <c r="B340" s="314"/>
      <c r="C340" s="314"/>
      <c r="D340" s="313"/>
      <c r="E340" s="314"/>
      <c r="F340" s="314"/>
      <c r="G340" s="314"/>
      <c r="H340" s="314"/>
      <c r="I340" s="313"/>
      <c r="J340" s="314"/>
      <c r="K340" s="313"/>
      <c r="L340" s="313"/>
      <c r="M340" s="313"/>
      <c r="N340" s="313"/>
      <c r="O340" s="313"/>
      <c r="P340" s="313"/>
      <c r="Q340" s="313"/>
      <c r="R340" s="313"/>
      <c r="S340" s="313"/>
      <c r="T340" s="313"/>
      <c r="U340" s="313"/>
      <c r="V340" s="313"/>
      <c r="W340" s="313"/>
      <c r="X340" s="313"/>
      <c r="Y340" s="313"/>
      <c r="Z340" s="313"/>
      <c r="AA340" s="313"/>
      <c r="AB340" s="313"/>
      <c r="AC340" s="402"/>
      <c r="AD340" s="313"/>
      <c r="AE340" s="313"/>
      <c r="AF340" s="66"/>
      <c r="AG340" s="66"/>
      <c r="AH340" s="78"/>
      <c r="AI340" s="75"/>
      <c r="AJ340" s="383"/>
      <c r="AK340" s="383"/>
    </row>
    <row r="341" spans="1:37" ht="15" customHeight="1">
      <c r="A341" s="313"/>
      <c r="B341" s="314"/>
      <c r="C341" s="314"/>
      <c r="D341" s="313"/>
      <c r="E341" s="314"/>
      <c r="F341" s="314"/>
      <c r="G341" s="314"/>
      <c r="H341" s="314"/>
      <c r="I341" s="313"/>
      <c r="J341" s="314"/>
      <c r="K341" s="313"/>
      <c r="L341" s="313"/>
      <c r="M341" s="313"/>
      <c r="N341" s="313"/>
      <c r="O341" s="313"/>
      <c r="P341" s="313"/>
      <c r="Q341" s="313"/>
      <c r="R341" s="313"/>
      <c r="S341" s="313"/>
      <c r="T341" s="313"/>
      <c r="U341" s="313"/>
      <c r="V341" s="313"/>
      <c r="W341" s="313"/>
      <c r="X341" s="313"/>
      <c r="Y341" s="313"/>
      <c r="Z341" s="313"/>
      <c r="AA341" s="313"/>
      <c r="AB341" s="313"/>
      <c r="AC341" s="402"/>
      <c r="AD341" s="313"/>
      <c r="AE341" s="313"/>
      <c r="AF341" s="66"/>
      <c r="AG341" s="66"/>
      <c r="AH341" s="78"/>
      <c r="AI341" s="75"/>
      <c r="AJ341" s="383"/>
      <c r="AK341" s="383"/>
    </row>
    <row r="342" spans="1:37" ht="15" customHeight="1">
      <c r="A342" s="313"/>
      <c r="B342" s="314"/>
      <c r="C342" s="314"/>
      <c r="D342" s="313"/>
      <c r="E342" s="314"/>
      <c r="F342" s="314"/>
      <c r="G342" s="314"/>
      <c r="H342" s="314"/>
      <c r="I342" s="313"/>
      <c r="J342" s="314"/>
      <c r="K342" s="313"/>
      <c r="L342" s="313"/>
      <c r="M342" s="313"/>
      <c r="N342" s="313"/>
      <c r="O342" s="313"/>
      <c r="P342" s="313"/>
      <c r="Q342" s="313"/>
      <c r="R342" s="313"/>
      <c r="S342" s="313"/>
      <c r="T342" s="313"/>
      <c r="U342" s="313"/>
      <c r="V342" s="313"/>
      <c r="W342" s="313"/>
      <c r="X342" s="313"/>
      <c r="Y342" s="313"/>
      <c r="Z342" s="313"/>
      <c r="AA342" s="313"/>
      <c r="AB342" s="313"/>
      <c r="AC342" s="402"/>
      <c r="AD342" s="313"/>
      <c r="AE342" s="313"/>
      <c r="AF342" s="66"/>
      <c r="AG342" s="66"/>
      <c r="AH342" s="78"/>
      <c r="AI342" s="75"/>
      <c r="AJ342" s="383"/>
      <c r="AK342" s="383"/>
    </row>
    <row r="343" spans="1:37" ht="15" customHeight="1">
      <c r="A343" s="313"/>
      <c r="B343" s="314"/>
      <c r="C343" s="314"/>
      <c r="D343" s="313"/>
      <c r="E343" s="314"/>
      <c r="F343" s="314"/>
      <c r="G343" s="314"/>
      <c r="H343" s="314"/>
      <c r="I343" s="313"/>
      <c r="J343" s="314"/>
      <c r="K343" s="313"/>
      <c r="L343" s="313"/>
      <c r="M343" s="313"/>
      <c r="N343" s="313"/>
      <c r="O343" s="313"/>
      <c r="P343" s="313"/>
      <c r="Q343" s="313"/>
      <c r="R343" s="313"/>
      <c r="S343" s="313"/>
      <c r="T343" s="313"/>
      <c r="U343" s="313"/>
      <c r="V343" s="313"/>
      <c r="W343" s="313"/>
      <c r="X343" s="313"/>
      <c r="Y343" s="313"/>
      <c r="Z343" s="313"/>
      <c r="AA343" s="313"/>
      <c r="AB343" s="313"/>
      <c r="AC343" s="402"/>
      <c r="AD343" s="313"/>
      <c r="AE343" s="313"/>
      <c r="AF343" s="66"/>
      <c r="AG343" s="66"/>
      <c r="AH343" s="78"/>
      <c r="AI343" s="75"/>
      <c r="AJ343" s="383"/>
      <c r="AK343" s="383"/>
    </row>
    <row r="344" spans="1:37" ht="15" customHeight="1">
      <c r="A344" s="313"/>
      <c r="B344" s="314"/>
      <c r="C344" s="314"/>
      <c r="D344" s="313"/>
      <c r="E344" s="314"/>
      <c r="F344" s="314"/>
      <c r="G344" s="314"/>
      <c r="H344" s="314"/>
      <c r="I344" s="313"/>
      <c r="J344" s="314"/>
      <c r="K344" s="313"/>
      <c r="L344" s="313"/>
      <c r="M344" s="313"/>
      <c r="N344" s="313"/>
      <c r="O344" s="313"/>
      <c r="P344" s="313"/>
      <c r="Q344" s="313"/>
      <c r="R344" s="313"/>
      <c r="S344" s="313"/>
      <c r="T344" s="313"/>
      <c r="U344" s="313"/>
      <c r="V344" s="313"/>
      <c r="W344" s="313"/>
      <c r="X344" s="313"/>
      <c r="Y344" s="313"/>
      <c r="Z344" s="313"/>
      <c r="AA344" s="313"/>
      <c r="AB344" s="313"/>
      <c r="AC344" s="402"/>
      <c r="AD344" s="313"/>
      <c r="AE344" s="313"/>
      <c r="AF344" s="66"/>
      <c r="AG344" s="66"/>
      <c r="AH344" s="78"/>
      <c r="AI344" s="75"/>
      <c r="AJ344" s="383"/>
      <c r="AK344" s="383"/>
    </row>
    <row r="345" spans="1:37" ht="15" customHeight="1">
      <c r="A345" s="313"/>
      <c r="B345" s="314"/>
      <c r="C345" s="314"/>
      <c r="D345" s="313"/>
      <c r="E345" s="314"/>
      <c r="F345" s="314"/>
      <c r="G345" s="314"/>
      <c r="H345" s="314"/>
      <c r="I345" s="313"/>
      <c r="J345" s="314"/>
      <c r="K345" s="313"/>
      <c r="L345" s="313"/>
      <c r="M345" s="313"/>
      <c r="N345" s="313"/>
      <c r="O345" s="313"/>
      <c r="P345" s="313"/>
      <c r="Q345" s="313"/>
      <c r="R345" s="313"/>
      <c r="S345" s="313"/>
      <c r="T345" s="313"/>
      <c r="U345" s="313"/>
      <c r="V345" s="313"/>
      <c r="W345" s="313"/>
      <c r="X345" s="313"/>
      <c r="Y345" s="313"/>
      <c r="Z345" s="313"/>
      <c r="AA345" s="313"/>
      <c r="AB345" s="313"/>
      <c r="AC345" s="402"/>
      <c r="AD345" s="313"/>
      <c r="AE345" s="313"/>
      <c r="AF345" s="66"/>
      <c r="AG345" s="66"/>
      <c r="AH345" s="78"/>
      <c r="AI345" s="75"/>
      <c r="AJ345" s="383"/>
      <c r="AK345" s="383"/>
    </row>
    <row r="346" spans="1:37" ht="15" customHeight="1">
      <c r="A346" s="313"/>
      <c r="B346" s="314"/>
      <c r="C346" s="314"/>
      <c r="D346" s="313"/>
      <c r="E346" s="314"/>
      <c r="F346" s="314"/>
      <c r="G346" s="314"/>
      <c r="H346" s="314"/>
      <c r="I346" s="313"/>
      <c r="J346" s="314"/>
      <c r="K346" s="313"/>
      <c r="L346" s="313"/>
      <c r="M346" s="313"/>
      <c r="N346" s="313"/>
      <c r="O346" s="313"/>
      <c r="P346" s="313"/>
      <c r="Q346" s="313"/>
      <c r="R346" s="313"/>
      <c r="S346" s="313"/>
      <c r="T346" s="313"/>
      <c r="U346" s="313"/>
      <c r="V346" s="313"/>
      <c r="W346" s="313"/>
      <c r="X346" s="313"/>
      <c r="Y346" s="313"/>
      <c r="Z346" s="313"/>
      <c r="AA346" s="313"/>
      <c r="AB346" s="313"/>
      <c r="AC346" s="402"/>
      <c r="AD346" s="313"/>
      <c r="AE346" s="313"/>
      <c r="AF346" s="66"/>
      <c r="AG346" s="66"/>
      <c r="AH346" s="78"/>
      <c r="AI346" s="75"/>
      <c r="AJ346" s="383"/>
      <c r="AK346" s="383"/>
    </row>
    <row r="347" spans="1:37" ht="15" customHeight="1">
      <c r="A347" s="313"/>
      <c r="B347" s="314"/>
      <c r="C347" s="314"/>
      <c r="D347" s="313"/>
      <c r="E347" s="314"/>
      <c r="F347" s="314"/>
      <c r="G347" s="314"/>
      <c r="H347" s="314"/>
      <c r="I347" s="313"/>
      <c r="J347" s="314"/>
      <c r="K347" s="313"/>
      <c r="L347" s="313"/>
      <c r="M347" s="313"/>
      <c r="N347" s="313"/>
      <c r="O347" s="313"/>
      <c r="P347" s="313"/>
      <c r="Q347" s="313"/>
      <c r="R347" s="313"/>
      <c r="S347" s="313"/>
      <c r="T347" s="313"/>
      <c r="U347" s="313"/>
      <c r="V347" s="313"/>
      <c r="W347" s="313"/>
      <c r="X347" s="313"/>
      <c r="Y347" s="313"/>
      <c r="Z347" s="313"/>
      <c r="AA347" s="313"/>
      <c r="AB347" s="313"/>
      <c r="AC347" s="402"/>
      <c r="AD347" s="313"/>
      <c r="AE347" s="313"/>
      <c r="AF347" s="66"/>
      <c r="AG347" s="66"/>
      <c r="AH347" s="78"/>
      <c r="AI347" s="75"/>
      <c r="AJ347" s="383"/>
      <c r="AK347" s="383"/>
    </row>
    <row r="348" spans="1:37" ht="15" customHeight="1">
      <c r="A348" s="313"/>
      <c r="B348" s="314"/>
      <c r="C348" s="314"/>
      <c r="D348" s="313"/>
      <c r="E348" s="314"/>
      <c r="F348" s="314"/>
      <c r="G348" s="314"/>
      <c r="H348" s="314"/>
      <c r="I348" s="313"/>
      <c r="J348" s="314"/>
      <c r="K348" s="313"/>
      <c r="L348" s="313"/>
      <c r="M348" s="313"/>
      <c r="N348" s="313"/>
      <c r="O348" s="313"/>
      <c r="P348" s="313"/>
      <c r="Q348" s="313"/>
      <c r="R348" s="313"/>
      <c r="S348" s="313"/>
      <c r="T348" s="313"/>
      <c r="U348" s="313"/>
      <c r="V348" s="313"/>
      <c r="W348" s="313"/>
      <c r="X348" s="313"/>
      <c r="Y348" s="313"/>
      <c r="Z348" s="313"/>
      <c r="AA348" s="313"/>
      <c r="AB348" s="313"/>
      <c r="AC348" s="402"/>
      <c r="AD348" s="313"/>
      <c r="AE348" s="313"/>
      <c r="AF348" s="66"/>
      <c r="AG348" s="66"/>
      <c r="AH348" s="78"/>
      <c r="AI348" s="75"/>
      <c r="AJ348" s="383"/>
      <c r="AK348" s="383"/>
    </row>
    <row r="349" spans="1:37" ht="15" customHeight="1">
      <c r="A349" s="313"/>
      <c r="B349" s="314"/>
      <c r="C349" s="314"/>
      <c r="D349" s="313"/>
      <c r="E349" s="314"/>
      <c r="F349" s="314"/>
      <c r="G349" s="314"/>
      <c r="H349" s="314"/>
      <c r="I349" s="313"/>
      <c r="J349" s="314"/>
      <c r="K349" s="313"/>
      <c r="L349" s="313"/>
      <c r="M349" s="313"/>
      <c r="N349" s="313"/>
      <c r="O349" s="313"/>
      <c r="P349" s="313"/>
      <c r="Q349" s="313"/>
      <c r="R349" s="313"/>
      <c r="S349" s="313"/>
      <c r="T349" s="313"/>
      <c r="U349" s="313"/>
      <c r="V349" s="313"/>
      <c r="W349" s="313"/>
      <c r="X349" s="313"/>
      <c r="Y349" s="313"/>
      <c r="Z349" s="313"/>
      <c r="AA349" s="313"/>
      <c r="AB349" s="313"/>
      <c r="AC349" s="402"/>
      <c r="AD349" s="313"/>
      <c r="AE349" s="313"/>
      <c r="AF349" s="66"/>
      <c r="AG349" s="66"/>
      <c r="AH349" s="78"/>
      <c r="AI349" s="75"/>
      <c r="AJ349" s="383"/>
      <c r="AK349" s="383"/>
    </row>
    <row r="350" spans="1:37" ht="15" customHeight="1">
      <c r="A350" s="313"/>
      <c r="B350" s="314"/>
      <c r="C350" s="314"/>
      <c r="D350" s="313"/>
      <c r="E350" s="314"/>
      <c r="F350" s="314"/>
      <c r="G350" s="314"/>
      <c r="H350" s="314"/>
      <c r="I350" s="313"/>
      <c r="J350" s="314"/>
      <c r="K350" s="313"/>
      <c r="L350" s="313"/>
      <c r="M350" s="313"/>
      <c r="N350" s="313"/>
      <c r="O350" s="313"/>
      <c r="P350" s="313"/>
      <c r="Q350" s="313"/>
      <c r="R350" s="313"/>
      <c r="S350" s="313"/>
      <c r="T350" s="313"/>
      <c r="U350" s="313"/>
      <c r="V350" s="313"/>
      <c r="W350" s="313"/>
      <c r="X350" s="313"/>
      <c r="Y350" s="313"/>
      <c r="Z350" s="313"/>
      <c r="AA350" s="313"/>
      <c r="AB350" s="313"/>
      <c r="AC350" s="402"/>
      <c r="AD350" s="313"/>
      <c r="AE350" s="313"/>
      <c r="AF350" s="66"/>
      <c r="AG350" s="66"/>
      <c r="AH350" s="78"/>
      <c r="AI350" s="75"/>
      <c r="AJ350" s="383"/>
      <c r="AK350" s="383"/>
    </row>
    <row r="351" spans="1:37" ht="15" customHeight="1">
      <c r="A351" s="313"/>
      <c r="B351" s="314"/>
      <c r="C351" s="314"/>
      <c r="D351" s="313"/>
      <c r="E351" s="314"/>
      <c r="F351" s="314"/>
      <c r="G351" s="314"/>
      <c r="H351" s="314"/>
      <c r="I351" s="313"/>
      <c r="J351" s="314"/>
      <c r="K351" s="313"/>
      <c r="L351" s="313"/>
      <c r="M351" s="313"/>
      <c r="N351" s="313"/>
      <c r="O351" s="313"/>
      <c r="P351" s="313"/>
      <c r="Q351" s="313"/>
      <c r="R351" s="313"/>
      <c r="S351" s="313"/>
      <c r="T351" s="313"/>
      <c r="U351" s="313"/>
      <c r="V351" s="313"/>
      <c r="W351" s="313"/>
      <c r="X351" s="313"/>
      <c r="Y351" s="313"/>
      <c r="Z351" s="313"/>
      <c r="AA351" s="313"/>
      <c r="AB351" s="313"/>
      <c r="AC351" s="402"/>
      <c r="AD351" s="313"/>
      <c r="AE351" s="313"/>
      <c r="AF351" s="66"/>
      <c r="AG351" s="66"/>
      <c r="AH351" s="78"/>
      <c r="AI351" s="75"/>
      <c r="AJ351" s="383"/>
      <c r="AK351" s="383"/>
    </row>
    <row r="352" spans="1:37" ht="15" customHeight="1">
      <c r="A352" s="313"/>
      <c r="B352" s="314"/>
      <c r="C352" s="314"/>
      <c r="D352" s="313"/>
      <c r="E352" s="314"/>
      <c r="F352" s="314"/>
      <c r="G352" s="314"/>
      <c r="H352" s="314"/>
      <c r="I352" s="313"/>
      <c r="J352" s="314"/>
      <c r="K352" s="313"/>
      <c r="L352" s="313"/>
      <c r="M352" s="313"/>
      <c r="N352" s="313"/>
      <c r="O352" s="313"/>
      <c r="P352" s="313"/>
      <c r="Q352" s="313"/>
      <c r="R352" s="313"/>
      <c r="S352" s="313"/>
      <c r="T352" s="313"/>
      <c r="U352" s="313"/>
      <c r="V352" s="313"/>
      <c r="W352" s="313"/>
      <c r="X352" s="313"/>
      <c r="Y352" s="313"/>
      <c r="Z352" s="313"/>
      <c r="AA352" s="313"/>
      <c r="AB352" s="313"/>
      <c r="AC352" s="402"/>
      <c r="AD352" s="313"/>
      <c r="AE352" s="313"/>
      <c r="AF352" s="66"/>
      <c r="AG352" s="66"/>
      <c r="AH352" s="78"/>
      <c r="AI352" s="75"/>
      <c r="AJ352" s="383"/>
      <c r="AK352" s="383"/>
    </row>
    <row r="353" spans="1:37" ht="15" customHeight="1">
      <c r="A353" s="313"/>
      <c r="B353" s="314"/>
      <c r="C353" s="314"/>
      <c r="D353" s="313"/>
      <c r="E353" s="314"/>
      <c r="F353" s="314"/>
      <c r="G353" s="314"/>
      <c r="H353" s="314"/>
      <c r="I353" s="313"/>
      <c r="J353" s="314"/>
      <c r="K353" s="313"/>
      <c r="L353" s="313"/>
      <c r="M353" s="313"/>
      <c r="N353" s="313"/>
      <c r="O353" s="313"/>
      <c r="P353" s="313"/>
      <c r="Q353" s="313"/>
      <c r="R353" s="313"/>
      <c r="S353" s="313"/>
      <c r="T353" s="313"/>
      <c r="U353" s="313"/>
      <c r="V353" s="313"/>
      <c r="W353" s="313"/>
      <c r="X353" s="313"/>
      <c r="Y353" s="313"/>
      <c r="Z353" s="313"/>
      <c r="AA353" s="313"/>
      <c r="AB353" s="313"/>
      <c r="AC353" s="402"/>
      <c r="AD353" s="313"/>
      <c r="AE353" s="313"/>
      <c r="AF353" s="66"/>
      <c r="AG353" s="66"/>
      <c r="AH353" s="75"/>
      <c r="AI353" s="75"/>
      <c r="AJ353" s="383"/>
      <c r="AK353" s="383"/>
    </row>
    <row r="354" spans="1:37" ht="15" customHeight="1">
      <c r="A354" s="313"/>
      <c r="B354" s="314"/>
      <c r="C354" s="314"/>
      <c r="D354" s="313"/>
      <c r="E354" s="314"/>
      <c r="F354" s="314"/>
      <c r="G354" s="314"/>
      <c r="H354" s="314"/>
      <c r="I354" s="313"/>
      <c r="J354" s="314"/>
      <c r="K354" s="313"/>
      <c r="L354" s="313"/>
      <c r="M354" s="313"/>
      <c r="N354" s="313"/>
      <c r="O354" s="313"/>
      <c r="P354" s="313"/>
      <c r="Q354" s="313"/>
      <c r="R354" s="313"/>
      <c r="S354" s="313"/>
      <c r="T354" s="313"/>
      <c r="U354" s="313"/>
      <c r="V354" s="313"/>
      <c r="W354" s="313"/>
      <c r="X354" s="313"/>
      <c r="Y354" s="313"/>
      <c r="Z354" s="313"/>
      <c r="AA354" s="313"/>
      <c r="AB354" s="313"/>
      <c r="AC354" s="402"/>
      <c r="AD354" s="313"/>
      <c r="AE354" s="313"/>
      <c r="AF354" s="66"/>
      <c r="AG354" s="66"/>
      <c r="AH354" s="78"/>
      <c r="AI354" s="75"/>
      <c r="AJ354" s="383"/>
      <c r="AK354" s="383"/>
    </row>
    <row r="355" spans="1:37" ht="15" customHeight="1">
      <c r="A355" s="313"/>
      <c r="B355" s="314"/>
      <c r="C355" s="314"/>
      <c r="D355" s="313"/>
      <c r="E355" s="314"/>
      <c r="F355" s="314"/>
      <c r="G355" s="314"/>
      <c r="H355" s="314"/>
      <c r="I355" s="313"/>
      <c r="J355" s="314"/>
      <c r="K355" s="313"/>
      <c r="L355" s="313"/>
      <c r="M355" s="313"/>
      <c r="N355" s="313"/>
      <c r="O355" s="313"/>
      <c r="P355" s="313"/>
      <c r="Q355" s="313"/>
      <c r="R355" s="313"/>
      <c r="S355" s="313"/>
      <c r="T355" s="313"/>
      <c r="U355" s="313"/>
      <c r="V355" s="313"/>
      <c r="W355" s="313"/>
      <c r="X355" s="313"/>
      <c r="Y355" s="313"/>
      <c r="Z355" s="313"/>
      <c r="AA355" s="313"/>
      <c r="AB355" s="313"/>
      <c r="AC355" s="402"/>
      <c r="AD355" s="313"/>
      <c r="AE355" s="313"/>
      <c r="AF355" s="66"/>
      <c r="AG355" s="66"/>
      <c r="AH355" s="78"/>
      <c r="AI355" s="75"/>
      <c r="AJ355" s="383"/>
      <c r="AK355" s="383"/>
    </row>
    <row r="356" spans="1:37" ht="15" customHeight="1">
      <c r="A356" s="313"/>
      <c r="B356" s="314"/>
      <c r="C356" s="314"/>
      <c r="D356" s="313"/>
      <c r="E356" s="314"/>
      <c r="F356" s="314"/>
      <c r="G356" s="314"/>
      <c r="H356" s="314"/>
      <c r="I356" s="313"/>
      <c r="J356" s="314"/>
      <c r="K356" s="313"/>
      <c r="L356" s="313"/>
      <c r="M356" s="313"/>
      <c r="N356" s="313"/>
      <c r="O356" s="313"/>
      <c r="P356" s="313"/>
      <c r="Q356" s="313"/>
      <c r="R356" s="313"/>
      <c r="S356" s="313"/>
      <c r="T356" s="313"/>
      <c r="U356" s="313"/>
      <c r="V356" s="313"/>
      <c r="W356" s="313"/>
      <c r="X356" s="313"/>
      <c r="Y356" s="313"/>
      <c r="Z356" s="313"/>
      <c r="AA356" s="313"/>
      <c r="AB356" s="313"/>
      <c r="AC356" s="402"/>
      <c r="AD356" s="313"/>
      <c r="AE356" s="313"/>
      <c r="AF356" s="66"/>
      <c r="AG356" s="66"/>
      <c r="AH356" s="78"/>
      <c r="AI356" s="75"/>
      <c r="AJ356" s="383"/>
      <c r="AK356" s="383"/>
    </row>
    <row r="357" spans="1:37" ht="15" customHeight="1">
      <c r="A357" s="313"/>
      <c r="B357" s="314"/>
      <c r="C357" s="314"/>
      <c r="D357" s="313"/>
      <c r="E357" s="314"/>
      <c r="F357" s="314"/>
      <c r="G357" s="314"/>
      <c r="H357" s="314"/>
      <c r="I357" s="313"/>
      <c r="J357" s="314"/>
      <c r="K357" s="313"/>
      <c r="L357" s="313"/>
      <c r="M357" s="313"/>
      <c r="N357" s="313"/>
      <c r="O357" s="313"/>
      <c r="P357" s="313"/>
      <c r="Q357" s="313"/>
      <c r="R357" s="313"/>
      <c r="S357" s="313"/>
      <c r="T357" s="313"/>
      <c r="U357" s="313"/>
      <c r="V357" s="313"/>
      <c r="W357" s="313"/>
      <c r="X357" s="313"/>
      <c r="Y357" s="313"/>
      <c r="Z357" s="313"/>
      <c r="AA357" s="313"/>
      <c r="AB357" s="313"/>
      <c r="AC357" s="402"/>
      <c r="AD357" s="313"/>
      <c r="AE357" s="313"/>
      <c r="AF357" s="66"/>
      <c r="AG357" s="66"/>
      <c r="AH357" s="78"/>
      <c r="AI357" s="75"/>
      <c r="AJ357" s="383"/>
      <c r="AK357" s="383"/>
    </row>
    <row r="358" spans="1:37" ht="15" customHeight="1">
      <c r="A358" s="313"/>
      <c r="B358" s="314"/>
      <c r="C358" s="314"/>
      <c r="D358" s="313"/>
      <c r="E358" s="314"/>
      <c r="F358" s="314"/>
      <c r="G358" s="314"/>
      <c r="H358" s="314"/>
      <c r="I358" s="313"/>
      <c r="J358" s="314"/>
      <c r="K358" s="313"/>
      <c r="L358" s="313"/>
      <c r="M358" s="313"/>
      <c r="N358" s="313"/>
      <c r="O358" s="313"/>
      <c r="P358" s="313"/>
      <c r="Q358" s="313"/>
      <c r="R358" s="313"/>
      <c r="S358" s="313"/>
      <c r="T358" s="313"/>
      <c r="U358" s="313"/>
      <c r="V358" s="313"/>
      <c r="W358" s="313"/>
      <c r="X358" s="313"/>
      <c r="Y358" s="313"/>
      <c r="Z358" s="313"/>
      <c r="AA358" s="313"/>
      <c r="AB358" s="313"/>
      <c r="AC358" s="402"/>
      <c r="AD358" s="313"/>
      <c r="AE358" s="313"/>
      <c r="AF358" s="66"/>
      <c r="AG358" s="66"/>
      <c r="AH358" s="78"/>
      <c r="AI358" s="75"/>
      <c r="AJ358" s="383"/>
      <c r="AK358" s="383"/>
    </row>
    <row r="359" spans="1:37" ht="15" customHeight="1">
      <c r="A359" s="313"/>
      <c r="B359" s="314"/>
      <c r="C359" s="314"/>
      <c r="D359" s="313"/>
      <c r="E359" s="314"/>
      <c r="F359" s="314"/>
      <c r="G359" s="314"/>
      <c r="H359" s="314"/>
      <c r="I359" s="313"/>
      <c r="J359" s="314"/>
      <c r="K359" s="313"/>
      <c r="L359" s="313"/>
      <c r="M359" s="313"/>
      <c r="N359" s="313"/>
      <c r="O359" s="313"/>
      <c r="P359" s="313"/>
      <c r="Q359" s="313"/>
      <c r="R359" s="313"/>
      <c r="S359" s="313"/>
      <c r="T359" s="313"/>
      <c r="U359" s="313"/>
      <c r="V359" s="313"/>
      <c r="W359" s="313"/>
      <c r="X359" s="313"/>
      <c r="Y359" s="313"/>
      <c r="Z359" s="313"/>
      <c r="AA359" s="313"/>
      <c r="AB359" s="313"/>
      <c r="AC359" s="402"/>
      <c r="AD359" s="313"/>
      <c r="AE359" s="313"/>
      <c r="AF359" s="66"/>
      <c r="AG359" s="66"/>
      <c r="AH359" s="78"/>
      <c r="AI359" s="75"/>
      <c r="AJ359" s="383"/>
      <c r="AK359" s="383"/>
    </row>
    <row r="360" spans="1:37" ht="15" customHeight="1">
      <c r="A360" s="313"/>
      <c r="B360" s="314"/>
      <c r="C360" s="314"/>
      <c r="D360" s="313"/>
      <c r="E360" s="314"/>
      <c r="F360" s="314"/>
      <c r="G360" s="314"/>
      <c r="H360" s="314"/>
      <c r="I360" s="313"/>
      <c r="J360" s="314"/>
      <c r="K360" s="313"/>
      <c r="L360" s="313"/>
      <c r="M360" s="313"/>
      <c r="N360" s="313"/>
      <c r="O360" s="313"/>
      <c r="P360" s="313"/>
      <c r="Q360" s="313"/>
      <c r="R360" s="313"/>
      <c r="S360" s="313"/>
      <c r="T360" s="313"/>
      <c r="U360" s="313"/>
      <c r="V360" s="313"/>
      <c r="W360" s="313"/>
      <c r="X360" s="313"/>
      <c r="Y360" s="313"/>
      <c r="Z360" s="313"/>
      <c r="AA360" s="313"/>
      <c r="AB360" s="313"/>
      <c r="AC360" s="402"/>
      <c r="AD360" s="313"/>
      <c r="AE360" s="313"/>
      <c r="AF360" s="142"/>
      <c r="AG360" s="142"/>
      <c r="AH360" s="76"/>
      <c r="AI360" s="76"/>
      <c r="AJ360" s="381"/>
      <c r="AK360" s="381"/>
    </row>
    <row r="361" spans="1:37" ht="15" customHeight="1">
      <c r="A361" s="313"/>
      <c r="B361" s="314"/>
      <c r="C361" s="314"/>
      <c r="D361" s="313"/>
      <c r="E361" s="314"/>
      <c r="F361" s="314"/>
      <c r="G361" s="314"/>
      <c r="H361" s="314"/>
      <c r="I361" s="313"/>
      <c r="J361" s="314"/>
      <c r="K361" s="313"/>
      <c r="L361" s="313"/>
      <c r="M361" s="313"/>
      <c r="N361" s="313"/>
      <c r="O361" s="313"/>
      <c r="P361" s="313"/>
      <c r="Q361" s="313"/>
      <c r="R361" s="313"/>
      <c r="S361" s="313"/>
      <c r="T361" s="313"/>
      <c r="U361" s="313"/>
      <c r="V361" s="313"/>
      <c r="W361" s="313"/>
      <c r="X361" s="313"/>
      <c r="Y361" s="313"/>
      <c r="Z361" s="313"/>
      <c r="AA361" s="313"/>
      <c r="AB361" s="313"/>
      <c r="AC361" s="402"/>
      <c r="AD361" s="313"/>
      <c r="AE361" s="313"/>
      <c r="AF361" s="71"/>
      <c r="AG361" s="71"/>
      <c r="AH361" s="79"/>
      <c r="AI361" s="77"/>
      <c r="AJ361" s="383"/>
      <c r="AK361" s="383"/>
    </row>
    <row r="362" spans="1:37" ht="15" customHeight="1">
      <c r="A362" s="313"/>
      <c r="B362" s="314"/>
      <c r="C362" s="314"/>
      <c r="D362" s="313"/>
      <c r="E362" s="314"/>
      <c r="F362" s="314"/>
      <c r="G362" s="314"/>
      <c r="H362" s="314"/>
      <c r="I362" s="313"/>
      <c r="J362" s="314"/>
      <c r="K362" s="313"/>
      <c r="L362" s="313"/>
      <c r="M362" s="313"/>
      <c r="N362" s="313"/>
      <c r="O362" s="313"/>
      <c r="P362" s="313"/>
      <c r="Q362" s="313"/>
      <c r="R362" s="313"/>
      <c r="S362" s="313"/>
      <c r="T362" s="313"/>
      <c r="U362" s="313"/>
      <c r="V362" s="313"/>
      <c r="W362" s="313"/>
      <c r="X362" s="313"/>
      <c r="Y362" s="313"/>
      <c r="Z362" s="313"/>
      <c r="AA362" s="313"/>
      <c r="AB362" s="313"/>
      <c r="AC362" s="402"/>
      <c r="AD362" s="313"/>
      <c r="AE362" s="313"/>
      <c r="AF362" s="66"/>
      <c r="AG362" s="66"/>
      <c r="AH362" s="78"/>
      <c r="AI362" s="75"/>
      <c r="AJ362" s="383"/>
      <c r="AK362" s="383"/>
    </row>
    <row r="363" spans="1:37" ht="15" customHeight="1">
      <c r="A363" s="313"/>
      <c r="B363" s="314"/>
      <c r="C363" s="314"/>
      <c r="D363" s="313"/>
      <c r="E363" s="314"/>
      <c r="F363" s="314"/>
      <c r="G363" s="314"/>
      <c r="H363" s="314"/>
      <c r="I363" s="313"/>
      <c r="J363" s="314"/>
      <c r="K363" s="313"/>
      <c r="L363" s="313"/>
      <c r="M363" s="313"/>
      <c r="N363" s="313"/>
      <c r="O363" s="313"/>
      <c r="P363" s="313"/>
      <c r="Q363" s="313"/>
      <c r="R363" s="313"/>
      <c r="S363" s="313"/>
      <c r="T363" s="313"/>
      <c r="U363" s="313"/>
      <c r="V363" s="313"/>
      <c r="W363" s="313"/>
      <c r="X363" s="313"/>
      <c r="Y363" s="313"/>
      <c r="Z363" s="313"/>
      <c r="AA363" s="313"/>
      <c r="AB363" s="313"/>
      <c r="AC363" s="402"/>
      <c r="AD363" s="313"/>
      <c r="AE363" s="313"/>
      <c r="AF363" s="66"/>
      <c r="AG363" s="66"/>
      <c r="AH363" s="78"/>
      <c r="AI363" s="75"/>
      <c r="AJ363" s="383"/>
      <c r="AK363" s="383"/>
    </row>
    <row r="364" spans="1:37" ht="15" customHeight="1">
      <c r="A364" s="313"/>
      <c r="B364" s="314"/>
      <c r="C364" s="314"/>
      <c r="D364" s="313"/>
      <c r="E364" s="314"/>
      <c r="F364" s="314"/>
      <c r="G364" s="314"/>
      <c r="H364" s="314"/>
      <c r="I364" s="313"/>
      <c r="J364" s="314"/>
      <c r="K364" s="313"/>
      <c r="L364" s="313"/>
      <c r="M364" s="313"/>
      <c r="N364" s="313"/>
      <c r="O364" s="313"/>
      <c r="P364" s="313"/>
      <c r="Q364" s="313"/>
      <c r="R364" s="313"/>
      <c r="S364" s="313"/>
      <c r="T364" s="313"/>
      <c r="U364" s="313"/>
      <c r="V364" s="313"/>
      <c r="W364" s="313"/>
      <c r="X364" s="313"/>
      <c r="Y364" s="313"/>
      <c r="Z364" s="313"/>
      <c r="AA364" s="313"/>
      <c r="AB364" s="313"/>
      <c r="AC364" s="402"/>
      <c r="AD364" s="313"/>
      <c r="AE364" s="313"/>
      <c r="AF364" s="66"/>
      <c r="AG364" s="66"/>
      <c r="AH364" s="78"/>
      <c r="AI364" s="75"/>
      <c r="AJ364" s="383"/>
      <c r="AK364" s="383"/>
    </row>
    <row r="365" spans="1:37" ht="15" customHeight="1">
      <c r="A365" s="313"/>
      <c r="B365" s="314"/>
      <c r="C365" s="314"/>
      <c r="D365" s="313"/>
      <c r="E365" s="314"/>
      <c r="F365" s="314"/>
      <c r="G365" s="314"/>
      <c r="H365" s="314"/>
      <c r="I365" s="313"/>
      <c r="J365" s="314"/>
      <c r="K365" s="313"/>
      <c r="L365" s="313"/>
      <c r="M365" s="313"/>
      <c r="N365" s="313"/>
      <c r="O365" s="313"/>
      <c r="P365" s="313"/>
      <c r="Q365" s="313"/>
      <c r="R365" s="313"/>
      <c r="S365" s="313"/>
      <c r="T365" s="313"/>
      <c r="U365" s="313"/>
      <c r="V365" s="313"/>
      <c r="W365" s="313"/>
      <c r="X365" s="313"/>
      <c r="Y365" s="313"/>
      <c r="Z365" s="313"/>
      <c r="AA365" s="313"/>
      <c r="AB365" s="313"/>
      <c r="AC365" s="402"/>
      <c r="AD365" s="313"/>
      <c r="AE365" s="313"/>
      <c r="AF365" s="66"/>
      <c r="AG365" s="66"/>
      <c r="AH365" s="78"/>
      <c r="AI365" s="75"/>
      <c r="AJ365" s="383"/>
      <c r="AK365" s="383"/>
    </row>
    <row r="366" spans="1:37" ht="15" customHeight="1">
      <c r="A366" s="313"/>
      <c r="B366" s="314"/>
      <c r="C366" s="314"/>
      <c r="D366" s="313"/>
      <c r="E366" s="314"/>
      <c r="F366" s="314"/>
      <c r="G366" s="314"/>
      <c r="H366" s="314"/>
      <c r="I366" s="313"/>
      <c r="J366" s="314"/>
      <c r="K366" s="313"/>
      <c r="L366" s="313"/>
      <c r="M366" s="313"/>
      <c r="N366" s="313"/>
      <c r="O366" s="313"/>
      <c r="P366" s="313"/>
      <c r="Q366" s="313"/>
      <c r="R366" s="313"/>
      <c r="S366" s="313"/>
      <c r="T366" s="313"/>
      <c r="U366" s="313"/>
      <c r="V366" s="313"/>
      <c r="W366" s="313"/>
      <c r="X366" s="313"/>
      <c r="Y366" s="313"/>
      <c r="Z366" s="313"/>
      <c r="AA366" s="313"/>
      <c r="AB366" s="313"/>
      <c r="AC366" s="402"/>
      <c r="AD366" s="313"/>
      <c r="AE366" s="313"/>
      <c r="AF366" s="66"/>
      <c r="AG366" s="66"/>
      <c r="AH366" s="78"/>
      <c r="AI366" s="75"/>
      <c r="AJ366" s="383"/>
      <c r="AK366" s="383"/>
    </row>
    <row r="367" spans="1:37" ht="15" customHeight="1">
      <c r="A367" s="313"/>
      <c r="B367" s="314"/>
      <c r="C367" s="314"/>
      <c r="D367" s="313"/>
      <c r="E367" s="314"/>
      <c r="F367" s="314"/>
      <c r="G367" s="314"/>
      <c r="H367" s="314"/>
      <c r="I367" s="313"/>
      <c r="J367" s="314"/>
      <c r="K367" s="313"/>
      <c r="L367" s="313"/>
      <c r="M367" s="313"/>
      <c r="N367" s="313"/>
      <c r="O367" s="313"/>
      <c r="P367" s="313"/>
      <c r="Q367" s="313"/>
      <c r="R367" s="313"/>
      <c r="S367" s="313"/>
      <c r="T367" s="313"/>
      <c r="U367" s="313"/>
      <c r="V367" s="313"/>
      <c r="W367" s="313"/>
      <c r="X367" s="313"/>
      <c r="Y367" s="313"/>
      <c r="Z367" s="313"/>
      <c r="AA367" s="313"/>
      <c r="AB367" s="313"/>
      <c r="AC367" s="402"/>
      <c r="AD367" s="313"/>
      <c r="AE367" s="313"/>
      <c r="AF367" s="66"/>
      <c r="AG367" s="66"/>
      <c r="AH367" s="78"/>
      <c r="AI367" s="75"/>
      <c r="AJ367" s="383"/>
      <c r="AK367" s="383"/>
    </row>
    <row r="368" spans="1:37" ht="15" customHeight="1">
      <c r="A368" s="313"/>
      <c r="B368" s="314"/>
      <c r="C368" s="314"/>
      <c r="D368" s="313"/>
      <c r="E368" s="314"/>
      <c r="F368" s="314"/>
      <c r="G368" s="314"/>
      <c r="H368" s="314"/>
      <c r="I368" s="313"/>
      <c r="J368" s="314"/>
      <c r="K368" s="313"/>
      <c r="L368" s="313"/>
      <c r="M368" s="313"/>
      <c r="N368" s="313"/>
      <c r="O368" s="313"/>
      <c r="P368" s="313"/>
      <c r="Q368" s="313"/>
      <c r="R368" s="313"/>
      <c r="S368" s="313"/>
      <c r="T368" s="313"/>
      <c r="U368" s="313"/>
      <c r="V368" s="313"/>
      <c r="W368" s="313"/>
      <c r="X368" s="313"/>
      <c r="Y368" s="313"/>
      <c r="Z368" s="313"/>
      <c r="AA368" s="313"/>
      <c r="AB368" s="313"/>
      <c r="AC368" s="402"/>
      <c r="AD368" s="313"/>
      <c r="AE368" s="313"/>
      <c r="AF368" s="66"/>
      <c r="AG368" s="66"/>
      <c r="AH368" s="78"/>
      <c r="AI368" s="75"/>
      <c r="AJ368" s="383"/>
      <c r="AK368" s="383"/>
    </row>
    <row r="369" spans="1:37" ht="15" customHeight="1">
      <c r="A369" s="313"/>
      <c r="B369" s="314"/>
      <c r="C369" s="314"/>
      <c r="D369" s="313"/>
      <c r="E369" s="314"/>
      <c r="F369" s="314"/>
      <c r="G369" s="314"/>
      <c r="H369" s="314"/>
      <c r="I369" s="313"/>
      <c r="J369" s="314"/>
      <c r="K369" s="313"/>
      <c r="L369" s="313"/>
      <c r="M369" s="313"/>
      <c r="N369" s="313"/>
      <c r="O369" s="313"/>
      <c r="P369" s="313"/>
      <c r="Q369" s="313"/>
      <c r="R369" s="313"/>
      <c r="S369" s="313"/>
      <c r="T369" s="313"/>
      <c r="U369" s="313"/>
      <c r="V369" s="313"/>
      <c r="W369" s="313"/>
      <c r="X369" s="313"/>
      <c r="Y369" s="313"/>
      <c r="Z369" s="313"/>
      <c r="AA369" s="313"/>
      <c r="AB369" s="313"/>
      <c r="AC369" s="402"/>
      <c r="AD369" s="313"/>
      <c r="AE369" s="313"/>
      <c r="AF369" s="66"/>
      <c r="AG369" s="66"/>
      <c r="AH369" s="78"/>
      <c r="AI369" s="75"/>
      <c r="AJ369" s="383"/>
      <c r="AK369" s="383"/>
    </row>
    <row r="370" spans="1:37" ht="15" customHeight="1">
      <c r="A370" s="313"/>
      <c r="B370" s="314"/>
      <c r="C370" s="314"/>
      <c r="D370" s="313"/>
      <c r="E370" s="314"/>
      <c r="F370" s="314"/>
      <c r="G370" s="314"/>
      <c r="H370" s="314"/>
      <c r="I370" s="313"/>
      <c r="J370" s="314"/>
      <c r="K370" s="313"/>
      <c r="L370" s="313"/>
      <c r="M370" s="313"/>
      <c r="N370" s="313"/>
      <c r="O370" s="313"/>
      <c r="P370" s="313"/>
      <c r="Q370" s="313"/>
      <c r="R370" s="313"/>
      <c r="S370" s="313"/>
      <c r="T370" s="313"/>
      <c r="U370" s="313"/>
      <c r="V370" s="313"/>
      <c r="W370" s="313"/>
      <c r="X370" s="313"/>
      <c r="Y370" s="313"/>
      <c r="Z370" s="313"/>
      <c r="AA370" s="313"/>
      <c r="AB370" s="313"/>
      <c r="AC370" s="402"/>
      <c r="AD370" s="313"/>
      <c r="AE370" s="313"/>
      <c r="AF370" s="66"/>
      <c r="AG370" s="66"/>
      <c r="AH370" s="78"/>
      <c r="AI370" s="75"/>
      <c r="AJ370" s="383"/>
      <c r="AK370" s="383"/>
    </row>
    <row r="371" spans="1:37" ht="15" customHeight="1">
      <c r="A371" s="313"/>
      <c r="B371" s="314"/>
      <c r="C371" s="314"/>
      <c r="D371" s="313"/>
      <c r="E371" s="314"/>
      <c r="F371" s="314"/>
      <c r="G371" s="314"/>
      <c r="H371" s="314"/>
      <c r="I371" s="313"/>
      <c r="J371" s="314"/>
      <c r="K371" s="313"/>
      <c r="L371" s="313"/>
      <c r="M371" s="313"/>
      <c r="N371" s="313"/>
      <c r="O371" s="313"/>
      <c r="P371" s="313"/>
      <c r="Q371" s="313"/>
      <c r="R371" s="313"/>
      <c r="S371" s="313"/>
      <c r="T371" s="313"/>
      <c r="U371" s="313"/>
      <c r="V371" s="313"/>
      <c r="W371" s="313"/>
      <c r="X371" s="313"/>
      <c r="Y371" s="313"/>
      <c r="Z371" s="313"/>
      <c r="AA371" s="313"/>
      <c r="AB371" s="313"/>
      <c r="AC371" s="402"/>
      <c r="AD371" s="313"/>
      <c r="AE371" s="313"/>
      <c r="AF371" s="66"/>
      <c r="AG371" s="66"/>
      <c r="AH371" s="78"/>
      <c r="AI371" s="75"/>
      <c r="AJ371" s="383"/>
      <c r="AK371" s="383"/>
    </row>
    <row r="372" spans="1:37" ht="15" customHeight="1">
      <c r="A372" s="313"/>
      <c r="B372" s="314"/>
      <c r="C372" s="314"/>
      <c r="D372" s="313"/>
      <c r="E372" s="314"/>
      <c r="F372" s="314"/>
      <c r="G372" s="314"/>
      <c r="H372" s="314"/>
      <c r="I372" s="313"/>
      <c r="J372" s="314"/>
      <c r="K372" s="313"/>
      <c r="L372" s="313"/>
      <c r="M372" s="313"/>
      <c r="N372" s="313"/>
      <c r="O372" s="313"/>
      <c r="P372" s="313"/>
      <c r="Q372" s="313"/>
      <c r="R372" s="313"/>
      <c r="S372" s="313"/>
      <c r="T372" s="313"/>
      <c r="U372" s="313"/>
      <c r="V372" s="313"/>
      <c r="W372" s="313"/>
      <c r="X372" s="313"/>
      <c r="Y372" s="313"/>
      <c r="Z372" s="313"/>
      <c r="AA372" s="313"/>
      <c r="AB372" s="313"/>
      <c r="AC372" s="402"/>
      <c r="AD372" s="313"/>
      <c r="AE372" s="313"/>
      <c r="AF372" s="66"/>
      <c r="AG372" s="66"/>
      <c r="AH372" s="78"/>
      <c r="AI372" s="75"/>
      <c r="AJ372" s="383"/>
      <c r="AK372" s="383"/>
    </row>
    <row r="373" spans="1:37" ht="15" customHeight="1">
      <c r="A373" s="313"/>
      <c r="B373" s="314"/>
      <c r="C373" s="314"/>
      <c r="D373" s="313"/>
      <c r="E373" s="314"/>
      <c r="F373" s="314"/>
      <c r="G373" s="314"/>
      <c r="H373" s="314"/>
      <c r="I373" s="313"/>
      <c r="J373" s="314"/>
      <c r="K373" s="313"/>
      <c r="L373" s="313"/>
      <c r="M373" s="313"/>
      <c r="N373" s="313"/>
      <c r="O373" s="313"/>
      <c r="P373" s="313"/>
      <c r="Q373" s="313"/>
      <c r="R373" s="313"/>
      <c r="S373" s="313"/>
      <c r="T373" s="313"/>
      <c r="U373" s="313"/>
      <c r="V373" s="313"/>
      <c r="W373" s="313"/>
      <c r="X373" s="313"/>
      <c r="Y373" s="313"/>
      <c r="Z373" s="313"/>
      <c r="AA373" s="313"/>
      <c r="AB373" s="313"/>
      <c r="AC373" s="402"/>
      <c r="AD373" s="313"/>
      <c r="AE373" s="313"/>
      <c r="AF373" s="66"/>
      <c r="AG373" s="66"/>
      <c r="AH373" s="75"/>
      <c r="AI373" s="75"/>
      <c r="AJ373" s="383"/>
      <c r="AK373" s="383"/>
    </row>
    <row r="374" spans="1:37" ht="15" customHeight="1">
      <c r="A374" s="313"/>
      <c r="B374" s="314"/>
      <c r="C374" s="314"/>
      <c r="D374" s="313"/>
      <c r="E374" s="314"/>
      <c r="F374" s="314"/>
      <c r="G374" s="314"/>
      <c r="H374" s="314"/>
      <c r="I374" s="313"/>
      <c r="J374" s="314"/>
      <c r="K374" s="313"/>
      <c r="L374" s="313"/>
      <c r="M374" s="313"/>
      <c r="N374" s="313"/>
      <c r="O374" s="313"/>
      <c r="P374" s="313"/>
      <c r="Q374" s="313"/>
      <c r="R374" s="313"/>
      <c r="S374" s="313"/>
      <c r="T374" s="313"/>
      <c r="U374" s="313"/>
      <c r="V374" s="313"/>
      <c r="W374" s="313"/>
      <c r="X374" s="313"/>
      <c r="Y374" s="313"/>
      <c r="Z374" s="313"/>
      <c r="AA374" s="313"/>
      <c r="AB374" s="313"/>
      <c r="AC374" s="402"/>
      <c r="AD374" s="313"/>
      <c r="AE374" s="313"/>
      <c r="AF374" s="66"/>
      <c r="AG374" s="66"/>
      <c r="AH374" s="78"/>
      <c r="AI374" s="75"/>
      <c r="AJ374" s="383"/>
      <c r="AK374" s="383"/>
    </row>
    <row r="375" spans="1:37" ht="15" customHeight="1">
      <c r="A375" s="313"/>
      <c r="B375" s="314"/>
      <c r="C375" s="314"/>
      <c r="D375" s="313"/>
      <c r="E375" s="314"/>
      <c r="F375" s="314"/>
      <c r="G375" s="314"/>
      <c r="H375" s="314"/>
      <c r="I375" s="313"/>
      <c r="J375" s="314"/>
      <c r="K375" s="313"/>
      <c r="L375" s="313"/>
      <c r="M375" s="313"/>
      <c r="N375" s="313"/>
      <c r="O375" s="313"/>
      <c r="P375" s="313"/>
      <c r="Q375" s="313"/>
      <c r="R375" s="313"/>
      <c r="S375" s="313"/>
      <c r="T375" s="313"/>
      <c r="U375" s="313"/>
      <c r="V375" s="313"/>
      <c r="W375" s="313"/>
      <c r="X375" s="313"/>
      <c r="Y375" s="313"/>
      <c r="Z375" s="313"/>
      <c r="AA375" s="313"/>
      <c r="AB375" s="313"/>
      <c r="AC375" s="402"/>
      <c r="AD375" s="313"/>
      <c r="AE375" s="313"/>
      <c r="AF375" s="66"/>
      <c r="AG375" s="66"/>
      <c r="AH375" s="78"/>
      <c r="AI375" s="75"/>
      <c r="AJ375" s="383"/>
      <c r="AK375" s="383"/>
    </row>
    <row r="376" spans="1:37" ht="15" customHeight="1">
      <c r="A376" s="313"/>
      <c r="B376" s="314"/>
      <c r="C376" s="314"/>
      <c r="D376" s="313"/>
      <c r="E376" s="314"/>
      <c r="F376" s="314"/>
      <c r="G376" s="314"/>
      <c r="H376" s="314"/>
      <c r="I376" s="313"/>
      <c r="J376" s="314"/>
      <c r="K376" s="313"/>
      <c r="L376" s="313"/>
      <c r="M376" s="313"/>
      <c r="N376" s="313"/>
      <c r="O376" s="313"/>
      <c r="P376" s="313"/>
      <c r="Q376" s="313"/>
      <c r="R376" s="313"/>
      <c r="S376" s="313"/>
      <c r="T376" s="313"/>
      <c r="U376" s="313"/>
      <c r="V376" s="313"/>
      <c r="W376" s="313"/>
      <c r="X376" s="313"/>
      <c r="Y376" s="313"/>
      <c r="Z376" s="313"/>
      <c r="AA376" s="313"/>
      <c r="AB376" s="313"/>
      <c r="AC376" s="402"/>
      <c r="AD376" s="313"/>
      <c r="AE376" s="313"/>
      <c r="AF376" s="66"/>
      <c r="AG376" s="66"/>
      <c r="AH376" s="78"/>
      <c r="AI376" s="75"/>
      <c r="AJ376" s="383"/>
      <c r="AK376" s="383"/>
    </row>
    <row r="377" spans="1:37" ht="15" customHeight="1">
      <c r="A377" s="313"/>
      <c r="B377" s="314"/>
      <c r="C377" s="314"/>
      <c r="D377" s="313"/>
      <c r="E377" s="314"/>
      <c r="F377" s="314"/>
      <c r="G377" s="314"/>
      <c r="H377" s="314"/>
      <c r="I377" s="313"/>
      <c r="J377" s="314"/>
      <c r="K377" s="313"/>
      <c r="L377" s="313"/>
      <c r="M377" s="313"/>
      <c r="N377" s="313"/>
      <c r="O377" s="313"/>
      <c r="P377" s="313"/>
      <c r="Q377" s="313"/>
      <c r="R377" s="313"/>
      <c r="S377" s="313"/>
      <c r="T377" s="313"/>
      <c r="U377" s="313"/>
      <c r="V377" s="313"/>
      <c r="W377" s="313"/>
      <c r="X377" s="313"/>
      <c r="Y377" s="313"/>
      <c r="Z377" s="313"/>
      <c r="AA377" s="313"/>
      <c r="AB377" s="313"/>
      <c r="AC377" s="402"/>
      <c r="AD377" s="313"/>
      <c r="AE377" s="313"/>
      <c r="AF377" s="66"/>
      <c r="AG377" s="66"/>
      <c r="AH377" s="75"/>
      <c r="AI377" s="75"/>
      <c r="AJ377" s="383"/>
      <c r="AK377" s="383"/>
    </row>
    <row r="378" spans="1:37" ht="15" customHeight="1">
      <c r="A378" s="313"/>
      <c r="B378" s="314"/>
      <c r="C378" s="314"/>
      <c r="D378" s="313"/>
      <c r="E378" s="314"/>
      <c r="F378" s="314"/>
      <c r="G378" s="314"/>
      <c r="H378" s="314"/>
      <c r="I378" s="313"/>
      <c r="J378" s="314"/>
      <c r="K378" s="313"/>
      <c r="L378" s="313"/>
      <c r="M378" s="313"/>
      <c r="N378" s="313"/>
      <c r="O378" s="313"/>
      <c r="P378" s="313"/>
      <c r="Q378" s="313"/>
      <c r="R378" s="313"/>
      <c r="S378" s="313"/>
      <c r="T378" s="313"/>
      <c r="U378" s="313"/>
      <c r="V378" s="313"/>
      <c r="W378" s="313"/>
      <c r="X378" s="313"/>
      <c r="Y378" s="313"/>
      <c r="Z378" s="313"/>
      <c r="AA378" s="313"/>
      <c r="AB378" s="313"/>
      <c r="AC378" s="402"/>
      <c r="AD378" s="313"/>
      <c r="AE378" s="313"/>
      <c r="AF378" s="66"/>
      <c r="AG378" s="66"/>
      <c r="AH378" s="78"/>
      <c r="AI378" s="75"/>
      <c r="AJ378" s="383"/>
      <c r="AK378" s="383"/>
    </row>
    <row r="379" spans="1:37" ht="15" customHeight="1">
      <c r="A379" s="313"/>
      <c r="B379" s="314"/>
      <c r="C379" s="314"/>
      <c r="D379" s="313"/>
      <c r="E379" s="314"/>
      <c r="F379" s="314"/>
      <c r="G379" s="314"/>
      <c r="H379" s="314"/>
      <c r="I379" s="313"/>
      <c r="J379" s="314"/>
      <c r="K379" s="313"/>
      <c r="L379" s="313"/>
      <c r="M379" s="313"/>
      <c r="N379" s="313"/>
      <c r="O379" s="313"/>
      <c r="P379" s="313"/>
      <c r="Q379" s="313"/>
      <c r="R379" s="313"/>
      <c r="S379" s="313"/>
      <c r="T379" s="313"/>
      <c r="U379" s="313"/>
      <c r="V379" s="313"/>
      <c r="W379" s="313"/>
      <c r="X379" s="313"/>
      <c r="Y379" s="313"/>
      <c r="Z379" s="313"/>
      <c r="AA379" s="313"/>
      <c r="AB379" s="313"/>
      <c r="AC379" s="402"/>
      <c r="AD379" s="313"/>
      <c r="AE379" s="313"/>
      <c r="AF379" s="66"/>
      <c r="AG379" s="66"/>
      <c r="AH379" s="78"/>
      <c r="AI379" s="75"/>
      <c r="AJ379" s="383"/>
      <c r="AK379" s="383"/>
    </row>
    <row r="380" spans="1:37" ht="15" customHeight="1">
      <c r="A380" s="313"/>
      <c r="B380" s="314"/>
      <c r="C380" s="314"/>
      <c r="D380" s="313"/>
      <c r="E380" s="314"/>
      <c r="F380" s="314"/>
      <c r="G380" s="314"/>
      <c r="H380" s="314"/>
      <c r="I380" s="313"/>
      <c r="J380" s="314"/>
      <c r="K380" s="313"/>
      <c r="L380" s="313"/>
      <c r="M380" s="313"/>
      <c r="N380" s="313"/>
      <c r="O380" s="313"/>
      <c r="P380" s="313"/>
      <c r="Q380" s="313"/>
      <c r="R380" s="313"/>
      <c r="S380" s="313"/>
      <c r="T380" s="313"/>
      <c r="U380" s="313"/>
      <c r="V380" s="313"/>
      <c r="W380" s="313"/>
      <c r="X380" s="313"/>
      <c r="Y380" s="313"/>
      <c r="Z380" s="313"/>
      <c r="AA380" s="313"/>
      <c r="AB380" s="313"/>
      <c r="AC380" s="402"/>
      <c r="AD380" s="313"/>
      <c r="AE380" s="313"/>
      <c r="AF380" s="66"/>
      <c r="AG380" s="66"/>
      <c r="AH380" s="75"/>
      <c r="AI380" s="75"/>
      <c r="AJ380" s="383"/>
      <c r="AK380" s="383"/>
    </row>
    <row r="381" spans="1:37" ht="15" customHeight="1">
      <c r="A381" s="313"/>
      <c r="B381" s="314"/>
      <c r="C381" s="314"/>
      <c r="D381" s="313"/>
      <c r="E381" s="314"/>
      <c r="F381" s="314"/>
      <c r="G381" s="314"/>
      <c r="H381" s="314"/>
      <c r="I381" s="313"/>
      <c r="J381" s="314"/>
      <c r="K381" s="313"/>
      <c r="L381" s="313"/>
      <c r="M381" s="313"/>
      <c r="N381" s="313"/>
      <c r="O381" s="313"/>
      <c r="P381" s="313"/>
      <c r="Q381" s="313"/>
      <c r="R381" s="313"/>
      <c r="S381" s="313"/>
      <c r="T381" s="313"/>
      <c r="U381" s="313"/>
      <c r="V381" s="313"/>
      <c r="W381" s="313"/>
      <c r="X381" s="313"/>
      <c r="Y381" s="313"/>
      <c r="Z381" s="313"/>
      <c r="AA381" s="313"/>
      <c r="AB381" s="313"/>
      <c r="AC381" s="402"/>
      <c r="AD381" s="313"/>
      <c r="AE381" s="313"/>
      <c r="AF381" s="66"/>
      <c r="AG381" s="66"/>
      <c r="AH381" s="78"/>
      <c r="AI381" s="75"/>
      <c r="AJ381" s="383"/>
      <c r="AK381" s="383"/>
    </row>
    <row r="382" spans="1:37" ht="15" customHeight="1">
      <c r="A382" s="313"/>
      <c r="B382" s="314"/>
      <c r="C382" s="314"/>
      <c r="D382" s="313"/>
      <c r="E382" s="314"/>
      <c r="F382" s="314"/>
      <c r="G382" s="314"/>
      <c r="H382" s="314"/>
      <c r="I382" s="313"/>
      <c r="J382" s="314"/>
      <c r="K382" s="313"/>
      <c r="L382" s="313"/>
      <c r="M382" s="313"/>
      <c r="N382" s="313"/>
      <c r="O382" s="313"/>
      <c r="P382" s="313"/>
      <c r="Q382" s="313"/>
      <c r="R382" s="313"/>
      <c r="S382" s="313"/>
      <c r="T382" s="313"/>
      <c r="U382" s="313"/>
      <c r="V382" s="313"/>
      <c r="W382" s="313"/>
      <c r="X382" s="313"/>
      <c r="Y382" s="313"/>
      <c r="Z382" s="313"/>
      <c r="AA382" s="313"/>
      <c r="AB382" s="313"/>
      <c r="AC382" s="402"/>
      <c r="AD382" s="313"/>
      <c r="AE382" s="313"/>
      <c r="AF382" s="66"/>
      <c r="AG382" s="66"/>
      <c r="AH382" s="78"/>
      <c r="AI382" s="75"/>
      <c r="AJ382" s="383"/>
      <c r="AK382" s="383"/>
    </row>
    <row r="383" spans="1:37" ht="15" customHeight="1">
      <c r="A383" s="313"/>
      <c r="B383" s="314"/>
      <c r="C383" s="314"/>
      <c r="D383" s="313"/>
      <c r="E383" s="314"/>
      <c r="F383" s="314"/>
      <c r="G383" s="314"/>
      <c r="H383" s="314"/>
      <c r="I383" s="313"/>
      <c r="J383" s="314"/>
      <c r="K383" s="313"/>
      <c r="L383" s="313"/>
      <c r="M383" s="313"/>
      <c r="N383" s="313"/>
      <c r="O383" s="313"/>
      <c r="P383" s="313"/>
      <c r="Q383" s="313"/>
      <c r="R383" s="313"/>
      <c r="S383" s="313"/>
      <c r="T383" s="313"/>
      <c r="U383" s="313"/>
      <c r="V383" s="313"/>
      <c r="W383" s="313"/>
      <c r="X383" s="313"/>
      <c r="Y383" s="313"/>
      <c r="Z383" s="313"/>
      <c r="AA383" s="313"/>
      <c r="AB383" s="313"/>
      <c r="AC383" s="402"/>
      <c r="AD383" s="313"/>
      <c r="AE383" s="313"/>
      <c r="AF383" s="66"/>
      <c r="AG383" s="66"/>
      <c r="AH383" s="78"/>
      <c r="AI383" s="75"/>
      <c r="AJ383" s="383"/>
      <c r="AK383" s="383"/>
    </row>
    <row r="384" spans="1:37" ht="15" customHeight="1">
      <c r="A384" s="313"/>
      <c r="B384" s="314"/>
      <c r="C384" s="314"/>
      <c r="D384" s="313"/>
      <c r="E384" s="314"/>
      <c r="F384" s="314"/>
      <c r="G384" s="314"/>
      <c r="H384" s="314"/>
      <c r="I384" s="313"/>
      <c r="J384" s="314"/>
      <c r="K384" s="313"/>
      <c r="L384" s="313"/>
      <c r="M384" s="313"/>
      <c r="N384" s="313"/>
      <c r="O384" s="313"/>
      <c r="P384" s="313"/>
      <c r="Q384" s="313"/>
      <c r="R384" s="313"/>
      <c r="S384" s="313"/>
      <c r="T384" s="313"/>
      <c r="U384" s="313"/>
      <c r="V384" s="313"/>
      <c r="W384" s="313"/>
      <c r="X384" s="313"/>
      <c r="Y384" s="313"/>
      <c r="Z384" s="313"/>
      <c r="AA384" s="313"/>
      <c r="AB384" s="313"/>
      <c r="AC384" s="402"/>
      <c r="AD384" s="313"/>
      <c r="AE384" s="313"/>
      <c r="AF384" s="66"/>
      <c r="AG384" s="66"/>
      <c r="AH384" s="78"/>
      <c r="AI384" s="75"/>
      <c r="AJ384" s="383"/>
      <c r="AK384" s="383"/>
    </row>
    <row r="385" spans="1:37" ht="15" customHeight="1">
      <c r="A385" s="313"/>
      <c r="B385" s="314"/>
      <c r="C385" s="314"/>
      <c r="D385" s="313"/>
      <c r="E385" s="314"/>
      <c r="F385" s="314"/>
      <c r="G385" s="314"/>
      <c r="H385" s="314"/>
      <c r="I385" s="313"/>
      <c r="J385" s="314"/>
      <c r="K385" s="313"/>
      <c r="L385" s="313"/>
      <c r="M385" s="313"/>
      <c r="N385" s="313"/>
      <c r="O385" s="313"/>
      <c r="P385" s="313"/>
      <c r="Q385" s="313"/>
      <c r="R385" s="313"/>
      <c r="S385" s="313"/>
      <c r="T385" s="313"/>
      <c r="U385" s="313"/>
      <c r="V385" s="313"/>
      <c r="W385" s="313"/>
      <c r="X385" s="313"/>
      <c r="Y385" s="313"/>
      <c r="Z385" s="313"/>
      <c r="AA385" s="313"/>
      <c r="AB385" s="313"/>
      <c r="AC385" s="402"/>
      <c r="AD385" s="313"/>
      <c r="AE385" s="313"/>
      <c r="AF385" s="66"/>
      <c r="AG385" s="66"/>
      <c r="AH385" s="78"/>
      <c r="AI385" s="75"/>
      <c r="AJ385" s="383"/>
      <c r="AK385" s="383"/>
    </row>
    <row r="386" spans="1:37" ht="15" customHeight="1">
      <c r="A386" s="313"/>
      <c r="B386" s="314"/>
      <c r="C386" s="314"/>
      <c r="D386" s="313"/>
      <c r="E386" s="314"/>
      <c r="F386" s="314"/>
      <c r="G386" s="314"/>
      <c r="H386" s="314"/>
      <c r="I386" s="313"/>
      <c r="J386" s="314"/>
      <c r="K386" s="313"/>
      <c r="L386" s="313"/>
      <c r="M386" s="313"/>
      <c r="N386" s="313"/>
      <c r="O386" s="313"/>
      <c r="P386" s="313"/>
      <c r="Q386" s="313"/>
      <c r="R386" s="313"/>
      <c r="S386" s="313"/>
      <c r="T386" s="313"/>
      <c r="U386" s="313"/>
      <c r="V386" s="313"/>
      <c r="W386" s="313"/>
      <c r="X386" s="313"/>
      <c r="Y386" s="313"/>
      <c r="Z386" s="313"/>
      <c r="AA386" s="313"/>
      <c r="AB386" s="313"/>
      <c r="AC386" s="402"/>
      <c r="AD386" s="313"/>
      <c r="AE386" s="313"/>
      <c r="AF386" s="66"/>
      <c r="AG386" s="66"/>
      <c r="AH386" s="78"/>
      <c r="AI386" s="75"/>
      <c r="AJ386" s="383"/>
      <c r="AK386" s="383"/>
    </row>
    <row r="387" spans="1:37" ht="15" customHeight="1">
      <c r="A387" s="313"/>
      <c r="B387" s="314"/>
      <c r="C387" s="314"/>
      <c r="D387" s="313"/>
      <c r="E387" s="314"/>
      <c r="F387" s="314"/>
      <c r="G387" s="314"/>
      <c r="H387" s="314"/>
      <c r="I387" s="313"/>
      <c r="J387" s="314"/>
      <c r="K387" s="313"/>
      <c r="L387" s="313"/>
      <c r="M387" s="313"/>
      <c r="N387" s="313"/>
      <c r="O387" s="313"/>
      <c r="P387" s="313"/>
      <c r="Q387" s="313"/>
      <c r="R387" s="313"/>
      <c r="S387" s="313"/>
      <c r="T387" s="313"/>
      <c r="U387" s="313"/>
      <c r="V387" s="313"/>
      <c r="W387" s="313"/>
      <c r="X387" s="313"/>
      <c r="Y387" s="313"/>
      <c r="Z387" s="313"/>
      <c r="AA387" s="313"/>
      <c r="AB387" s="313"/>
      <c r="AC387" s="402"/>
      <c r="AD387" s="313"/>
      <c r="AE387" s="313"/>
      <c r="AF387" s="66"/>
      <c r="AG387" s="66"/>
      <c r="AH387" s="78"/>
      <c r="AI387" s="75"/>
      <c r="AJ387" s="383"/>
      <c r="AK387" s="383"/>
    </row>
    <row r="388" spans="1:37" ht="15" customHeight="1">
      <c r="A388" s="313"/>
      <c r="B388" s="314"/>
      <c r="C388" s="314"/>
      <c r="D388" s="313"/>
      <c r="E388" s="314"/>
      <c r="F388" s="314"/>
      <c r="G388" s="314"/>
      <c r="H388" s="314"/>
      <c r="I388" s="313"/>
      <c r="J388" s="314"/>
      <c r="K388" s="313"/>
      <c r="L388" s="313"/>
      <c r="M388" s="313"/>
      <c r="N388" s="313"/>
      <c r="O388" s="313"/>
      <c r="P388" s="313"/>
      <c r="Q388" s="313"/>
      <c r="R388" s="313"/>
      <c r="S388" s="313"/>
      <c r="T388" s="313"/>
      <c r="U388" s="313"/>
      <c r="V388" s="313"/>
      <c r="W388" s="313"/>
      <c r="X388" s="313"/>
      <c r="Y388" s="313"/>
      <c r="Z388" s="313"/>
      <c r="AA388" s="313"/>
      <c r="AB388" s="313"/>
      <c r="AC388" s="402"/>
      <c r="AD388" s="313"/>
      <c r="AE388" s="313"/>
      <c r="AF388" s="66"/>
      <c r="AG388" s="66"/>
      <c r="AH388" s="78"/>
      <c r="AI388" s="75"/>
      <c r="AJ388" s="383"/>
      <c r="AK388" s="383"/>
    </row>
    <row r="389" spans="1:37" ht="15" customHeight="1">
      <c r="A389" s="313"/>
      <c r="B389" s="314"/>
      <c r="C389" s="314"/>
      <c r="D389" s="313"/>
      <c r="E389" s="314"/>
      <c r="F389" s="314"/>
      <c r="G389" s="314"/>
      <c r="H389" s="314"/>
      <c r="I389" s="313"/>
      <c r="J389" s="314"/>
      <c r="K389" s="313"/>
      <c r="L389" s="313"/>
      <c r="M389" s="313"/>
      <c r="N389" s="313"/>
      <c r="O389" s="313"/>
      <c r="P389" s="313"/>
      <c r="Q389" s="313"/>
      <c r="R389" s="313"/>
      <c r="S389" s="313"/>
      <c r="T389" s="313"/>
      <c r="U389" s="313"/>
      <c r="V389" s="313"/>
      <c r="W389" s="313"/>
      <c r="X389" s="313"/>
      <c r="Y389" s="313"/>
      <c r="Z389" s="313"/>
      <c r="AA389" s="313"/>
      <c r="AB389" s="313"/>
      <c r="AC389" s="402"/>
      <c r="AD389" s="313"/>
      <c r="AE389" s="313"/>
      <c r="AF389" s="66"/>
      <c r="AG389" s="66"/>
      <c r="AH389" s="78"/>
      <c r="AI389" s="75"/>
      <c r="AJ389" s="383"/>
      <c r="AK389" s="383"/>
    </row>
    <row r="390" spans="1:37" ht="15" customHeight="1">
      <c r="A390" s="313"/>
      <c r="B390" s="314"/>
      <c r="C390" s="314"/>
      <c r="D390" s="313"/>
      <c r="E390" s="314"/>
      <c r="F390" s="314"/>
      <c r="G390" s="314"/>
      <c r="H390" s="314"/>
      <c r="I390" s="313"/>
      <c r="J390" s="314"/>
      <c r="K390" s="313"/>
      <c r="L390" s="313"/>
      <c r="M390" s="313"/>
      <c r="N390" s="313"/>
      <c r="O390" s="313"/>
      <c r="P390" s="313"/>
      <c r="Q390" s="313"/>
      <c r="R390" s="313"/>
      <c r="S390" s="313"/>
      <c r="T390" s="313"/>
      <c r="U390" s="313"/>
      <c r="V390" s="313"/>
      <c r="W390" s="313"/>
      <c r="X390" s="313"/>
      <c r="Y390" s="313"/>
      <c r="Z390" s="313"/>
      <c r="AA390" s="313"/>
      <c r="AB390" s="313"/>
      <c r="AC390" s="402"/>
      <c r="AD390" s="313"/>
      <c r="AE390" s="313"/>
      <c r="AF390" s="66"/>
      <c r="AG390" s="66"/>
      <c r="AH390" s="75"/>
      <c r="AI390" s="75"/>
      <c r="AJ390" s="383"/>
      <c r="AK390" s="383"/>
    </row>
    <row r="391" spans="1:37" ht="15" customHeight="1">
      <c r="A391" s="313"/>
      <c r="B391" s="314"/>
      <c r="C391" s="314"/>
      <c r="D391" s="313"/>
      <c r="E391" s="314"/>
      <c r="F391" s="314"/>
      <c r="G391" s="314"/>
      <c r="H391" s="314"/>
      <c r="I391" s="313"/>
      <c r="J391" s="314"/>
      <c r="K391" s="313"/>
      <c r="L391" s="313"/>
      <c r="M391" s="313"/>
      <c r="N391" s="313"/>
      <c r="O391" s="313"/>
      <c r="P391" s="313"/>
      <c r="Q391" s="313"/>
      <c r="R391" s="313"/>
      <c r="S391" s="313"/>
      <c r="T391" s="313"/>
      <c r="U391" s="313"/>
      <c r="V391" s="313"/>
      <c r="W391" s="313"/>
      <c r="X391" s="313"/>
      <c r="Y391" s="313"/>
      <c r="Z391" s="313"/>
      <c r="AA391" s="313"/>
      <c r="AB391" s="313"/>
      <c r="AC391" s="402"/>
      <c r="AD391" s="313"/>
      <c r="AE391" s="313"/>
      <c r="AF391" s="66"/>
      <c r="AG391" s="66"/>
      <c r="AH391" s="78"/>
      <c r="AI391" s="75"/>
      <c r="AJ391" s="383"/>
      <c r="AK391" s="383"/>
    </row>
    <row r="392" spans="1:37" ht="15" customHeight="1">
      <c r="A392" s="313"/>
      <c r="B392" s="314"/>
      <c r="C392" s="314"/>
      <c r="D392" s="313"/>
      <c r="E392" s="314"/>
      <c r="F392" s="314"/>
      <c r="G392" s="314"/>
      <c r="H392" s="314"/>
      <c r="I392" s="313"/>
      <c r="J392" s="314"/>
      <c r="K392" s="313"/>
      <c r="L392" s="313"/>
      <c r="M392" s="313"/>
      <c r="N392" s="313"/>
      <c r="O392" s="313"/>
      <c r="P392" s="313"/>
      <c r="Q392" s="313"/>
      <c r="R392" s="313"/>
      <c r="S392" s="313"/>
      <c r="T392" s="313"/>
      <c r="U392" s="313"/>
      <c r="V392" s="313"/>
      <c r="W392" s="313"/>
      <c r="X392" s="313"/>
      <c r="Y392" s="313"/>
      <c r="Z392" s="313"/>
      <c r="AA392" s="313"/>
      <c r="AB392" s="313"/>
      <c r="AC392" s="402"/>
      <c r="AD392" s="313"/>
      <c r="AE392" s="313"/>
      <c r="AF392" s="66"/>
      <c r="AG392" s="66"/>
      <c r="AH392" s="78"/>
      <c r="AI392" s="75"/>
      <c r="AJ392" s="383"/>
      <c r="AK392" s="383"/>
    </row>
    <row r="393" spans="1:37" ht="15" customHeight="1">
      <c r="A393" s="313"/>
      <c r="B393" s="314"/>
      <c r="C393" s="314"/>
      <c r="D393" s="313"/>
      <c r="E393" s="314"/>
      <c r="F393" s="314"/>
      <c r="G393" s="314"/>
      <c r="H393" s="314"/>
      <c r="I393" s="313"/>
      <c r="J393" s="314"/>
      <c r="K393" s="313"/>
      <c r="L393" s="313"/>
      <c r="M393" s="313"/>
      <c r="N393" s="313"/>
      <c r="O393" s="313"/>
      <c r="P393" s="313"/>
      <c r="Q393" s="313"/>
      <c r="R393" s="313"/>
      <c r="S393" s="313"/>
      <c r="T393" s="313"/>
      <c r="U393" s="313"/>
      <c r="V393" s="313"/>
      <c r="W393" s="313"/>
      <c r="X393" s="313"/>
      <c r="Y393" s="313"/>
      <c r="Z393" s="313"/>
      <c r="AA393" s="313"/>
      <c r="AB393" s="313"/>
      <c r="AC393" s="402"/>
      <c r="AD393" s="313"/>
      <c r="AE393" s="313"/>
      <c r="AF393" s="66"/>
      <c r="AG393" s="66"/>
      <c r="AH393" s="78"/>
      <c r="AI393" s="75"/>
      <c r="AJ393" s="383"/>
      <c r="AK393" s="383"/>
    </row>
    <row r="394" spans="1:37" ht="15" customHeight="1">
      <c r="A394" s="313"/>
      <c r="B394" s="314"/>
      <c r="C394" s="314"/>
      <c r="D394" s="313"/>
      <c r="E394" s="314"/>
      <c r="F394" s="314"/>
      <c r="G394" s="314"/>
      <c r="H394" s="314"/>
      <c r="I394" s="313"/>
      <c r="J394" s="314"/>
      <c r="K394" s="313"/>
      <c r="L394" s="313"/>
      <c r="M394" s="313"/>
      <c r="N394" s="313"/>
      <c r="O394" s="313"/>
      <c r="P394" s="313"/>
      <c r="Q394" s="313"/>
      <c r="R394" s="313"/>
      <c r="S394" s="313"/>
      <c r="T394" s="313"/>
      <c r="U394" s="313"/>
      <c r="V394" s="313"/>
      <c r="W394" s="313"/>
      <c r="X394" s="313"/>
      <c r="Y394" s="313"/>
      <c r="Z394" s="313"/>
      <c r="AA394" s="313"/>
      <c r="AB394" s="313"/>
      <c r="AC394" s="402"/>
      <c r="AD394" s="313"/>
      <c r="AE394" s="313"/>
      <c r="AF394" s="66"/>
      <c r="AG394" s="66"/>
      <c r="AH394" s="78"/>
      <c r="AI394" s="75"/>
      <c r="AJ394" s="383"/>
      <c r="AK394" s="383"/>
    </row>
    <row r="395" spans="1:37" ht="15" customHeight="1">
      <c r="A395" s="313"/>
      <c r="B395" s="314"/>
      <c r="C395" s="314"/>
      <c r="D395" s="313"/>
      <c r="E395" s="314"/>
      <c r="F395" s="314"/>
      <c r="G395" s="314"/>
      <c r="H395" s="314"/>
      <c r="I395" s="313"/>
      <c r="J395" s="314"/>
      <c r="K395" s="313"/>
      <c r="L395" s="313"/>
      <c r="M395" s="313"/>
      <c r="N395" s="313"/>
      <c r="O395" s="313"/>
      <c r="P395" s="313"/>
      <c r="Q395" s="313"/>
      <c r="R395" s="313"/>
      <c r="S395" s="313"/>
      <c r="T395" s="313"/>
      <c r="U395" s="313"/>
      <c r="V395" s="313"/>
      <c r="W395" s="313"/>
      <c r="X395" s="313"/>
      <c r="Y395" s="313"/>
      <c r="Z395" s="313"/>
      <c r="AA395" s="313"/>
      <c r="AB395" s="313"/>
      <c r="AC395" s="402"/>
      <c r="AD395" s="313"/>
      <c r="AE395" s="313"/>
      <c r="AF395" s="66"/>
      <c r="AG395" s="66"/>
      <c r="AH395" s="78"/>
      <c r="AI395" s="75"/>
      <c r="AJ395" s="383"/>
      <c r="AK395" s="383"/>
    </row>
    <row r="396" spans="1:37" ht="15" customHeight="1">
      <c r="A396" s="313"/>
      <c r="B396" s="314"/>
      <c r="C396" s="314"/>
      <c r="D396" s="313"/>
      <c r="E396" s="314"/>
      <c r="F396" s="314"/>
      <c r="G396" s="314"/>
      <c r="H396" s="314"/>
      <c r="I396" s="313"/>
      <c r="J396" s="314"/>
      <c r="K396" s="313"/>
      <c r="L396" s="313"/>
      <c r="M396" s="313"/>
      <c r="N396" s="313"/>
      <c r="O396" s="313"/>
      <c r="P396" s="313"/>
      <c r="Q396" s="313"/>
      <c r="R396" s="313"/>
      <c r="S396" s="313"/>
      <c r="T396" s="313"/>
      <c r="U396" s="313"/>
      <c r="V396" s="313"/>
      <c r="W396" s="313"/>
      <c r="X396" s="313"/>
      <c r="Y396" s="313"/>
      <c r="Z396" s="313"/>
      <c r="AA396" s="313"/>
      <c r="AB396" s="313"/>
      <c r="AC396" s="402"/>
      <c r="AD396" s="313"/>
      <c r="AE396" s="313"/>
      <c r="AF396" s="66"/>
      <c r="AG396" s="66"/>
      <c r="AH396" s="78"/>
      <c r="AI396" s="75"/>
      <c r="AJ396" s="383"/>
      <c r="AK396" s="383"/>
    </row>
    <row r="397" spans="1:37" ht="15" customHeight="1">
      <c r="A397" s="313"/>
      <c r="B397" s="314"/>
      <c r="C397" s="314"/>
      <c r="D397" s="313"/>
      <c r="E397" s="314"/>
      <c r="F397" s="314"/>
      <c r="G397" s="314"/>
      <c r="H397" s="314"/>
      <c r="I397" s="313"/>
      <c r="J397" s="314"/>
      <c r="K397" s="313"/>
      <c r="L397" s="313"/>
      <c r="M397" s="313"/>
      <c r="N397" s="313"/>
      <c r="O397" s="313"/>
      <c r="P397" s="313"/>
      <c r="Q397" s="313"/>
      <c r="R397" s="313"/>
      <c r="S397" s="313"/>
      <c r="T397" s="313"/>
      <c r="U397" s="313"/>
      <c r="V397" s="313"/>
      <c r="W397" s="313"/>
      <c r="X397" s="313"/>
      <c r="Y397" s="313"/>
      <c r="Z397" s="313"/>
      <c r="AA397" s="313"/>
      <c r="AB397" s="313"/>
      <c r="AC397" s="402"/>
      <c r="AD397" s="313"/>
      <c r="AE397" s="313"/>
      <c r="AF397" s="66"/>
      <c r="AG397" s="66"/>
      <c r="AH397" s="78"/>
      <c r="AI397" s="75"/>
      <c r="AJ397" s="383"/>
      <c r="AK397" s="383"/>
    </row>
    <row r="398" spans="1:37" ht="15" customHeight="1">
      <c r="A398" s="313"/>
      <c r="B398" s="314"/>
      <c r="C398" s="314"/>
      <c r="D398" s="313"/>
      <c r="E398" s="314"/>
      <c r="F398" s="314"/>
      <c r="G398" s="314"/>
      <c r="H398" s="314"/>
      <c r="I398" s="313"/>
      <c r="J398" s="314"/>
      <c r="K398" s="313"/>
      <c r="L398" s="313"/>
      <c r="M398" s="313"/>
      <c r="N398" s="313"/>
      <c r="O398" s="313"/>
      <c r="P398" s="313"/>
      <c r="Q398" s="313"/>
      <c r="R398" s="313"/>
      <c r="S398" s="313"/>
      <c r="T398" s="313"/>
      <c r="U398" s="313"/>
      <c r="V398" s="313"/>
      <c r="W398" s="313"/>
      <c r="X398" s="313"/>
      <c r="Y398" s="313"/>
      <c r="Z398" s="313"/>
      <c r="AA398" s="313"/>
      <c r="AB398" s="313"/>
      <c r="AC398" s="402"/>
      <c r="AD398" s="313"/>
      <c r="AE398" s="313"/>
      <c r="AF398" s="142"/>
      <c r="AG398" s="142"/>
      <c r="AH398" s="76"/>
      <c r="AI398" s="76"/>
      <c r="AJ398" s="381"/>
      <c r="AK398" s="381"/>
    </row>
    <row r="399" spans="1:37" ht="15" customHeight="1">
      <c r="A399" s="313"/>
      <c r="B399" s="314"/>
      <c r="C399" s="314"/>
      <c r="D399" s="313"/>
      <c r="E399" s="314"/>
      <c r="F399" s="314"/>
      <c r="G399" s="314"/>
      <c r="H399" s="314"/>
      <c r="I399" s="313"/>
      <c r="J399" s="314"/>
      <c r="K399" s="313"/>
      <c r="L399" s="313"/>
      <c r="M399" s="313"/>
      <c r="N399" s="313"/>
      <c r="O399" s="313"/>
      <c r="P399" s="313"/>
      <c r="Q399" s="313"/>
      <c r="R399" s="313"/>
      <c r="S399" s="313"/>
      <c r="T399" s="313"/>
      <c r="U399" s="313"/>
      <c r="V399" s="313"/>
      <c r="W399" s="313"/>
      <c r="X399" s="313"/>
      <c r="Y399" s="313"/>
      <c r="Z399" s="313"/>
      <c r="AA399" s="313"/>
      <c r="AB399" s="313"/>
      <c r="AC399" s="402"/>
      <c r="AD399" s="313"/>
      <c r="AE399" s="313"/>
      <c r="AF399" s="71"/>
      <c r="AG399" s="71"/>
      <c r="AH399" s="79"/>
      <c r="AI399" s="77"/>
      <c r="AJ399" s="383"/>
      <c r="AK399" s="383"/>
    </row>
    <row r="400" spans="1:37" ht="15" customHeight="1">
      <c r="A400" s="313"/>
      <c r="B400" s="314"/>
      <c r="C400" s="314"/>
      <c r="D400" s="313"/>
      <c r="E400" s="314"/>
      <c r="F400" s="314"/>
      <c r="G400" s="314"/>
      <c r="H400" s="314"/>
      <c r="I400" s="313"/>
      <c r="J400" s="314"/>
      <c r="K400" s="313"/>
      <c r="L400" s="313"/>
      <c r="M400" s="313"/>
      <c r="N400" s="313"/>
      <c r="O400" s="313"/>
      <c r="P400" s="313"/>
      <c r="Q400" s="313"/>
      <c r="R400" s="313"/>
      <c r="S400" s="313"/>
      <c r="T400" s="313"/>
      <c r="U400" s="313"/>
      <c r="V400" s="313"/>
      <c r="W400" s="313"/>
      <c r="X400" s="313"/>
      <c r="Y400" s="313"/>
      <c r="Z400" s="313"/>
      <c r="AA400" s="313"/>
      <c r="AB400" s="313"/>
      <c r="AC400" s="402"/>
      <c r="AD400" s="313"/>
      <c r="AE400" s="313"/>
      <c r="AF400" s="66"/>
      <c r="AG400" s="66"/>
      <c r="AH400" s="78"/>
      <c r="AI400" s="75"/>
      <c r="AJ400" s="383"/>
      <c r="AK400" s="383"/>
    </row>
    <row r="401" spans="1:37" ht="15" customHeight="1">
      <c r="A401" s="313"/>
      <c r="B401" s="314"/>
      <c r="C401" s="314"/>
      <c r="D401" s="313"/>
      <c r="E401" s="314"/>
      <c r="F401" s="314"/>
      <c r="G401" s="314"/>
      <c r="H401" s="314"/>
      <c r="I401" s="313"/>
      <c r="J401" s="314"/>
      <c r="K401" s="313"/>
      <c r="L401" s="313"/>
      <c r="M401" s="313"/>
      <c r="N401" s="313"/>
      <c r="O401" s="313"/>
      <c r="P401" s="313"/>
      <c r="Q401" s="313"/>
      <c r="R401" s="313"/>
      <c r="S401" s="313"/>
      <c r="T401" s="313"/>
      <c r="U401" s="313"/>
      <c r="V401" s="313"/>
      <c r="W401" s="313"/>
      <c r="X401" s="313"/>
      <c r="Y401" s="313"/>
      <c r="Z401" s="313"/>
      <c r="AA401" s="313"/>
      <c r="AB401" s="313"/>
      <c r="AC401" s="402"/>
      <c r="AD401" s="313"/>
      <c r="AE401" s="313"/>
      <c r="AF401" s="66"/>
      <c r="AG401" s="66"/>
      <c r="AH401" s="78"/>
      <c r="AI401" s="75"/>
      <c r="AJ401" s="383"/>
      <c r="AK401" s="383"/>
    </row>
    <row r="402" spans="1:37" ht="15" customHeight="1">
      <c r="A402" s="313"/>
      <c r="B402" s="314"/>
      <c r="C402" s="314"/>
      <c r="D402" s="313"/>
      <c r="E402" s="314"/>
      <c r="F402" s="314"/>
      <c r="G402" s="314"/>
      <c r="H402" s="314"/>
      <c r="I402" s="313"/>
      <c r="J402" s="314"/>
      <c r="K402" s="313"/>
      <c r="L402" s="313"/>
      <c r="M402" s="313"/>
      <c r="N402" s="313"/>
      <c r="O402" s="313"/>
      <c r="P402" s="313"/>
      <c r="Q402" s="313"/>
      <c r="R402" s="313"/>
      <c r="S402" s="313"/>
      <c r="T402" s="313"/>
      <c r="U402" s="313"/>
      <c r="V402" s="313"/>
      <c r="W402" s="313"/>
      <c r="X402" s="313"/>
      <c r="Y402" s="313"/>
      <c r="Z402" s="313"/>
      <c r="AA402" s="313"/>
      <c r="AB402" s="313"/>
      <c r="AC402" s="402"/>
      <c r="AD402" s="313"/>
      <c r="AE402" s="313"/>
      <c r="AF402" s="66"/>
      <c r="AG402" s="66"/>
      <c r="AH402" s="78"/>
      <c r="AI402" s="75"/>
      <c r="AJ402" s="383"/>
      <c r="AK402" s="383"/>
    </row>
    <row r="403" spans="1:37" ht="15" customHeight="1">
      <c r="A403" s="313"/>
      <c r="B403" s="314"/>
      <c r="C403" s="314"/>
      <c r="D403" s="313"/>
      <c r="E403" s="314"/>
      <c r="F403" s="314"/>
      <c r="G403" s="314"/>
      <c r="H403" s="314"/>
      <c r="I403" s="313"/>
      <c r="J403" s="314"/>
      <c r="K403" s="313"/>
      <c r="L403" s="313"/>
      <c r="M403" s="313"/>
      <c r="N403" s="313"/>
      <c r="O403" s="313"/>
      <c r="P403" s="313"/>
      <c r="Q403" s="313"/>
      <c r="R403" s="313"/>
      <c r="S403" s="313"/>
      <c r="T403" s="313"/>
      <c r="U403" s="313"/>
      <c r="V403" s="313"/>
      <c r="W403" s="313"/>
      <c r="X403" s="313"/>
      <c r="Y403" s="313"/>
      <c r="Z403" s="313"/>
      <c r="AA403" s="313"/>
      <c r="AB403" s="313"/>
      <c r="AC403" s="402"/>
      <c r="AD403" s="313"/>
      <c r="AE403" s="313"/>
      <c r="AF403" s="66"/>
      <c r="AG403" s="66"/>
      <c r="AH403" s="78"/>
      <c r="AI403" s="75"/>
      <c r="AJ403" s="383"/>
      <c r="AK403" s="383"/>
    </row>
    <row r="404" spans="1:37" ht="15" customHeight="1">
      <c r="A404" s="313"/>
      <c r="B404" s="314"/>
      <c r="C404" s="314"/>
      <c r="D404" s="313"/>
      <c r="E404" s="314"/>
      <c r="F404" s="314"/>
      <c r="G404" s="314"/>
      <c r="H404" s="314"/>
      <c r="I404" s="313"/>
      <c r="J404" s="314"/>
      <c r="K404" s="313"/>
      <c r="L404" s="313"/>
      <c r="M404" s="313"/>
      <c r="N404" s="313"/>
      <c r="O404" s="313"/>
      <c r="P404" s="313"/>
      <c r="Q404" s="313"/>
      <c r="R404" s="313"/>
      <c r="S404" s="313"/>
      <c r="T404" s="313"/>
      <c r="U404" s="313"/>
      <c r="V404" s="313"/>
      <c r="W404" s="313"/>
      <c r="X404" s="313"/>
      <c r="Y404" s="313"/>
      <c r="Z404" s="313"/>
      <c r="AA404" s="313"/>
      <c r="AB404" s="313"/>
      <c r="AC404" s="402"/>
      <c r="AD404" s="313"/>
      <c r="AE404" s="313"/>
      <c r="AF404" s="66"/>
      <c r="AG404" s="66"/>
      <c r="AH404" s="78"/>
      <c r="AI404" s="75"/>
      <c r="AJ404" s="383"/>
      <c r="AK404" s="383"/>
    </row>
    <row r="405" spans="1:37" ht="15" customHeight="1">
      <c r="A405" s="313"/>
      <c r="B405" s="314"/>
      <c r="C405" s="314"/>
      <c r="D405" s="313"/>
      <c r="E405" s="314"/>
      <c r="F405" s="314"/>
      <c r="G405" s="314"/>
      <c r="H405" s="314"/>
      <c r="I405" s="313"/>
      <c r="J405" s="314"/>
      <c r="K405" s="313"/>
      <c r="L405" s="313"/>
      <c r="M405" s="313"/>
      <c r="N405" s="313"/>
      <c r="O405" s="313"/>
      <c r="P405" s="313"/>
      <c r="Q405" s="313"/>
      <c r="R405" s="313"/>
      <c r="S405" s="313"/>
      <c r="T405" s="313"/>
      <c r="U405" s="313"/>
      <c r="V405" s="313"/>
      <c r="W405" s="313"/>
      <c r="X405" s="313"/>
      <c r="Y405" s="313"/>
      <c r="Z405" s="313"/>
      <c r="AA405" s="313"/>
      <c r="AB405" s="313"/>
      <c r="AC405" s="402"/>
      <c r="AD405" s="313"/>
      <c r="AE405" s="313"/>
      <c r="AF405" s="66"/>
      <c r="AG405" s="66"/>
      <c r="AH405" s="78"/>
      <c r="AI405" s="75"/>
      <c r="AJ405" s="383"/>
      <c r="AK405" s="383"/>
    </row>
    <row r="406" spans="1:37" ht="15" customHeight="1">
      <c r="A406" s="313"/>
      <c r="B406" s="314"/>
      <c r="C406" s="314"/>
      <c r="D406" s="313"/>
      <c r="E406" s="314"/>
      <c r="F406" s="314"/>
      <c r="G406" s="314"/>
      <c r="H406" s="314"/>
      <c r="I406" s="313"/>
      <c r="J406" s="314"/>
      <c r="K406" s="313"/>
      <c r="L406" s="313"/>
      <c r="M406" s="313"/>
      <c r="N406" s="313"/>
      <c r="O406" s="313"/>
      <c r="P406" s="313"/>
      <c r="Q406" s="313"/>
      <c r="R406" s="313"/>
      <c r="S406" s="313"/>
      <c r="T406" s="313"/>
      <c r="U406" s="313"/>
      <c r="V406" s="313"/>
      <c r="W406" s="313"/>
      <c r="X406" s="313"/>
      <c r="Y406" s="313"/>
      <c r="Z406" s="313"/>
      <c r="AA406" s="313"/>
      <c r="AB406" s="313"/>
      <c r="AC406" s="402"/>
      <c r="AD406" s="313"/>
      <c r="AE406" s="313"/>
      <c r="AF406" s="66"/>
      <c r="AG406" s="66"/>
      <c r="AH406" s="78"/>
      <c r="AI406" s="75"/>
      <c r="AJ406" s="383"/>
      <c r="AK406" s="383"/>
    </row>
    <row r="407" spans="1:37" ht="15" customHeight="1">
      <c r="A407" s="313"/>
      <c r="B407" s="314"/>
      <c r="C407" s="314"/>
      <c r="D407" s="313"/>
      <c r="E407" s="314"/>
      <c r="F407" s="314"/>
      <c r="G407" s="314"/>
      <c r="H407" s="314"/>
      <c r="I407" s="313"/>
      <c r="J407" s="314"/>
      <c r="K407" s="313"/>
      <c r="L407" s="313"/>
      <c r="M407" s="313"/>
      <c r="N407" s="313"/>
      <c r="O407" s="313"/>
      <c r="P407" s="313"/>
      <c r="Q407" s="313"/>
      <c r="R407" s="313"/>
      <c r="S407" s="313"/>
      <c r="T407" s="313"/>
      <c r="U407" s="313"/>
      <c r="V407" s="313"/>
      <c r="W407" s="313"/>
      <c r="X407" s="313"/>
      <c r="Y407" s="313"/>
      <c r="Z407" s="313"/>
      <c r="AA407" s="313"/>
      <c r="AB407" s="313"/>
      <c r="AC407" s="402"/>
      <c r="AD407" s="313"/>
      <c r="AE407" s="313"/>
      <c r="AF407" s="66"/>
      <c r="AG407" s="66"/>
      <c r="AH407" s="78"/>
      <c r="AI407" s="75"/>
      <c r="AJ407" s="383"/>
      <c r="AK407" s="383"/>
    </row>
    <row r="408" spans="1:37" ht="15" customHeight="1">
      <c r="A408" s="313"/>
      <c r="B408" s="314"/>
      <c r="C408" s="314"/>
      <c r="D408" s="313"/>
      <c r="E408" s="314"/>
      <c r="F408" s="314"/>
      <c r="G408" s="314"/>
      <c r="H408" s="314"/>
      <c r="I408" s="313"/>
      <c r="J408" s="314"/>
      <c r="K408" s="313"/>
      <c r="L408" s="313"/>
      <c r="M408" s="313"/>
      <c r="N408" s="313"/>
      <c r="O408" s="313"/>
      <c r="P408" s="313"/>
      <c r="Q408" s="313"/>
      <c r="R408" s="313"/>
      <c r="S408" s="313"/>
      <c r="T408" s="313"/>
      <c r="U408" s="313"/>
      <c r="V408" s="313"/>
      <c r="W408" s="313"/>
      <c r="X408" s="313"/>
      <c r="Y408" s="313"/>
      <c r="Z408" s="313"/>
      <c r="AA408" s="313"/>
      <c r="AB408" s="313"/>
      <c r="AC408" s="402"/>
      <c r="AD408" s="313"/>
      <c r="AE408" s="313"/>
      <c r="AF408" s="66"/>
      <c r="AG408" s="66"/>
      <c r="AH408" s="78"/>
      <c r="AI408" s="75"/>
      <c r="AJ408" s="383"/>
      <c r="AK408" s="383"/>
    </row>
    <row r="409" spans="1:37" ht="15" customHeight="1">
      <c r="A409" s="313"/>
      <c r="B409" s="314"/>
      <c r="C409" s="314"/>
      <c r="D409" s="313"/>
      <c r="E409" s="314"/>
      <c r="F409" s="314"/>
      <c r="G409" s="314"/>
      <c r="H409" s="314"/>
      <c r="I409" s="313"/>
      <c r="J409" s="314"/>
      <c r="K409" s="313"/>
      <c r="L409" s="313"/>
      <c r="M409" s="313"/>
      <c r="N409" s="313"/>
      <c r="O409" s="313"/>
      <c r="P409" s="313"/>
      <c r="Q409" s="313"/>
      <c r="R409" s="313"/>
      <c r="S409" s="313"/>
      <c r="T409" s="313"/>
      <c r="U409" s="313"/>
      <c r="V409" s="313"/>
      <c r="W409" s="313"/>
      <c r="X409" s="313"/>
      <c r="Y409" s="313"/>
      <c r="Z409" s="313"/>
      <c r="AA409" s="313"/>
      <c r="AB409" s="313"/>
      <c r="AC409" s="402"/>
      <c r="AD409" s="313"/>
      <c r="AE409" s="313"/>
      <c r="AF409" s="66"/>
      <c r="AG409" s="66"/>
      <c r="AH409" s="75"/>
      <c r="AI409" s="75"/>
      <c r="AJ409" s="383"/>
      <c r="AK409" s="383"/>
    </row>
    <row r="410" spans="1:37" ht="15" customHeight="1">
      <c r="A410" s="313"/>
      <c r="B410" s="314"/>
      <c r="C410" s="314"/>
      <c r="D410" s="313"/>
      <c r="E410" s="314"/>
      <c r="F410" s="314"/>
      <c r="G410" s="314"/>
      <c r="H410" s="314"/>
      <c r="I410" s="313"/>
      <c r="J410" s="314"/>
      <c r="K410" s="313"/>
      <c r="L410" s="313"/>
      <c r="M410" s="313"/>
      <c r="N410" s="313"/>
      <c r="O410" s="313"/>
      <c r="P410" s="313"/>
      <c r="Q410" s="313"/>
      <c r="R410" s="313"/>
      <c r="S410" s="313"/>
      <c r="T410" s="313"/>
      <c r="U410" s="313"/>
      <c r="V410" s="313"/>
      <c r="W410" s="313"/>
      <c r="X410" s="313"/>
      <c r="Y410" s="313"/>
      <c r="Z410" s="313"/>
      <c r="AA410" s="313"/>
      <c r="AB410" s="313"/>
      <c r="AC410" s="402"/>
      <c r="AD410" s="313"/>
      <c r="AE410" s="313"/>
      <c r="AF410" s="66"/>
      <c r="AG410" s="66"/>
      <c r="AH410" s="78"/>
      <c r="AI410" s="75"/>
      <c r="AJ410" s="383"/>
      <c r="AK410" s="383"/>
    </row>
    <row r="411" spans="1:37" ht="15" customHeight="1">
      <c r="A411" s="313"/>
      <c r="B411" s="314"/>
      <c r="C411" s="314"/>
      <c r="D411" s="313"/>
      <c r="E411" s="314"/>
      <c r="F411" s="314"/>
      <c r="G411" s="314"/>
      <c r="H411" s="314"/>
      <c r="I411" s="313"/>
      <c r="J411" s="314"/>
      <c r="K411" s="313"/>
      <c r="L411" s="313"/>
      <c r="M411" s="313"/>
      <c r="N411" s="313"/>
      <c r="O411" s="313"/>
      <c r="P411" s="313"/>
      <c r="Q411" s="313"/>
      <c r="R411" s="313"/>
      <c r="S411" s="313"/>
      <c r="T411" s="313"/>
      <c r="U411" s="313"/>
      <c r="V411" s="313"/>
      <c r="W411" s="313"/>
      <c r="X411" s="313"/>
      <c r="Y411" s="313"/>
      <c r="Z411" s="313"/>
      <c r="AA411" s="313"/>
      <c r="AB411" s="313"/>
      <c r="AC411" s="402"/>
      <c r="AD411" s="313"/>
      <c r="AE411" s="313"/>
      <c r="AF411" s="66"/>
      <c r="AG411" s="66"/>
      <c r="AH411" s="78"/>
      <c r="AI411" s="75"/>
      <c r="AJ411" s="383"/>
      <c r="AK411" s="383"/>
    </row>
    <row r="412" spans="1:37" ht="15" customHeight="1">
      <c r="A412" s="313"/>
      <c r="B412" s="314"/>
      <c r="C412" s="314"/>
      <c r="D412" s="313"/>
      <c r="E412" s="314"/>
      <c r="F412" s="314"/>
      <c r="G412" s="314"/>
      <c r="H412" s="314"/>
      <c r="I412" s="313"/>
      <c r="J412" s="314"/>
      <c r="K412" s="313"/>
      <c r="L412" s="313"/>
      <c r="M412" s="313"/>
      <c r="N412" s="313"/>
      <c r="O412" s="313"/>
      <c r="P412" s="313"/>
      <c r="Q412" s="313"/>
      <c r="R412" s="313"/>
      <c r="S412" s="313"/>
      <c r="T412" s="313"/>
      <c r="U412" s="313"/>
      <c r="V412" s="313"/>
      <c r="W412" s="313"/>
      <c r="X412" s="313"/>
      <c r="Y412" s="313"/>
      <c r="Z412" s="313"/>
      <c r="AA412" s="313"/>
      <c r="AB412" s="313"/>
      <c r="AC412" s="402"/>
      <c r="AD412" s="313"/>
      <c r="AE412" s="313"/>
      <c r="AF412" s="66"/>
      <c r="AG412" s="66"/>
      <c r="AH412" s="78"/>
      <c r="AI412" s="75"/>
      <c r="AJ412" s="383"/>
      <c r="AK412" s="383"/>
    </row>
    <row r="413" spans="1:37" ht="15" customHeight="1">
      <c r="A413" s="313"/>
      <c r="B413" s="314"/>
      <c r="C413" s="314"/>
      <c r="D413" s="313"/>
      <c r="E413" s="314"/>
      <c r="F413" s="314"/>
      <c r="G413" s="314"/>
      <c r="H413" s="314"/>
      <c r="I413" s="313"/>
      <c r="J413" s="314"/>
      <c r="K413" s="313"/>
      <c r="L413" s="313"/>
      <c r="M413" s="313"/>
      <c r="N413" s="313"/>
      <c r="O413" s="313"/>
      <c r="P413" s="313"/>
      <c r="Q413" s="313"/>
      <c r="R413" s="313"/>
      <c r="S413" s="313"/>
      <c r="T413" s="313"/>
      <c r="U413" s="313"/>
      <c r="V413" s="313"/>
      <c r="W413" s="313"/>
      <c r="X413" s="313"/>
      <c r="Y413" s="313"/>
      <c r="Z413" s="313"/>
      <c r="AA413" s="313"/>
      <c r="AB413" s="313"/>
      <c r="AC413" s="402"/>
      <c r="AD413" s="313"/>
      <c r="AE413" s="313"/>
      <c r="AF413" s="66"/>
      <c r="AG413" s="66"/>
      <c r="AH413" s="78"/>
      <c r="AI413" s="75"/>
      <c r="AJ413" s="383"/>
      <c r="AK413" s="383"/>
    </row>
    <row r="414" spans="1:37" ht="15" customHeight="1">
      <c r="A414" s="313"/>
      <c r="B414" s="314"/>
      <c r="C414" s="314"/>
      <c r="D414" s="313"/>
      <c r="E414" s="314"/>
      <c r="F414" s="314"/>
      <c r="G414" s="314"/>
      <c r="H414" s="314"/>
      <c r="I414" s="313"/>
      <c r="J414" s="314"/>
      <c r="K414" s="313"/>
      <c r="L414" s="313"/>
      <c r="M414" s="313"/>
      <c r="N414" s="313"/>
      <c r="O414" s="313"/>
      <c r="P414" s="313"/>
      <c r="Q414" s="313"/>
      <c r="R414" s="313"/>
      <c r="S414" s="313"/>
      <c r="T414" s="313"/>
      <c r="U414" s="313"/>
      <c r="V414" s="313"/>
      <c r="W414" s="313"/>
      <c r="X414" s="313"/>
      <c r="Y414" s="313"/>
      <c r="Z414" s="313"/>
      <c r="AA414" s="313"/>
      <c r="AB414" s="313"/>
      <c r="AC414" s="402"/>
      <c r="AD414" s="313"/>
      <c r="AE414" s="313"/>
      <c r="AF414" s="66"/>
      <c r="AG414" s="66"/>
      <c r="AH414" s="78"/>
      <c r="AI414" s="75"/>
      <c r="AJ414" s="383"/>
      <c r="AK414" s="383"/>
    </row>
    <row r="415" spans="1:37" ht="15" customHeight="1">
      <c r="A415" s="313"/>
      <c r="B415" s="314"/>
      <c r="C415" s="314"/>
      <c r="D415" s="313"/>
      <c r="E415" s="314"/>
      <c r="F415" s="314"/>
      <c r="G415" s="314"/>
      <c r="H415" s="314"/>
      <c r="I415" s="313"/>
      <c r="J415" s="314"/>
      <c r="K415" s="313"/>
      <c r="L415" s="313"/>
      <c r="M415" s="313"/>
      <c r="N415" s="313"/>
      <c r="O415" s="313"/>
      <c r="P415" s="313"/>
      <c r="Q415" s="313"/>
      <c r="R415" s="313"/>
      <c r="S415" s="313"/>
      <c r="T415" s="313"/>
      <c r="U415" s="313"/>
      <c r="V415" s="313"/>
      <c r="W415" s="313"/>
      <c r="X415" s="313"/>
      <c r="Y415" s="313"/>
      <c r="Z415" s="313"/>
      <c r="AA415" s="313"/>
      <c r="AB415" s="313"/>
      <c r="AC415" s="402"/>
      <c r="AD415" s="313"/>
      <c r="AE415" s="313"/>
      <c r="AF415" s="66"/>
      <c r="AG415" s="66"/>
      <c r="AH415" s="78"/>
      <c r="AI415" s="75"/>
      <c r="AJ415" s="383"/>
      <c r="AK415" s="383"/>
    </row>
    <row r="416" spans="1:37" ht="15" customHeight="1">
      <c r="A416" s="313"/>
      <c r="B416" s="314"/>
      <c r="C416" s="314"/>
      <c r="D416" s="313"/>
      <c r="E416" s="314"/>
      <c r="F416" s="314"/>
      <c r="G416" s="314"/>
      <c r="H416" s="314"/>
      <c r="I416" s="313"/>
      <c r="J416" s="314"/>
      <c r="K416" s="313"/>
      <c r="L416" s="313"/>
      <c r="M416" s="313"/>
      <c r="N416" s="313"/>
      <c r="O416" s="313"/>
      <c r="P416" s="313"/>
      <c r="Q416" s="313"/>
      <c r="R416" s="313"/>
      <c r="S416" s="313"/>
      <c r="T416" s="313"/>
      <c r="U416" s="313"/>
      <c r="V416" s="313"/>
      <c r="W416" s="313"/>
      <c r="X416" s="313"/>
      <c r="Y416" s="313"/>
      <c r="Z416" s="313"/>
      <c r="AA416" s="313"/>
      <c r="AB416" s="313"/>
      <c r="AC416" s="402"/>
      <c r="AD416" s="313"/>
      <c r="AE416" s="313"/>
      <c r="AF416" s="66"/>
      <c r="AG416" s="66"/>
      <c r="AH416" s="75"/>
      <c r="AI416" s="75"/>
      <c r="AJ416" s="383"/>
      <c r="AK416" s="383"/>
    </row>
    <row r="417" spans="1:37" ht="15" customHeight="1">
      <c r="A417" s="313"/>
      <c r="B417" s="314"/>
      <c r="C417" s="314"/>
      <c r="D417" s="313"/>
      <c r="E417" s="314"/>
      <c r="F417" s="314"/>
      <c r="G417" s="314"/>
      <c r="H417" s="314"/>
      <c r="I417" s="313"/>
      <c r="J417" s="314"/>
      <c r="K417" s="313"/>
      <c r="L417" s="313"/>
      <c r="M417" s="313"/>
      <c r="N417" s="313"/>
      <c r="O417" s="313"/>
      <c r="P417" s="313"/>
      <c r="Q417" s="313"/>
      <c r="R417" s="313"/>
      <c r="S417" s="313"/>
      <c r="T417" s="313"/>
      <c r="U417" s="313"/>
      <c r="V417" s="313"/>
      <c r="W417" s="313"/>
      <c r="X417" s="313"/>
      <c r="Y417" s="313"/>
      <c r="Z417" s="313"/>
      <c r="AA417" s="313"/>
      <c r="AB417" s="313"/>
      <c r="AC417" s="402"/>
      <c r="AD417" s="313"/>
      <c r="AE417" s="313"/>
      <c r="AF417" s="66"/>
      <c r="AG417" s="66"/>
      <c r="AH417" s="78"/>
      <c r="AI417" s="75"/>
      <c r="AJ417" s="383"/>
      <c r="AK417" s="383"/>
    </row>
    <row r="418" spans="1:37" ht="15" customHeight="1">
      <c r="A418" s="313"/>
      <c r="B418" s="314"/>
      <c r="C418" s="314"/>
      <c r="D418" s="313"/>
      <c r="E418" s="314"/>
      <c r="F418" s="314"/>
      <c r="G418" s="314"/>
      <c r="H418" s="314"/>
      <c r="I418" s="313"/>
      <c r="J418" s="314"/>
      <c r="K418" s="313"/>
      <c r="L418" s="313"/>
      <c r="M418" s="313"/>
      <c r="N418" s="313"/>
      <c r="O418" s="313"/>
      <c r="P418" s="313"/>
      <c r="Q418" s="313"/>
      <c r="R418" s="313"/>
      <c r="S418" s="313"/>
      <c r="T418" s="313"/>
      <c r="U418" s="313"/>
      <c r="V418" s="313"/>
      <c r="W418" s="313"/>
      <c r="X418" s="313"/>
      <c r="Y418" s="313"/>
      <c r="Z418" s="313"/>
      <c r="AA418" s="313"/>
      <c r="AB418" s="313"/>
      <c r="AC418" s="402"/>
      <c r="AD418" s="313"/>
      <c r="AE418" s="313"/>
      <c r="AF418" s="66"/>
      <c r="AG418" s="66"/>
      <c r="AH418" s="78"/>
      <c r="AI418" s="75"/>
      <c r="AJ418" s="383"/>
      <c r="AK418" s="383"/>
    </row>
    <row r="419" spans="1:37" ht="15" customHeight="1">
      <c r="A419" s="313"/>
      <c r="B419" s="314"/>
      <c r="C419" s="314"/>
      <c r="D419" s="313"/>
      <c r="E419" s="314"/>
      <c r="F419" s="314"/>
      <c r="G419" s="314"/>
      <c r="H419" s="314"/>
      <c r="I419" s="313"/>
      <c r="J419" s="314"/>
      <c r="K419" s="313"/>
      <c r="L419" s="313"/>
      <c r="M419" s="313"/>
      <c r="N419" s="313"/>
      <c r="O419" s="313"/>
      <c r="P419" s="313"/>
      <c r="Q419" s="313"/>
      <c r="R419" s="313"/>
      <c r="S419" s="313"/>
      <c r="T419" s="313"/>
      <c r="U419" s="313"/>
      <c r="V419" s="313"/>
      <c r="W419" s="313"/>
      <c r="X419" s="313"/>
      <c r="Y419" s="313"/>
      <c r="Z419" s="313"/>
      <c r="AA419" s="313"/>
      <c r="AB419" s="313"/>
      <c r="AC419" s="402"/>
      <c r="AD419" s="313"/>
      <c r="AE419" s="313"/>
      <c r="AF419" s="66"/>
      <c r="AG419" s="66"/>
      <c r="AH419" s="78"/>
      <c r="AI419" s="75"/>
      <c r="AJ419" s="383"/>
      <c r="AK419" s="383"/>
    </row>
    <row r="420" spans="1:37" ht="15" customHeight="1">
      <c r="A420" s="313"/>
      <c r="B420" s="314"/>
      <c r="C420" s="314"/>
      <c r="D420" s="313"/>
      <c r="E420" s="314"/>
      <c r="F420" s="314"/>
      <c r="G420" s="314"/>
      <c r="H420" s="314"/>
      <c r="I420" s="313"/>
      <c r="J420" s="314"/>
      <c r="K420" s="313"/>
      <c r="L420" s="313"/>
      <c r="M420" s="313"/>
      <c r="N420" s="313"/>
      <c r="O420" s="313"/>
      <c r="P420" s="313"/>
      <c r="Q420" s="313"/>
      <c r="R420" s="313"/>
      <c r="S420" s="313"/>
      <c r="T420" s="313"/>
      <c r="U420" s="313"/>
      <c r="V420" s="313"/>
      <c r="W420" s="313"/>
      <c r="X420" s="313"/>
      <c r="Y420" s="313"/>
      <c r="Z420" s="313"/>
      <c r="AA420" s="313"/>
      <c r="AB420" s="313"/>
      <c r="AC420" s="402"/>
      <c r="AD420" s="313"/>
      <c r="AE420" s="313"/>
      <c r="AF420" s="66"/>
      <c r="AG420" s="66"/>
      <c r="AH420" s="78"/>
      <c r="AI420" s="75"/>
      <c r="AJ420" s="383"/>
      <c r="AK420" s="383"/>
    </row>
    <row r="421" spans="1:37" ht="15" customHeight="1">
      <c r="A421" s="313"/>
      <c r="B421" s="314"/>
      <c r="C421" s="314"/>
      <c r="D421" s="313"/>
      <c r="E421" s="314"/>
      <c r="F421" s="314"/>
      <c r="G421" s="314"/>
      <c r="H421" s="314"/>
      <c r="I421" s="313"/>
      <c r="J421" s="314"/>
      <c r="K421" s="313"/>
      <c r="L421" s="313"/>
      <c r="M421" s="313"/>
      <c r="N421" s="313"/>
      <c r="O421" s="313"/>
      <c r="P421" s="313"/>
      <c r="Q421" s="313"/>
      <c r="R421" s="313"/>
      <c r="S421" s="313"/>
      <c r="T421" s="313"/>
      <c r="U421" s="313"/>
      <c r="V421" s="313"/>
      <c r="W421" s="313"/>
      <c r="X421" s="313"/>
      <c r="Y421" s="313"/>
      <c r="Z421" s="313"/>
      <c r="AA421" s="313"/>
      <c r="AB421" s="313"/>
      <c r="AC421" s="402"/>
      <c r="AD421" s="313"/>
      <c r="AE421" s="313"/>
      <c r="AF421" s="66"/>
      <c r="AG421" s="66"/>
      <c r="AH421" s="78"/>
      <c r="AI421" s="75"/>
      <c r="AJ421" s="383"/>
      <c r="AK421" s="383"/>
    </row>
    <row r="422" spans="1:37" ht="15" customHeight="1">
      <c r="A422" s="313"/>
      <c r="B422" s="314"/>
      <c r="C422" s="314"/>
      <c r="D422" s="313"/>
      <c r="E422" s="314"/>
      <c r="F422" s="314"/>
      <c r="G422" s="314"/>
      <c r="H422" s="314"/>
      <c r="I422" s="313"/>
      <c r="J422" s="314"/>
      <c r="K422" s="313"/>
      <c r="L422" s="313"/>
      <c r="M422" s="313"/>
      <c r="N422" s="313"/>
      <c r="O422" s="313"/>
      <c r="P422" s="313"/>
      <c r="Q422" s="313"/>
      <c r="R422" s="313"/>
      <c r="S422" s="313"/>
      <c r="T422" s="313"/>
      <c r="U422" s="313"/>
      <c r="V422" s="313"/>
      <c r="W422" s="313"/>
      <c r="X422" s="313"/>
      <c r="Y422" s="313"/>
      <c r="Z422" s="313"/>
      <c r="AA422" s="313"/>
      <c r="AB422" s="313"/>
      <c r="AC422" s="402"/>
      <c r="AD422" s="313"/>
      <c r="AE422" s="313"/>
      <c r="AF422" s="66"/>
      <c r="AG422" s="66"/>
      <c r="AH422" s="78"/>
      <c r="AI422" s="75"/>
      <c r="AJ422" s="383"/>
      <c r="AK422" s="383"/>
    </row>
    <row r="423" spans="1:37" ht="15" customHeight="1">
      <c r="A423" s="313"/>
      <c r="B423" s="314"/>
      <c r="C423" s="314"/>
      <c r="D423" s="313"/>
      <c r="E423" s="314"/>
      <c r="F423" s="314"/>
      <c r="G423" s="314"/>
      <c r="H423" s="314"/>
      <c r="I423" s="313"/>
      <c r="J423" s="314"/>
      <c r="K423" s="313"/>
      <c r="L423" s="313"/>
      <c r="M423" s="313"/>
      <c r="N423" s="313"/>
      <c r="O423" s="313"/>
      <c r="P423" s="313"/>
      <c r="Q423" s="313"/>
      <c r="R423" s="313"/>
      <c r="S423" s="313"/>
      <c r="T423" s="313"/>
      <c r="U423" s="313"/>
      <c r="V423" s="313"/>
      <c r="W423" s="313"/>
      <c r="X423" s="313"/>
      <c r="Y423" s="313"/>
      <c r="Z423" s="313"/>
      <c r="AA423" s="313"/>
      <c r="AB423" s="313"/>
      <c r="AC423" s="402"/>
      <c r="AD423" s="313"/>
      <c r="AE423" s="313"/>
      <c r="AF423" s="66"/>
      <c r="AG423" s="66"/>
      <c r="AH423" s="78"/>
      <c r="AI423" s="75"/>
      <c r="AJ423" s="383"/>
      <c r="AK423" s="383"/>
    </row>
    <row r="424" spans="1:37" ht="15" customHeight="1">
      <c r="A424" s="313"/>
      <c r="B424" s="314"/>
      <c r="C424" s="314"/>
      <c r="D424" s="313"/>
      <c r="E424" s="314"/>
      <c r="F424" s="314"/>
      <c r="G424" s="314"/>
      <c r="H424" s="314"/>
      <c r="I424" s="313"/>
      <c r="J424" s="314"/>
      <c r="K424" s="313"/>
      <c r="L424" s="313"/>
      <c r="M424" s="313"/>
      <c r="N424" s="313"/>
      <c r="O424" s="313"/>
      <c r="P424" s="313"/>
      <c r="Q424" s="313"/>
      <c r="R424" s="313"/>
      <c r="S424" s="313"/>
      <c r="T424" s="313"/>
      <c r="U424" s="313"/>
      <c r="V424" s="313"/>
      <c r="W424" s="313"/>
      <c r="X424" s="313"/>
      <c r="Y424" s="313"/>
      <c r="Z424" s="313"/>
      <c r="AA424" s="313"/>
      <c r="AB424" s="313"/>
      <c r="AC424" s="402"/>
      <c r="AD424" s="313"/>
      <c r="AE424" s="313"/>
      <c r="AF424" s="66"/>
      <c r="AG424" s="66"/>
      <c r="AH424" s="78"/>
      <c r="AI424" s="75"/>
      <c r="AJ424" s="383"/>
      <c r="AK424" s="383"/>
    </row>
    <row r="425" spans="1:37" ht="15" customHeight="1">
      <c r="A425" s="313"/>
      <c r="B425" s="314"/>
      <c r="C425" s="314"/>
      <c r="D425" s="313"/>
      <c r="E425" s="314"/>
      <c r="F425" s="314"/>
      <c r="G425" s="314"/>
      <c r="H425" s="314"/>
      <c r="I425" s="313"/>
      <c r="J425" s="314"/>
      <c r="K425" s="313"/>
      <c r="L425" s="313"/>
      <c r="M425" s="313"/>
      <c r="N425" s="313"/>
      <c r="O425" s="313"/>
      <c r="P425" s="313"/>
      <c r="Q425" s="313"/>
      <c r="R425" s="313"/>
      <c r="S425" s="313"/>
      <c r="T425" s="313"/>
      <c r="U425" s="313"/>
      <c r="V425" s="313"/>
      <c r="W425" s="313"/>
      <c r="X425" s="313"/>
      <c r="Y425" s="313"/>
      <c r="Z425" s="313"/>
      <c r="AA425" s="313"/>
      <c r="AB425" s="313"/>
      <c r="AC425" s="402"/>
      <c r="AD425" s="313"/>
      <c r="AE425" s="313"/>
      <c r="AF425" s="66"/>
      <c r="AG425" s="66"/>
      <c r="AH425" s="75"/>
      <c r="AI425" s="75"/>
      <c r="AJ425" s="383"/>
      <c r="AK425" s="383"/>
    </row>
    <row r="426" spans="1:37" ht="15" customHeight="1">
      <c r="A426" s="313"/>
      <c r="B426" s="314"/>
      <c r="C426" s="314"/>
      <c r="D426" s="313"/>
      <c r="E426" s="314"/>
      <c r="F426" s="314"/>
      <c r="G426" s="314"/>
      <c r="H426" s="314"/>
      <c r="I426" s="313"/>
      <c r="J426" s="314"/>
      <c r="K426" s="313"/>
      <c r="L426" s="313"/>
      <c r="M426" s="313"/>
      <c r="N426" s="313"/>
      <c r="O426" s="313"/>
      <c r="P426" s="313"/>
      <c r="Q426" s="313"/>
      <c r="R426" s="313"/>
      <c r="S426" s="313"/>
      <c r="T426" s="313"/>
      <c r="U426" s="313"/>
      <c r="V426" s="313"/>
      <c r="W426" s="313"/>
      <c r="X426" s="313"/>
      <c r="Y426" s="313"/>
      <c r="Z426" s="313"/>
      <c r="AA426" s="313"/>
      <c r="AB426" s="313"/>
      <c r="AC426" s="402"/>
      <c r="AD426" s="313"/>
      <c r="AE426" s="313"/>
      <c r="AF426" s="66"/>
      <c r="AG426" s="66"/>
      <c r="AH426" s="78"/>
      <c r="AI426" s="75"/>
      <c r="AJ426" s="383"/>
      <c r="AK426" s="383"/>
    </row>
    <row r="427" spans="1:37" ht="15" customHeight="1">
      <c r="A427" s="313"/>
      <c r="B427" s="314"/>
      <c r="C427" s="314"/>
      <c r="D427" s="313"/>
      <c r="E427" s="314"/>
      <c r="F427" s="314"/>
      <c r="G427" s="314"/>
      <c r="H427" s="314"/>
      <c r="I427" s="313"/>
      <c r="J427" s="314"/>
      <c r="K427" s="313"/>
      <c r="L427" s="313"/>
      <c r="M427" s="313"/>
      <c r="N427" s="313"/>
      <c r="O427" s="313"/>
      <c r="P427" s="313"/>
      <c r="Q427" s="313"/>
      <c r="R427" s="313"/>
      <c r="S427" s="313"/>
      <c r="T427" s="313"/>
      <c r="U427" s="313"/>
      <c r="V427" s="313"/>
      <c r="W427" s="313"/>
      <c r="X427" s="313"/>
      <c r="Y427" s="313"/>
      <c r="Z427" s="313"/>
      <c r="AA427" s="313"/>
      <c r="AB427" s="313"/>
      <c r="AC427" s="402"/>
      <c r="AD427" s="313"/>
      <c r="AE427" s="313"/>
      <c r="AF427" s="66"/>
      <c r="AG427" s="66"/>
      <c r="AH427" s="78"/>
      <c r="AI427" s="75"/>
      <c r="AJ427" s="383"/>
      <c r="AK427" s="383"/>
    </row>
    <row r="428" spans="1:37" ht="15" customHeight="1">
      <c r="A428" s="313"/>
      <c r="B428" s="314"/>
      <c r="C428" s="314"/>
      <c r="D428" s="313"/>
      <c r="E428" s="314"/>
      <c r="F428" s="314"/>
      <c r="G428" s="314"/>
      <c r="H428" s="314"/>
      <c r="I428" s="313"/>
      <c r="J428" s="314"/>
      <c r="K428" s="313"/>
      <c r="L428" s="313"/>
      <c r="M428" s="313"/>
      <c r="N428" s="313"/>
      <c r="O428" s="313"/>
      <c r="P428" s="313"/>
      <c r="Q428" s="313"/>
      <c r="R428" s="313"/>
      <c r="S428" s="313"/>
      <c r="T428" s="313"/>
      <c r="U428" s="313"/>
      <c r="V428" s="313"/>
      <c r="W428" s="313"/>
      <c r="X428" s="313"/>
      <c r="Y428" s="313"/>
      <c r="Z428" s="313"/>
      <c r="AA428" s="313"/>
      <c r="AB428" s="313"/>
      <c r="AC428" s="402"/>
      <c r="AD428" s="313"/>
      <c r="AE428" s="313"/>
      <c r="AF428" s="66"/>
      <c r="AG428" s="66"/>
      <c r="AH428" s="78"/>
      <c r="AI428" s="75"/>
      <c r="AJ428" s="383"/>
      <c r="AK428" s="383"/>
    </row>
    <row r="429" spans="1:37" ht="15" customHeight="1">
      <c r="A429" s="313"/>
      <c r="B429" s="314"/>
      <c r="C429" s="314"/>
      <c r="D429" s="313"/>
      <c r="E429" s="314"/>
      <c r="F429" s="314"/>
      <c r="G429" s="314"/>
      <c r="H429" s="314"/>
      <c r="I429" s="313"/>
      <c r="J429" s="314"/>
      <c r="K429" s="313"/>
      <c r="L429" s="313"/>
      <c r="M429" s="313"/>
      <c r="N429" s="313"/>
      <c r="O429" s="313"/>
      <c r="P429" s="313"/>
      <c r="Q429" s="313"/>
      <c r="R429" s="313"/>
      <c r="S429" s="313"/>
      <c r="T429" s="313"/>
      <c r="U429" s="313"/>
      <c r="V429" s="313"/>
      <c r="W429" s="313"/>
      <c r="X429" s="313"/>
      <c r="Y429" s="313"/>
      <c r="Z429" s="313"/>
      <c r="AA429" s="313"/>
      <c r="AB429" s="313"/>
      <c r="AC429" s="402"/>
      <c r="AD429" s="313"/>
      <c r="AE429" s="313"/>
      <c r="AF429" s="66"/>
      <c r="AG429" s="66"/>
      <c r="AH429" s="78"/>
      <c r="AI429" s="75"/>
      <c r="AJ429" s="383"/>
      <c r="AK429" s="383"/>
    </row>
    <row r="430" spans="1:37" ht="15" customHeight="1">
      <c r="A430" s="313"/>
      <c r="B430" s="314"/>
      <c r="C430" s="314"/>
      <c r="D430" s="313"/>
      <c r="E430" s="314"/>
      <c r="F430" s="314"/>
      <c r="G430" s="314"/>
      <c r="H430" s="314"/>
      <c r="I430" s="313"/>
      <c r="J430" s="314"/>
      <c r="K430" s="313"/>
      <c r="L430" s="313"/>
      <c r="M430" s="313"/>
      <c r="N430" s="313"/>
      <c r="O430" s="313"/>
      <c r="P430" s="313"/>
      <c r="Q430" s="313"/>
      <c r="R430" s="313"/>
      <c r="S430" s="313"/>
      <c r="T430" s="313"/>
      <c r="U430" s="313"/>
      <c r="V430" s="313"/>
      <c r="W430" s="313"/>
      <c r="X430" s="313"/>
      <c r="Y430" s="313"/>
      <c r="Z430" s="313"/>
      <c r="AA430" s="313"/>
      <c r="AB430" s="313"/>
      <c r="AC430" s="402"/>
      <c r="AD430" s="313"/>
      <c r="AE430" s="313"/>
      <c r="AF430" s="66"/>
      <c r="AG430" s="66"/>
      <c r="AH430" s="78"/>
      <c r="AI430" s="75"/>
      <c r="AJ430" s="383"/>
      <c r="AK430" s="383"/>
    </row>
    <row r="431" spans="1:37" ht="15" customHeight="1">
      <c r="A431" s="313"/>
      <c r="B431" s="314"/>
      <c r="C431" s="314"/>
      <c r="D431" s="313"/>
      <c r="E431" s="314"/>
      <c r="F431" s="314"/>
      <c r="G431" s="314"/>
      <c r="H431" s="314"/>
      <c r="I431" s="313"/>
      <c r="J431" s="314"/>
      <c r="K431" s="313"/>
      <c r="L431" s="313"/>
      <c r="M431" s="313"/>
      <c r="N431" s="313"/>
      <c r="O431" s="313"/>
      <c r="P431" s="313"/>
      <c r="Q431" s="313"/>
      <c r="R431" s="313"/>
      <c r="S431" s="313"/>
      <c r="T431" s="313"/>
      <c r="U431" s="313"/>
      <c r="V431" s="313"/>
      <c r="W431" s="313"/>
      <c r="X431" s="313"/>
      <c r="Y431" s="313"/>
      <c r="Z431" s="313"/>
      <c r="AA431" s="313"/>
      <c r="AB431" s="313"/>
      <c r="AC431" s="402"/>
      <c r="AD431" s="313"/>
      <c r="AE431" s="313"/>
      <c r="AF431" s="66"/>
      <c r="AG431" s="66"/>
      <c r="AH431" s="78"/>
      <c r="AI431" s="75"/>
      <c r="AJ431" s="383"/>
      <c r="AK431" s="383"/>
    </row>
    <row r="432" spans="1:37" ht="15" customHeight="1">
      <c r="A432" s="313"/>
      <c r="B432" s="314"/>
      <c r="C432" s="314"/>
      <c r="D432" s="313"/>
      <c r="E432" s="314"/>
      <c r="F432" s="314"/>
      <c r="G432" s="314"/>
      <c r="H432" s="314"/>
      <c r="I432" s="313"/>
      <c r="J432" s="314"/>
      <c r="K432" s="313"/>
      <c r="L432" s="313"/>
      <c r="M432" s="313"/>
      <c r="N432" s="313"/>
      <c r="O432" s="313"/>
      <c r="P432" s="313"/>
      <c r="Q432" s="313"/>
      <c r="R432" s="313"/>
      <c r="S432" s="313"/>
      <c r="T432" s="313"/>
      <c r="U432" s="313"/>
      <c r="V432" s="313"/>
      <c r="W432" s="313"/>
      <c r="X432" s="313"/>
      <c r="Y432" s="313"/>
      <c r="Z432" s="313"/>
      <c r="AA432" s="313"/>
      <c r="AB432" s="313"/>
      <c r="AC432" s="402"/>
      <c r="AD432" s="313"/>
      <c r="AE432" s="313"/>
      <c r="AF432" s="66"/>
      <c r="AG432" s="66"/>
      <c r="AH432" s="78"/>
      <c r="AI432" s="75"/>
      <c r="AJ432" s="383"/>
      <c r="AK432" s="383"/>
    </row>
    <row r="433" spans="1:37" ht="15" customHeight="1">
      <c r="A433" s="313"/>
      <c r="B433" s="314"/>
      <c r="C433" s="314"/>
      <c r="D433" s="313"/>
      <c r="E433" s="314"/>
      <c r="F433" s="314"/>
      <c r="G433" s="314"/>
      <c r="H433" s="314"/>
      <c r="I433" s="313"/>
      <c r="J433" s="314"/>
      <c r="K433" s="313"/>
      <c r="L433" s="313"/>
      <c r="M433" s="313"/>
      <c r="N433" s="313"/>
      <c r="O433" s="313"/>
      <c r="P433" s="313"/>
      <c r="Q433" s="313"/>
      <c r="R433" s="313"/>
      <c r="S433" s="313"/>
      <c r="T433" s="313"/>
      <c r="U433" s="313"/>
      <c r="V433" s="313"/>
      <c r="W433" s="313"/>
      <c r="X433" s="313"/>
      <c r="Y433" s="313"/>
      <c r="Z433" s="313"/>
      <c r="AA433" s="313"/>
      <c r="AB433" s="313"/>
      <c r="AC433" s="402"/>
      <c r="AD433" s="313"/>
      <c r="AE433" s="313"/>
      <c r="AF433" s="66"/>
      <c r="AG433" s="66"/>
      <c r="AH433" s="78"/>
      <c r="AI433" s="75"/>
      <c r="AJ433" s="383"/>
      <c r="AK433" s="383"/>
    </row>
    <row r="434" spans="1:37" ht="15" customHeight="1">
      <c r="A434" s="313"/>
      <c r="B434" s="314"/>
      <c r="C434" s="314"/>
      <c r="D434" s="313"/>
      <c r="E434" s="314"/>
      <c r="F434" s="314"/>
      <c r="G434" s="314"/>
      <c r="H434" s="314"/>
      <c r="I434" s="313"/>
      <c r="J434" s="314"/>
      <c r="K434" s="313"/>
      <c r="L434" s="313"/>
      <c r="M434" s="313"/>
      <c r="N434" s="313"/>
      <c r="O434" s="313"/>
      <c r="P434" s="313"/>
      <c r="Q434" s="313"/>
      <c r="R434" s="313"/>
      <c r="S434" s="313"/>
      <c r="T434" s="313"/>
      <c r="U434" s="313"/>
      <c r="V434" s="313"/>
      <c r="W434" s="313"/>
      <c r="X434" s="313"/>
      <c r="Y434" s="313"/>
      <c r="Z434" s="313"/>
      <c r="AA434" s="313"/>
      <c r="AB434" s="313"/>
      <c r="AC434" s="402"/>
      <c r="AD434" s="313"/>
      <c r="AE434" s="313"/>
      <c r="AF434" s="66"/>
      <c r="AG434" s="66"/>
      <c r="AH434" s="78"/>
      <c r="AI434" s="75"/>
      <c r="AJ434" s="383"/>
      <c r="AK434" s="383"/>
    </row>
    <row r="435" spans="1:37" ht="15" customHeight="1">
      <c r="A435" s="313"/>
      <c r="B435" s="314"/>
      <c r="C435" s="314"/>
      <c r="D435" s="313"/>
      <c r="E435" s="314"/>
      <c r="F435" s="314"/>
      <c r="G435" s="314"/>
      <c r="H435" s="314"/>
      <c r="I435" s="313"/>
      <c r="J435" s="314"/>
      <c r="K435" s="313"/>
      <c r="L435" s="313"/>
      <c r="M435" s="313"/>
      <c r="N435" s="313"/>
      <c r="O435" s="313"/>
      <c r="P435" s="313"/>
      <c r="Q435" s="313"/>
      <c r="R435" s="313"/>
      <c r="S435" s="313"/>
      <c r="T435" s="313"/>
      <c r="U435" s="313"/>
      <c r="V435" s="313"/>
      <c r="W435" s="313"/>
      <c r="X435" s="313"/>
      <c r="Y435" s="313"/>
      <c r="Z435" s="313"/>
      <c r="AA435" s="313"/>
      <c r="AB435" s="313"/>
      <c r="AC435" s="402"/>
      <c r="AD435" s="313"/>
      <c r="AE435" s="313"/>
      <c r="AF435" s="66"/>
      <c r="AG435" s="66"/>
      <c r="AH435" s="78"/>
      <c r="AI435" s="75"/>
      <c r="AJ435" s="383"/>
      <c r="AK435" s="383"/>
    </row>
    <row r="436" spans="1:37" ht="15" customHeight="1">
      <c r="A436" s="313"/>
      <c r="B436" s="314"/>
      <c r="C436" s="314"/>
      <c r="D436" s="313"/>
      <c r="E436" s="314"/>
      <c r="F436" s="314"/>
      <c r="G436" s="314"/>
      <c r="H436" s="314"/>
      <c r="I436" s="313"/>
      <c r="J436" s="314"/>
      <c r="K436" s="313"/>
      <c r="L436" s="313"/>
      <c r="M436" s="313"/>
      <c r="N436" s="313"/>
      <c r="O436" s="313"/>
      <c r="P436" s="313"/>
      <c r="Q436" s="313"/>
      <c r="R436" s="313"/>
      <c r="S436" s="313"/>
      <c r="T436" s="313"/>
      <c r="U436" s="313"/>
      <c r="V436" s="313"/>
      <c r="W436" s="313"/>
      <c r="X436" s="313"/>
      <c r="Y436" s="313"/>
      <c r="Z436" s="313"/>
      <c r="AA436" s="313"/>
      <c r="AB436" s="313"/>
      <c r="AC436" s="402"/>
      <c r="AD436" s="313"/>
      <c r="AE436" s="313"/>
      <c r="AF436" s="142"/>
      <c r="AG436" s="142"/>
      <c r="AH436" s="76"/>
      <c r="AI436" s="76"/>
      <c r="AJ436" s="381"/>
      <c r="AK436" s="381"/>
    </row>
    <row r="437" spans="1:37" ht="15" customHeight="1">
      <c r="A437" s="313"/>
      <c r="B437" s="314"/>
      <c r="C437" s="314"/>
      <c r="D437" s="313"/>
      <c r="E437" s="314"/>
      <c r="F437" s="314"/>
      <c r="G437" s="314"/>
      <c r="H437" s="314"/>
      <c r="I437" s="313"/>
      <c r="J437" s="314"/>
      <c r="K437" s="313"/>
      <c r="L437" s="313"/>
      <c r="M437" s="313"/>
      <c r="N437" s="313"/>
      <c r="O437" s="313"/>
      <c r="P437" s="313"/>
      <c r="Q437" s="313"/>
      <c r="R437" s="313"/>
      <c r="S437" s="313"/>
      <c r="T437" s="313"/>
      <c r="U437" s="313"/>
      <c r="V437" s="313"/>
      <c r="W437" s="313"/>
      <c r="X437" s="313"/>
      <c r="Y437" s="313"/>
      <c r="Z437" s="313"/>
      <c r="AA437" s="313"/>
      <c r="AB437" s="313"/>
      <c r="AC437" s="402"/>
      <c r="AD437" s="313"/>
      <c r="AE437" s="313"/>
      <c r="AF437" s="71"/>
      <c r="AG437" s="71"/>
      <c r="AH437" s="77"/>
      <c r="AI437" s="77"/>
      <c r="AJ437" s="383"/>
      <c r="AK437" s="383"/>
    </row>
    <row r="438" spans="1:37" ht="15" customHeight="1">
      <c r="A438" s="313"/>
      <c r="B438" s="314"/>
      <c r="C438" s="314"/>
      <c r="D438" s="313"/>
      <c r="E438" s="314"/>
      <c r="F438" s="314"/>
      <c r="G438" s="314"/>
      <c r="H438" s="314"/>
      <c r="I438" s="313"/>
      <c r="J438" s="314"/>
      <c r="K438" s="313"/>
      <c r="L438" s="313"/>
      <c r="M438" s="313"/>
      <c r="N438" s="313"/>
      <c r="O438" s="313"/>
      <c r="P438" s="313"/>
      <c r="Q438" s="313"/>
      <c r="R438" s="313"/>
      <c r="S438" s="313"/>
      <c r="T438" s="313"/>
      <c r="U438" s="313"/>
      <c r="V438" s="313"/>
      <c r="W438" s="313"/>
      <c r="X438" s="313"/>
      <c r="Y438" s="313"/>
      <c r="Z438" s="313"/>
      <c r="AA438" s="313"/>
      <c r="AB438" s="313"/>
      <c r="AC438" s="402"/>
      <c r="AD438" s="313"/>
      <c r="AE438" s="313"/>
      <c r="AF438" s="66"/>
      <c r="AG438" s="66"/>
      <c r="AH438" s="78"/>
      <c r="AI438" s="75"/>
      <c r="AJ438" s="383"/>
      <c r="AK438" s="383"/>
    </row>
    <row r="439" spans="1:37" ht="15" customHeight="1">
      <c r="A439" s="313"/>
      <c r="B439" s="314"/>
      <c r="C439" s="314"/>
      <c r="D439" s="313"/>
      <c r="E439" s="314"/>
      <c r="F439" s="314"/>
      <c r="G439" s="314"/>
      <c r="H439" s="314"/>
      <c r="I439" s="313"/>
      <c r="J439" s="314"/>
      <c r="K439" s="313"/>
      <c r="L439" s="313"/>
      <c r="M439" s="313"/>
      <c r="N439" s="313"/>
      <c r="O439" s="313"/>
      <c r="P439" s="313"/>
      <c r="Q439" s="313"/>
      <c r="R439" s="313"/>
      <c r="S439" s="313"/>
      <c r="T439" s="313"/>
      <c r="U439" s="313"/>
      <c r="V439" s="313"/>
      <c r="W439" s="313"/>
      <c r="X439" s="313"/>
      <c r="Y439" s="313"/>
      <c r="Z439" s="313"/>
      <c r="AA439" s="313"/>
      <c r="AB439" s="313"/>
      <c r="AC439" s="402"/>
      <c r="AD439" s="313"/>
      <c r="AE439" s="313"/>
      <c r="AF439" s="66"/>
      <c r="AG439" s="66"/>
      <c r="AH439" s="75"/>
      <c r="AI439" s="75"/>
      <c r="AJ439" s="383"/>
      <c r="AK439" s="383"/>
    </row>
    <row r="440" spans="1:37" ht="15" customHeight="1">
      <c r="A440" s="313"/>
      <c r="B440" s="314"/>
      <c r="C440" s="314"/>
      <c r="D440" s="313"/>
      <c r="E440" s="314"/>
      <c r="F440" s="314"/>
      <c r="G440" s="314"/>
      <c r="H440" s="314"/>
      <c r="I440" s="313"/>
      <c r="J440" s="314"/>
      <c r="K440" s="313"/>
      <c r="L440" s="313"/>
      <c r="M440" s="313"/>
      <c r="N440" s="313"/>
      <c r="O440" s="313"/>
      <c r="P440" s="313"/>
      <c r="Q440" s="313"/>
      <c r="R440" s="313"/>
      <c r="S440" s="313"/>
      <c r="T440" s="313"/>
      <c r="U440" s="313"/>
      <c r="V440" s="313"/>
      <c r="W440" s="313"/>
      <c r="X440" s="313"/>
      <c r="Y440" s="313"/>
      <c r="Z440" s="313"/>
      <c r="AA440" s="313"/>
      <c r="AB440" s="313"/>
      <c r="AC440" s="402"/>
      <c r="AD440" s="313"/>
      <c r="AE440" s="313"/>
      <c r="AF440" s="66"/>
      <c r="AG440" s="66"/>
      <c r="AH440" s="78"/>
      <c r="AI440" s="75"/>
      <c r="AJ440" s="383"/>
      <c r="AK440" s="383"/>
    </row>
    <row r="441" spans="1:37" ht="15" customHeight="1">
      <c r="A441" s="313"/>
      <c r="B441" s="314"/>
      <c r="C441" s="314"/>
      <c r="D441" s="313"/>
      <c r="E441" s="314"/>
      <c r="F441" s="314"/>
      <c r="G441" s="314"/>
      <c r="H441" s="314"/>
      <c r="I441" s="313"/>
      <c r="J441" s="314"/>
      <c r="K441" s="313"/>
      <c r="L441" s="313"/>
      <c r="M441" s="313"/>
      <c r="N441" s="313"/>
      <c r="O441" s="313"/>
      <c r="P441" s="313"/>
      <c r="Q441" s="313"/>
      <c r="R441" s="313"/>
      <c r="S441" s="313"/>
      <c r="T441" s="313"/>
      <c r="U441" s="313"/>
      <c r="V441" s="313"/>
      <c r="W441" s="313"/>
      <c r="X441" s="313"/>
      <c r="Y441" s="313"/>
      <c r="Z441" s="313"/>
      <c r="AA441" s="313"/>
      <c r="AB441" s="313"/>
      <c r="AC441" s="402"/>
      <c r="AD441" s="313"/>
      <c r="AE441" s="313"/>
      <c r="AF441" s="66"/>
      <c r="AG441" s="66"/>
      <c r="AH441" s="75"/>
      <c r="AI441" s="75"/>
      <c r="AJ441" s="383"/>
      <c r="AK441" s="383"/>
    </row>
    <row r="442" spans="1:37" ht="15" customHeight="1">
      <c r="A442" s="313"/>
      <c r="B442" s="314"/>
      <c r="C442" s="314"/>
      <c r="D442" s="313"/>
      <c r="E442" s="314"/>
      <c r="F442" s="314"/>
      <c r="G442" s="314"/>
      <c r="H442" s="314"/>
      <c r="I442" s="313"/>
      <c r="J442" s="314"/>
      <c r="K442" s="313"/>
      <c r="L442" s="313"/>
      <c r="M442" s="313"/>
      <c r="N442" s="313"/>
      <c r="O442" s="313"/>
      <c r="P442" s="313"/>
      <c r="Q442" s="313"/>
      <c r="R442" s="313"/>
      <c r="S442" s="313"/>
      <c r="T442" s="313"/>
      <c r="U442" s="313"/>
      <c r="V442" s="313"/>
      <c r="W442" s="313"/>
      <c r="X442" s="313"/>
      <c r="Y442" s="313"/>
      <c r="Z442" s="313"/>
      <c r="AA442" s="313"/>
      <c r="AB442" s="313"/>
      <c r="AC442" s="402"/>
      <c r="AD442" s="313"/>
      <c r="AE442" s="313"/>
      <c r="AF442" s="66"/>
      <c r="AG442" s="66"/>
      <c r="AH442" s="78"/>
      <c r="AI442" s="75"/>
      <c r="AJ442" s="383"/>
      <c r="AK442" s="383"/>
    </row>
    <row r="443" spans="1:37" ht="15" customHeight="1">
      <c r="A443" s="313"/>
      <c r="B443" s="314"/>
      <c r="C443" s="314"/>
      <c r="D443" s="313"/>
      <c r="E443" s="314"/>
      <c r="F443" s="314"/>
      <c r="G443" s="314"/>
      <c r="H443" s="314"/>
      <c r="I443" s="313"/>
      <c r="J443" s="314"/>
      <c r="K443" s="313"/>
      <c r="L443" s="313"/>
      <c r="M443" s="313"/>
      <c r="N443" s="313"/>
      <c r="O443" s="313"/>
      <c r="P443" s="313"/>
      <c r="Q443" s="313"/>
      <c r="R443" s="313"/>
      <c r="S443" s="313"/>
      <c r="T443" s="313"/>
      <c r="U443" s="313"/>
      <c r="V443" s="313"/>
      <c r="W443" s="313"/>
      <c r="X443" s="313"/>
      <c r="Y443" s="313"/>
      <c r="Z443" s="313"/>
      <c r="AA443" s="313"/>
      <c r="AB443" s="313"/>
      <c r="AC443" s="402"/>
      <c r="AD443" s="313"/>
      <c r="AE443" s="313"/>
      <c r="AF443" s="66"/>
      <c r="AG443" s="66"/>
      <c r="AH443" s="78"/>
      <c r="AI443" s="75"/>
      <c r="AJ443" s="383"/>
      <c r="AK443" s="383"/>
    </row>
    <row r="444" spans="1:37" ht="15" customHeight="1">
      <c r="A444" s="313"/>
      <c r="B444" s="314"/>
      <c r="C444" s="314"/>
      <c r="D444" s="313"/>
      <c r="E444" s="314"/>
      <c r="F444" s="314"/>
      <c r="G444" s="314"/>
      <c r="H444" s="314"/>
      <c r="I444" s="313"/>
      <c r="J444" s="314"/>
      <c r="K444" s="313"/>
      <c r="L444" s="313"/>
      <c r="M444" s="313"/>
      <c r="N444" s="313"/>
      <c r="O444" s="313"/>
      <c r="P444" s="313"/>
      <c r="Q444" s="313"/>
      <c r="R444" s="313"/>
      <c r="S444" s="313"/>
      <c r="T444" s="313"/>
      <c r="U444" s="313"/>
      <c r="V444" s="313"/>
      <c r="W444" s="313"/>
      <c r="X444" s="313"/>
      <c r="Y444" s="313"/>
      <c r="Z444" s="313"/>
      <c r="AA444" s="313"/>
      <c r="AB444" s="313"/>
      <c r="AC444" s="402"/>
      <c r="AD444" s="313"/>
      <c r="AE444" s="313"/>
      <c r="AF444" s="66"/>
      <c r="AG444" s="66"/>
      <c r="AH444" s="78"/>
      <c r="AI444" s="75"/>
      <c r="AJ444" s="383"/>
      <c r="AK444" s="383"/>
    </row>
    <row r="445" spans="1:37" ht="15" customHeight="1">
      <c r="A445" s="313"/>
      <c r="B445" s="314"/>
      <c r="C445" s="314"/>
      <c r="D445" s="313"/>
      <c r="E445" s="314"/>
      <c r="F445" s="314"/>
      <c r="G445" s="314"/>
      <c r="H445" s="314"/>
      <c r="I445" s="313"/>
      <c r="J445" s="314"/>
      <c r="K445" s="313"/>
      <c r="L445" s="313"/>
      <c r="M445" s="313"/>
      <c r="N445" s="313"/>
      <c r="O445" s="313"/>
      <c r="P445" s="313"/>
      <c r="Q445" s="313"/>
      <c r="R445" s="313"/>
      <c r="S445" s="313"/>
      <c r="T445" s="313"/>
      <c r="U445" s="313"/>
      <c r="V445" s="313"/>
      <c r="W445" s="313"/>
      <c r="X445" s="313"/>
      <c r="Y445" s="313"/>
      <c r="Z445" s="313"/>
      <c r="AA445" s="313"/>
      <c r="AB445" s="313"/>
      <c r="AC445" s="402"/>
      <c r="AD445" s="313"/>
      <c r="AE445" s="313"/>
      <c r="AF445" s="66"/>
      <c r="AG445" s="66"/>
      <c r="AH445" s="78"/>
      <c r="AI445" s="75"/>
      <c r="AJ445" s="383"/>
      <c r="AK445" s="383"/>
    </row>
    <row r="446" spans="1:37" ht="15" customHeight="1">
      <c r="A446" s="313"/>
      <c r="B446" s="314"/>
      <c r="C446" s="314"/>
      <c r="D446" s="313"/>
      <c r="E446" s="314"/>
      <c r="F446" s="314"/>
      <c r="G446" s="314"/>
      <c r="H446" s="314"/>
      <c r="I446" s="313"/>
      <c r="J446" s="314"/>
      <c r="K446" s="313"/>
      <c r="L446" s="313"/>
      <c r="M446" s="313"/>
      <c r="N446" s="313"/>
      <c r="O446" s="313"/>
      <c r="P446" s="313"/>
      <c r="Q446" s="313"/>
      <c r="R446" s="313"/>
      <c r="S446" s="313"/>
      <c r="T446" s="313"/>
      <c r="U446" s="313"/>
      <c r="V446" s="313"/>
      <c r="W446" s="313"/>
      <c r="X446" s="313"/>
      <c r="Y446" s="313"/>
      <c r="Z446" s="313"/>
      <c r="AA446" s="313"/>
      <c r="AB446" s="313"/>
      <c r="AC446" s="402"/>
      <c r="AD446" s="313"/>
      <c r="AE446" s="313"/>
      <c r="AF446" s="66"/>
      <c r="AG446" s="66"/>
      <c r="AH446" s="78"/>
      <c r="AI446" s="75"/>
      <c r="AJ446" s="383"/>
      <c r="AK446" s="383"/>
    </row>
    <row r="447" spans="1:37" ht="15" customHeight="1">
      <c r="A447" s="313"/>
      <c r="B447" s="314"/>
      <c r="C447" s="314"/>
      <c r="D447" s="313"/>
      <c r="E447" s="314"/>
      <c r="F447" s="314"/>
      <c r="G447" s="314"/>
      <c r="H447" s="314"/>
      <c r="I447" s="313"/>
      <c r="J447" s="314"/>
      <c r="K447" s="313"/>
      <c r="L447" s="313"/>
      <c r="M447" s="313"/>
      <c r="N447" s="313"/>
      <c r="O447" s="313"/>
      <c r="P447" s="313"/>
      <c r="Q447" s="313"/>
      <c r="R447" s="313"/>
      <c r="S447" s="313"/>
      <c r="T447" s="313"/>
      <c r="U447" s="313"/>
      <c r="V447" s="313"/>
      <c r="W447" s="313"/>
      <c r="X447" s="313"/>
      <c r="Y447" s="313"/>
      <c r="Z447" s="313"/>
      <c r="AA447" s="313"/>
      <c r="AB447" s="313"/>
      <c r="AC447" s="402"/>
      <c r="AD447" s="313"/>
      <c r="AE447" s="313"/>
      <c r="AF447" s="66"/>
      <c r="AG447" s="66"/>
      <c r="AH447" s="78"/>
      <c r="AI447" s="75"/>
      <c r="AJ447" s="383"/>
      <c r="AK447" s="383"/>
    </row>
    <row r="448" spans="1:37" ht="15" customHeight="1">
      <c r="A448" s="313"/>
      <c r="B448" s="314"/>
      <c r="C448" s="314"/>
      <c r="D448" s="313"/>
      <c r="E448" s="314"/>
      <c r="F448" s="314"/>
      <c r="G448" s="314"/>
      <c r="H448" s="314"/>
      <c r="I448" s="313"/>
      <c r="J448" s="314"/>
      <c r="K448" s="313"/>
      <c r="L448" s="313"/>
      <c r="M448" s="313"/>
      <c r="N448" s="313"/>
      <c r="O448" s="313"/>
      <c r="P448" s="313"/>
      <c r="Q448" s="313"/>
      <c r="R448" s="313"/>
      <c r="S448" s="313"/>
      <c r="T448" s="313"/>
      <c r="U448" s="313"/>
      <c r="V448" s="313"/>
      <c r="W448" s="313"/>
      <c r="X448" s="313"/>
      <c r="Y448" s="313"/>
      <c r="Z448" s="313"/>
      <c r="AA448" s="313"/>
      <c r="AB448" s="313"/>
      <c r="AC448" s="402"/>
      <c r="AD448" s="313"/>
      <c r="AE448" s="313"/>
      <c r="AF448" s="66"/>
      <c r="AG448" s="66"/>
      <c r="AH448" s="78"/>
      <c r="AI448" s="75"/>
      <c r="AJ448" s="383"/>
      <c r="AK448" s="383"/>
    </row>
    <row r="449" spans="1:37" ht="15" customHeight="1">
      <c r="A449" s="313"/>
      <c r="B449" s="314"/>
      <c r="C449" s="314"/>
      <c r="D449" s="313"/>
      <c r="E449" s="314"/>
      <c r="F449" s="314"/>
      <c r="G449" s="314"/>
      <c r="H449" s="314"/>
      <c r="I449" s="313"/>
      <c r="J449" s="314"/>
      <c r="K449" s="313"/>
      <c r="L449" s="313"/>
      <c r="M449" s="313"/>
      <c r="N449" s="313"/>
      <c r="O449" s="313"/>
      <c r="P449" s="313"/>
      <c r="Q449" s="313"/>
      <c r="R449" s="313"/>
      <c r="S449" s="313"/>
      <c r="T449" s="313"/>
      <c r="U449" s="313"/>
      <c r="V449" s="313"/>
      <c r="W449" s="313"/>
      <c r="X449" s="313"/>
      <c r="Y449" s="313"/>
      <c r="Z449" s="313"/>
      <c r="AA449" s="313"/>
      <c r="AB449" s="313"/>
      <c r="AC449" s="402"/>
      <c r="AD449" s="313"/>
      <c r="AE449" s="313"/>
      <c r="AF449" s="66"/>
      <c r="AG449" s="66"/>
      <c r="AH449" s="78"/>
      <c r="AI449" s="75"/>
      <c r="AJ449" s="383"/>
      <c r="AK449" s="383"/>
    </row>
    <row r="450" spans="1:37" ht="15" customHeight="1">
      <c r="A450" s="313"/>
      <c r="B450" s="314"/>
      <c r="C450" s="314"/>
      <c r="D450" s="313"/>
      <c r="E450" s="314"/>
      <c r="F450" s="314"/>
      <c r="G450" s="314"/>
      <c r="H450" s="314"/>
      <c r="I450" s="313"/>
      <c r="J450" s="314"/>
      <c r="K450" s="313"/>
      <c r="L450" s="313"/>
      <c r="M450" s="313"/>
      <c r="N450" s="313"/>
      <c r="O450" s="313"/>
      <c r="P450" s="313"/>
      <c r="Q450" s="313"/>
      <c r="R450" s="313"/>
      <c r="S450" s="313"/>
      <c r="T450" s="313"/>
      <c r="U450" s="313"/>
      <c r="V450" s="313"/>
      <c r="W450" s="313"/>
      <c r="X450" s="313"/>
      <c r="Y450" s="313"/>
      <c r="Z450" s="313"/>
      <c r="AA450" s="313"/>
      <c r="AB450" s="313"/>
      <c r="AC450" s="402"/>
      <c r="AD450" s="313"/>
      <c r="AE450" s="313"/>
      <c r="AF450" s="66"/>
      <c r="AG450" s="66"/>
      <c r="AH450" s="75"/>
      <c r="AI450" s="75"/>
      <c r="AJ450" s="383"/>
      <c r="AK450" s="383"/>
    </row>
    <row r="451" spans="1:37" ht="15" customHeight="1">
      <c r="A451" s="313"/>
      <c r="B451" s="314"/>
      <c r="C451" s="314"/>
      <c r="D451" s="313"/>
      <c r="E451" s="314"/>
      <c r="F451" s="314"/>
      <c r="G451" s="314"/>
      <c r="H451" s="314"/>
      <c r="I451" s="313"/>
      <c r="J451" s="314"/>
      <c r="K451" s="313"/>
      <c r="L451" s="313"/>
      <c r="M451" s="313"/>
      <c r="N451" s="313"/>
      <c r="O451" s="313"/>
      <c r="P451" s="313"/>
      <c r="Q451" s="313"/>
      <c r="R451" s="313"/>
      <c r="S451" s="313"/>
      <c r="T451" s="313"/>
      <c r="U451" s="313"/>
      <c r="V451" s="313"/>
      <c r="W451" s="313"/>
      <c r="X451" s="313"/>
      <c r="Y451" s="313"/>
      <c r="Z451" s="313"/>
      <c r="AA451" s="313"/>
      <c r="AB451" s="313"/>
      <c r="AC451" s="402"/>
      <c r="AD451" s="313"/>
      <c r="AE451" s="313"/>
      <c r="AF451" s="66"/>
      <c r="AG451" s="66"/>
      <c r="AH451" s="78"/>
      <c r="AI451" s="75"/>
      <c r="AJ451" s="383"/>
      <c r="AK451" s="383"/>
    </row>
    <row r="452" spans="1:37" ht="15" customHeight="1">
      <c r="A452" s="313"/>
      <c r="B452" s="314"/>
      <c r="C452" s="314"/>
      <c r="D452" s="313"/>
      <c r="E452" s="314"/>
      <c r="F452" s="314"/>
      <c r="G452" s="314"/>
      <c r="H452" s="314"/>
      <c r="I452" s="313"/>
      <c r="J452" s="314"/>
      <c r="K452" s="313"/>
      <c r="L452" s="313"/>
      <c r="M452" s="313"/>
      <c r="N452" s="313"/>
      <c r="O452" s="313"/>
      <c r="P452" s="313"/>
      <c r="Q452" s="313"/>
      <c r="R452" s="313"/>
      <c r="S452" s="313"/>
      <c r="T452" s="313"/>
      <c r="U452" s="313"/>
      <c r="V452" s="313"/>
      <c r="W452" s="313"/>
      <c r="X452" s="313"/>
      <c r="Y452" s="313"/>
      <c r="Z452" s="313"/>
      <c r="AA452" s="313"/>
      <c r="AB452" s="313"/>
      <c r="AC452" s="402"/>
      <c r="AD452" s="313"/>
      <c r="AE452" s="313"/>
      <c r="AF452" s="66"/>
      <c r="AG452" s="66"/>
      <c r="AH452" s="78"/>
      <c r="AI452" s="75"/>
      <c r="AJ452" s="383"/>
      <c r="AK452" s="383"/>
    </row>
    <row r="453" spans="1:37" ht="15" customHeight="1">
      <c r="A453" s="313"/>
      <c r="B453" s="314"/>
      <c r="C453" s="314"/>
      <c r="D453" s="313"/>
      <c r="E453" s="314"/>
      <c r="F453" s="314"/>
      <c r="G453" s="314"/>
      <c r="H453" s="314"/>
      <c r="I453" s="313"/>
      <c r="J453" s="314"/>
      <c r="K453" s="313"/>
      <c r="L453" s="313"/>
      <c r="M453" s="313"/>
      <c r="N453" s="313"/>
      <c r="O453" s="313"/>
      <c r="P453" s="313"/>
      <c r="Q453" s="313"/>
      <c r="R453" s="313"/>
      <c r="S453" s="313"/>
      <c r="T453" s="313"/>
      <c r="U453" s="313"/>
      <c r="V453" s="313"/>
      <c r="W453" s="313"/>
      <c r="X453" s="313"/>
      <c r="Y453" s="313"/>
      <c r="Z453" s="313"/>
      <c r="AA453" s="313"/>
      <c r="AB453" s="313"/>
      <c r="AC453" s="402"/>
      <c r="AD453" s="313"/>
      <c r="AE453" s="313"/>
      <c r="AF453" s="66"/>
      <c r="AG453" s="66"/>
      <c r="AH453" s="78"/>
      <c r="AI453" s="75"/>
      <c r="AJ453" s="383"/>
      <c r="AK453" s="383"/>
    </row>
    <row r="454" spans="1:37" ht="15" customHeight="1">
      <c r="A454" s="313"/>
      <c r="B454" s="314"/>
      <c r="C454" s="314"/>
      <c r="D454" s="313"/>
      <c r="E454" s="314"/>
      <c r="F454" s="314"/>
      <c r="G454" s="314"/>
      <c r="H454" s="314"/>
      <c r="I454" s="313"/>
      <c r="J454" s="314"/>
      <c r="K454" s="313"/>
      <c r="L454" s="313"/>
      <c r="M454" s="313"/>
      <c r="N454" s="313"/>
      <c r="O454" s="313"/>
      <c r="P454" s="313"/>
      <c r="Q454" s="313"/>
      <c r="R454" s="313"/>
      <c r="S454" s="313"/>
      <c r="T454" s="313"/>
      <c r="U454" s="313"/>
      <c r="V454" s="313"/>
      <c r="W454" s="313"/>
      <c r="X454" s="313"/>
      <c r="Y454" s="313"/>
      <c r="Z454" s="313"/>
      <c r="AA454" s="313"/>
      <c r="AB454" s="313"/>
      <c r="AC454" s="402"/>
      <c r="AD454" s="313"/>
      <c r="AE454" s="313"/>
      <c r="AF454" s="66"/>
      <c r="AG454" s="66"/>
      <c r="AH454" s="75"/>
      <c r="AI454" s="75"/>
      <c r="AJ454" s="383"/>
      <c r="AK454" s="383"/>
    </row>
    <row r="455" spans="1:37" ht="15" customHeight="1">
      <c r="A455" s="313"/>
      <c r="B455" s="314"/>
      <c r="C455" s="314"/>
      <c r="D455" s="313"/>
      <c r="E455" s="314"/>
      <c r="F455" s="314"/>
      <c r="G455" s="314"/>
      <c r="H455" s="314"/>
      <c r="I455" s="313"/>
      <c r="J455" s="314"/>
      <c r="K455" s="313"/>
      <c r="L455" s="313"/>
      <c r="M455" s="313"/>
      <c r="N455" s="313"/>
      <c r="O455" s="313"/>
      <c r="P455" s="313"/>
      <c r="Q455" s="313"/>
      <c r="R455" s="313"/>
      <c r="S455" s="313"/>
      <c r="T455" s="313"/>
      <c r="U455" s="313"/>
      <c r="V455" s="313"/>
      <c r="W455" s="313"/>
      <c r="X455" s="313"/>
      <c r="Y455" s="313"/>
      <c r="Z455" s="313"/>
      <c r="AA455" s="313"/>
      <c r="AB455" s="313"/>
      <c r="AC455" s="402"/>
      <c r="AD455" s="313"/>
      <c r="AE455" s="313"/>
      <c r="AF455" s="66"/>
      <c r="AG455" s="66"/>
      <c r="AH455" s="75"/>
      <c r="AI455" s="75"/>
      <c r="AJ455" s="383"/>
      <c r="AK455" s="383"/>
    </row>
    <row r="456" spans="1:37" ht="15" customHeight="1">
      <c r="A456" s="313"/>
      <c r="B456" s="314"/>
      <c r="C456" s="314"/>
      <c r="D456" s="313"/>
      <c r="E456" s="314"/>
      <c r="F456" s="314"/>
      <c r="G456" s="314"/>
      <c r="H456" s="314"/>
      <c r="I456" s="313"/>
      <c r="J456" s="314"/>
      <c r="K456" s="313"/>
      <c r="L456" s="313"/>
      <c r="M456" s="313"/>
      <c r="N456" s="313"/>
      <c r="O456" s="313"/>
      <c r="P456" s="313"/>
      <c r="Q456" s="313"/>
      <c r="R456" s="313"/>
      <c r="S456" s="313"/>
      <c r="T456" s="313"/>
      <c r="U456" s="313"/>
      <c r="V456" s="313"/>
      <c r="W456" s="313"/>
      <c r="X456" s="313"/>
      <c r="Y456" s="313"/>
      <c r="Z456" s="313"/>
      <c r="AA456" s="313"/>
      <c r="AB456" s="313"/>
      <c r="AC456" s="402"/>
      <c r="AD456" s="313"/>
      <c r="AE456" s="313"/>
      <c r="AF456" s="66"/>
      <c r="AG456" s="66"/>
      <c r="AH456" s="78"/>
      <c r="AI456" s="75"/>
      <c r="AJ456" s="383"/>
      <c r="AK456" s="383"/>
    </row>
    <row r="457" spans="1:37" ht="15" customHeight="1">
      <c r="A457" s="313"/>
      <c r="B457" s="314"/>
      <c r="C457" s="314"/>
      <c r="D457" s="313"/>
      <c r="E457" s="314"/>
      <c r="F457" s="314"/>
      <c r="G457" s="314"/>
      <c r="H457" s="314"/>
      <c r="I457" s="313"/>
      <c r="J457" s="314"/>
      <c r="K457" s="313"/>
      <c r="L457" s="313"/>
      <c r="M457" s="313"/>
      <c r="N457" s="313"/>
      <c r="O457" s="313"/>
      <c r="P457" s="313"/>
      <c r="Q457" s="313"/>
      <c r="R457" s="313"/>
      <c r="S457" s="313"/>
      <c r="T457" s="313"/>
      <c r="U457" s="313"/>
      <c r="V457" s="313"/>
      <c r="W457" s="313"/>
      <c r="X457" s="313"/>
      <c r="Y457" s="313"/>
      <c r="Z457" s="313"/>
      <c r="AA457" s="313"/>
      <c r="AB457" s="313"/>
      <c r="AC457" s="402"/>
      <c r="AD457" s="313"/>
      <c r="AE457" s="313"/>
      <c r="AF457" s="66"/>
      <c r="AG457" s="66"/>
      <c r="AH457" s="78"/>
      <c r="AI457" s="75"/>
      <c r="AJ457" s="383"/>
      <c r="AK457" s="383"/>
    </row>
    <row r="458" spans="1:37" ht="15" customHeight="1">
      <c r="A458" s="313"/>
      <c r="B458" s="314"/>
      <c r="C458" s="314"/>
      <c r="D458" s="313"/>
      <c r="E458" s="314"/>
      <c r="F458" s="314"/>
      <c r="G458" s="314"/>
      <c r="H458" s="314"/>
      <c r="I458" s="313"/>
      <c r="J458" s="314"/>
      <c r="K458" s="313"/>
      <c r="L458" s="313"/>
      <c r="M458" s="313"/>
      <c r="N458" s="313"/>
      <c r="O458" s="313"/>
      <c r="P458" s="313"/>
      <c r="Q458" s="313"/>
      <c r="R458" s="313"/>
      <c r="S458" s="313"/>
      <c r="T458" s="313"/>
      <c r="U458" s="313"/>
      <c r="V458" s="313"/>
      <c r="W458" s="313"/>
      <c r="X458" s="313"/>
      <c r="Y458" s="313"/>
      <c r="Z458" s="313"/>
      <c r="AA458" s="313"/>
      <c r="AB458" s="313"/>
      <c r="AC458" s="402"/>
      <c r="AD458" s="313"/>
      <c r="AE458" s="313"/>
      <c r="AF458" s="66"/>
      <c r="AG458" s="66"/>
      <c r="AH458" s="78"/>
      <c r="AI458" s="75"/>
      <c r="AJ458" s="383"/>
      <c r="AK458" s="383"/>
    </row>
    <row r="459" spans="1:37" ht="15" customHeight="1">
      <c r="A459" s="313"/>
      <c r="B459" s="314"/>
      <c r="C459" s="314"/>
      <c r="D459" s="313"/>
      <c r="E459" s="314"/>
      <c r="F459" s="314"/>
      <c r="G459" s="314"/>
      <c r="H459" s="314"/>
      <c r="I459" s="313"/>
      <c r="J459" s="314"/>
      <c r="K459" s="313"/>
      <c r="L459" s="313"/>
      <c r="M459" s="313"/>
      <c r="N459" s="313"/>
      <c r="O459" s="313"/>
      <c r="P459" s="313"/>
      <c r="Q459" s="313"/>
      <c r="R459" s="313"/>
      <c r="S459" s="313"/>
      <c r="T459" s="313"/>
      <c r="U459" s="313"/>
      <c r="V459" s="313"/>
      <c r="W459" s="313"/>
      <c r="X459" s="313"/>
      <c r="Y459" s="313"/>
      <c r="Z459" s="313"/>
      <c r="AA459" s="313"/>
      <c r="AB459" s="313"/>
      <c r="AC459" s="402"/>
      <c r="AD459" s="313"/>
      <c r="AE459" s="313"/>
      <c r="AF459" s="66"/>
      <c r="AG459" s="66"/>
      <c r="AH459" s="78"/>
      <c r="AI459" s="75"/>
      <c r="AJ459" s="383"/>
      <c r="AK459" s="383"/>
    </row>
    <row r="460" spans="1:37" ht="15" customHeight="1">
      <c r="A460" s="313"/>
      <c r="B460" s="314"/>
      <c r="C460" s="314"/>
      <c r="D460" s="313"/>
      <c r="E460" s="314"/>
      <c r="F460" s="314"/>
      <c r="G460" s="314"/>
      <c r="H460" s="314"/>
      <c r="I460" s="313"/>
      <c r="J460" s="314"/>
      <c r="K460" s="313"/>
      <c r="L460" s="313"/>
      <c r="M460" s="313"/>
      <c r="N460" s="313"/>
      <c r="O460" s="313"/>
      <c r="P460" s="313"/>
      <c r="Q460" s="313"/>
      <c r="R460" s="313"/>
      <c r="S460" s="313"/>
      <c r="T460" s="313"/>
      <c r="U460" s="313"/>
      <c r="V460" s="313"/>
      <c r="W460" s="313"/>
      <c r="X460" s="313"/>
      <c r="Y460" s="313"/>
      <c r="Z460" s="313"/>
      <c r="AA460" s="313"/>
      <c r="AB460" s="313"/>
      <c r="AC460" s="402"/>
      <c r="AD460" s="313"/>
      <c r="AE460" s="313"/>
      <c r="AF460" s="66"/>
      <c r="AG460" s="66"/>
      <c r="AH460" s="75"/>
      <c r="AI460" s="75"/>
      <c r="AJ460" s="383"/>
      <c r="AK460" s="383"/>
    </row>
    <row r="461" spans="1:37" ht="15" customHeight="1">
      <c r="A461" s="313"/>
      <c r="B461" s="314"/>
      <c r="C461" s="314"/>
      <c r="D461" s="313"/>
      <c r="E461" s="314"/>
      <c r="F461" s="314"/>
      <c r="G461" s="314"/>
      <c r="H461" s="314"/>
      <c r="I461" s="313"/>
      <c r="J461" s="314"/>
      <c r="K461" s="313"/>
      <c r="L461" s="313"/>
      <c r="M461" s="313"/>
      <c r="N461" s="313"/>
      <c r="O461" s="313"/>
      <c r="P461" s="313"/>
      <c r="Q461" s="313"/>
      <c r="R461" s="313"/>
      <c r="S461" s="313"/>
      <c r="T461" s="313"/>
      <c r="U461" s="313"/>
      <c r="V461" s="313"/>
      <c r="W461" s="313"/>
      <c r="X461" s="313"/>
      <c r="Y461" s="313"/>
      <c r="Z461" s="313"/>
      <c r="AA461" s="313"/>
      <c r="AB461" s="313"/>
      <c r="AC461" s="402"/>
      <c r="AD461" s="313"/>
      <c r="AE461" s="313"/>
      <c r="AF461" s="66"/>
      <c r="AG461" s="66"/>
      <c r="AH461" s="78"/>
      <c r="AI461" s="75"/>
      <c r="AJ461" s="383"/>
      <c r="AK461" s="383"/>
    </row>
    <row r="462" spans="1:37" ht="15" customHeight="1">
      <c r="A462" s="313"/>
      <c r="B462" s="314"/>
      <c r="C462" s="314"/>
      <c r="D462" s="313"/>
      <c r="E462" s="314"/>
      <c r="F462" s="314"/>
      <c r="G462" s="314"/>
      <c r="H462" s="314"/>
      <c r="I462" s="313"/>
      <c r="J462" s="314"/>
      <c r="K462" s="313"/>
      <c r="L462" s="313"/>
      <c r="M462" s="313"/>
      <c r="N462" s="313"/>
      <c r="O462" s="313"/>
      <c r="P462" s="313"/>
      <c r="Q462" s="313"/>
      <c r="R462" s="313"/>
      <c r="S462" s="313"/>
      <c r="T462" s="313"/>
      <c r="U462" s="313"/>
      <c r="V462" s="313"/>
      <c r="W462" s="313"/>
      <c r="X462" s="313"/>
      <c r="Y462" s="313"/>
      <c r="Z462" s="313"/>
      <c r="AA462" s="313"/>
      <c r="AB462" s="313"/>
      <c r="AC462" s="402"/>
      <c r="AD462" s="313"/>
      <c r="AE462" s="313"/>
      <c r="AF462" s="66"/>
      <c r="AG462" s="66"/>
      <c r="AH462" s="75"/>
      <c r="AI462" s="75"/>
      <c r="AJ462" s="383"/>
      <c r="AK462" s="383"/>
    </row>
    <row r="463" spans="1:37" ht="15" customHeight="1">
      <c r="A463" s="313"/>
      <c r="B463" s="314"/>
      <c r="C463" s="314"/>
      <c r="D463" s="313"/>
      <c r="E463" s="314"/>
      <c r="F463" s="314"/>
      <c r="G463" s="314"/>
      <c r="H463" s="314"/>
      <c r="I463" s="313"/>
      <c r="J463" s="314"/>
      <c r="K463" s="313"/>
      <c r="L463" s="313"/>
      <c r="M463" s="313"/>
      <c r="N463" s="313"/>
      <c r="O463" s="313"/>
      <c r="P463" s="313"/>
      <c r="Q463" s="313"/>
      <c r="R463" s="313"/>
      <c r="S463" s="313"/>
      <c r="T463" s="313"/>
      <c r="U463" s="313"/>
      <c r="V463" s="313"/>
      <c r="W463" s="313"/>
      <c r="X463" s="313"/>
      <c r="Y463" s="313"/>
      <c r="Z463" s="313"/>
      <c r="AA463" s="313"/>
      <c r="AB463" s="313"/>
      <c r="AC463" s="402"/>
      <c r="AD463" s="313"/>
      <c r="AE463" s="313"/>
      <c r="AF463" s="66"/>
      <c r="AG463" s="66"/>
      <c r="AH463" s="78"/>
      <c r="AI463" s="75"/>
      <c r="AJ463" s="383"/>
      <c r="AK463" s="383"/>
    </row>
    <row r="464" spans="1:37" ht="15" customHeight="1">
      <c r="A464" s="313"/>
      <c r="B464" s="314"/>
      <c r="C464" s="314"/>
      <c r="D464" s="313"/>
      <c r="E464" s="314"/>
      <c r="F464" s="314"/>
      <c r="G464" s="314"/>
      <c r="H464" s="314"/>
      <c r="I464" s="313"/>
      <c r="J464" s="314"/>
      <c r="K464" s="313"/>
      <c r="L464" s="313"/>
      <c r="M464" s="313"/>
      <c r="N464" s="313"/>
      <c r="O464" s="313"/>
      <c r="P464" s="313"/>
      <c r="Q464" s="313"/>
      <c r="R464" s="313"/>
      <c r="S464" s="313"/>
      <c r="T464" s="313"/>
      <c r="U464" s="313"/>
      <c r="V464" s="313"/>
      <c r="W464" s="313"/>
      <c r="X464" s="313"/>
      <c r="Y464" s="313"/>
      <c r="Z464" s="313"/>
      <c r="AA464" s="313"/>
      <c r="AB464" s="313"/>
      <c r="AC464" s="402"/>
      <c r="AD464" s="313"/>
      <c r="AE464" s="313"/>
      <c r="AF464" s="66"/>
      <c r="AG464" s="66"/>
      <c r="AH464" s="78"/>
      <c r="AI464" s="75"/>
      <c r="AJ464" s="383"/>
      <c r="AK464" s="383"/>
    </row>
    <row r="465" spans="1:37" ht="15" customHeight="1">
      <c r="A465" s="313"/>
      <c r="B465" s="314"/>
      <c r="C465" s="314"/>
      <c r="D465" s="313"/>
      <c r="E465" s="314"/>
      <c r="F465" s="314"/>
      <c r="G465" s="314"/>
      <c r="H465" s="314"/>
      <c r="I465" s="313"/>
      <c r="J465" s="314"/>
      <c r="K465" s="313"/>
      <c r="L465" s="313"/>
      <c r="M465" s="313"/>
      <c r="N465" s="313"/>
      <c r="O465" s="313"/>
      <c r="P465" s="313"/>
      <c r="Q465" s="313"/>
      <c r="R465" s="313"/>
      <c r="S465" s="313"/>
      <c r="T465" s="313"/>
      <c r="U465" s="313"/>
      <c r="V465" s="313"/>
      <c r="W465" s="313"/>
      <c r="X465" s="313"/>
      <c r="Y465" s="313"/>
      <c r="Z465" s="313"/>
      <c r="AA465" s="313"/>
      <c r="AB465" s="313"/>
      <c r="AC465" s="402"/>
      <c r="AD465" s="313"/>
      <c r="AE465" s="313"/>
      <c r="AF465" s="66"/>
      <c r="AG465" s="66"/>
      <c r="AH465" s="75"/>
      <c r="AI465" s="75"/>
      <c r="AJ465" s="383"/>
      <c r="AK465" s="383"/>
    </row>
    <row r="466" spans="1:37" ht="15" customHeight="1">
      <c r="A466" s="313"/>
      <c r="B466" s="314"/>
      <c r="C466" s="314"/>
      <c r="D466" s="313"/>
      <c r="E466" s="314"/>
      <c r="F466" s="314"/>
      <c r="G466" s="314"/>
      <c r="H466" s="314"/>
      <c r="I466" s="313"/>
      <c r="J466" s="314"/>
      <c r="K466" s="313"/>
      <c r="L466" s="313"/>
      <c r="M466" s="313"/>
      <c r="N466" s="313"/>
      <c r="O466" s="313"/>
      <c r="P466" s="313"/>
      <c r="Q466" s="313"/>
      <c r="R466" s="313"/>
      <c r="S466" s="313"/>
      <c r="T466" s="313"/>
      <c r="U466" s="313"/>
      <c r="V466" s="313"/>
      <c r="W466" s="313"/>
      <c r="X466" s="313"/>
      <c r="Y466" s="313"/>
      <c r="Z466" s="313"/>
      <c r="AA466" s="313"/>
      <c r="AB466" s="313"/>
      <c r="AC466" s="402"/>
      <c r="AD466" s="313"/>
      <c r="AE466" s="313"/>
      <c r="AF466" s="66"/>
      <c r="AG466" s="66"/>
      <c r="AH466" s="75"/>
      <c r="AI466" s="75"/>
      <c r="AJ466" s="383"/>
      <c r="AK466" s="383"/>
    </row>
    <row r="467" spans="1:37" ht="15" customHeight="1">
      <c r="A467" s="313"/>
      <c r="B467" s="314"/>
      <c r="C467" s="314"/>
      <c r="D467" s="313"/>
      <c r="E467" s="314"/>
      <c r="F467" s="314"/>
      <c r="G467" s="314"/>
      <c r="H467" s="314"/>
      <c r="I467" s="313"/>
      <c r="J467" s="314"/>
      <c r="K467" s="313"/>
      <c r="L467" s="313"/>
      <c r="M467" s="313"/>
      <c r="N467" s="313"/>
      <c r="O467" s="313"/>
      <c r="P467" s="313"/>
      <c r="Q467" s="313"/>
      <c r="R467" s="313"/>
      <c r="S467" s="313"/>
      <c r="T467" s="313"/>
      <c r="U467" s="313"/>
      <c r="V467" s="313"/>
      <c r="W467" s="313"/>
      <c r="X467" s="313"/>
      <c r="Y467" s="313"/>
      <c r="Z467" s="313"/>
      <c r="AA467" s="313"/>
      <c r="AB467" s="313"/>
      <c r="AC467" s="402"/>
      <c r="AD467" s="313"/>
      <c r="AE467" s="313"/>
      <c r="AF467" s="66"/>
      <c r="AG467" s="66"/>
      <c r="AH467" s="78"/>
      <c r="AI467" s="75"/>
      <c r="AJ467" s="383"/>
      <c r="AK467" s="383"/>
    </row>
    <row r="468" spans="1:37" ht="15" customHeight="1">
      <c r="A468" s="313"/>
      <c r="B468" s="314"/>
      <c r="C468" s="314"/>
      <c r="D468" s="313"/>
      <c r="E468" s="314"/>
      <c r="F468" s="314"/>
      <c r="G468" s="314"/>
      <c r="H468" s="314"/>
      <c r="I468" s="313"/>
      <c r="J468" s="314"/>
      <c r="K468" s="313"/>
      <c r="L468" s="313"/>
      <c r="M468" s="313"/>
      <c r="N468" s="313"/>
      <c r="O468" s="313"/>
      <c r="P468" s="313"/>
      <c r="Q468" s="313"/>
      <c r="R468" s="313"/>
      <c r="S468" s="313"/>
      <c r="T468" s="313"/>
      <c r="U468" s="313"/>
      <c r="V468" s="313"/>
      <c r="W468" s="313"/>
      <c r="X468" s="313"/>
      <c r="Y468" s="313"/>
      <c r="Z468" s="313"/>
      <c r="AA468" s="313"/>
      <c r="AB468" s="313"/>
      <c r="AC468" s="402"/>
      <c r="AD468" s="313"/>
      <c r="AE468" s="313"/>
      <c r="AF468" s="66"/>
      <c r="AG468" s="66"/>
      <c r="AH468" s="78"/>
      <c r="AI468" s="75"/>
      <c r="AJ468" s="383"/>
      <c r="AK468" s="383"/>
    </row>
    <row r="469" spans="1:37" ht="15" customHeight="1">
      <c r="A469" s="313"/>
      <c r="B469" s="314"/>
      <c r="C469" s="314"/>
      <c r="D469" s="313"/>
      <c r="E469" s="314"/>
      <c r="F469" s="314"/>
      <c r="G469" s="314"/>
      <c r="H469" s="314"/>
      <c r="I469" s="313"/>
      <c r="J469" s="314"/>
      <c r="K469" s="313"/>
      <c r="L469" s="313"/>
      <c r="M469" s="313"/>
      <c r="N469" s="313"/>
      <c r="O469" s="313"/>
      <c r="P469" s="313"/>
      <c r="Q469" s="313"/>
      <c r="R469" s="313"/>
      <c r="S469" s="313"/>
      <c r="T469" s="313"/>
      <c r="U469" s="313"/>
      <c r="V469" s="313"/>
      <c r="W469" s="313"/>
      <c r="X469" s="313"/>
      <c r="Y469" s="313"/>
      <c r="Z469" s="313"/>
      <c r="AA469" s="313"/>
      <c r="AB469" s="313"/>
      <c r="AC469" s="402"/>
      <c r="AD469" s="313"/>
      <c r="AE469" s="313"/>
      <c r="AF469" s="66"/>
      <c r="AG469" s="66"/>
      <c r="AH469" s="75"/>
      <c r="AI469" s="75"/>
      <c r="AJ469" s="383"/>
      <c r="AK469" s="383"/>
    </row>
    <row r="470" spans="1:37" ht="15" customHeight="1">
      <c r="A470" s="313"/>
      <c r="B470" s="314"/>
      <c r="C470" s="314"/>
      <c r="D470" s="313"/>
      <c r="E470" s="314"/>
      <c r="F470" s="314"/>
      <c r="G470" s="314"/>
      <c r="H470" s="314"/>
      <c r="I470" s="313"/>
      <c r="J470" s="314"/>
      <c r="K470" s="313"/>
      <c r="L470" s="313"/>
      <c r="M470" s="313"/>
      <c r="N470" s="313"/>
      <c r="O470" s="313"/>
      <c r="P470" s="313"/>
      <c r="Q470" s="313"/>
      <c r="R470" s="313"/>
      <c r="S470" s="313"/>
      <c r="T470" s="313"/>
      <c r="U470" s="313"/>
      <c r="V470" s="313"/>
      <c r="W470" s="313"/>
      <c r="X470" s="313"/>
      <c r="Y470" s="313"/>
      <c r="Z470" s="313"/>
      <c r="AA470" s="313"/>
      <c r="AB470" s="313"/>
      <c r="AC470" s="402"/>
      <c r="AD470" s="313"/>
      <c r="AE470" s="313"/>
      <c r="AF470" s="66"/>
      <c r="AG470" s="66"/>
      <c r="AH470" s="78"/>
      <c r="AI470" s="75"/>
      <c r="AJ470" s="383"/>
      <c r="AK470" s="383"/>
    </row>
    <row r="471" spans="1:37" ht="15" customHeight="1">
      <c r="A471" s="313"/>
      <c r="B471" s="314"/>
      <c r="C471" s="314"/>
      <c r="D471" s="313"/>
      <c r="E471" s="314"/>
      <c r="F471" s="314"/>
      <c r="G471" s="314"/>
      <c r="H471" s="314"/>
      <c r="I471" s="313"/>
      <c r="J471" s="314"/>
      <c r="K471" s="313"/>
      <c r="L471" s="313"/>
      <c r="M471" s="313"/>
      <c r="N471" s="313"/>
      <c r="O471" s="313"/>
      <c r="P471" s="313"/>
      <c r="Q471" s="313"/>
      <c r="R471" s="313"/>
      <c r="S471" s="313"/>
      <c r="T471" s="313"/>
      <c r="U471" s="313"/>
      <c r="V471" s="313"/>
      <c r="W471" s="313"/>
      <c r="X471" s="313"/>
      <c r="Y471" s="313"/>
      <c r="Z471" s="313"/>
      <c r="AA471" s="313"/>
      <c r="AB471" s="313"/>
      <c r="AC471" s="402"/>
      <c r="AD471" s="313"/>
      <c r="AE471" s="313"/>
      <c r="AF471" s="66"/>
      <c r="AG471" s="66"/>
      <c r="AH471" s="78"/>
      <c r="AI471" s="75"/>
      <c r="AJ471" s="383"/>
      <c r="AK471" s="383"/>
    </row>
    <row r="472" spans="1:37" ht="15" customHeight="1">
      <c r="A472" s="313"/>
      <c r="B472" s="314"/>
      <c r="C472" s="314"/>
      <c r="D472" s="313"/>
      <c r="E472" s="314"/>
      <c r="F472" s="314"/>
      <c r="G472" s="314"/>
      <c r="H472" s="314"/>
      <c r="I472" s="313"/>
      <c r="J472" s="314"/>
      <c r="K472" s="313"/>
      <c r="L472" s="313"/>
      <c r="M472" s="313"/>
      <c r="N472" s="313"/>
      <c r="O472" s="313"/>
      <c r="P472" s="313"/>
      <c r="Q472" s="313"/>
      <c r="R472" s="313"/>
      <c r="S472" s="313"/>
      <c r="T472" s="313"/>
      <c r="U472" s="313"/>
      <c r="V472" s="313"/>
      <c r="W472" s="313"/>
      <c r="X472" s="313"/>
      <c r="Y472" s="313"/>
      <c r="Z472" s="313"/>
      <c r="AA472" s="313"/>
      <c r="AB472" s="313"/>
      <c r="AC472" s="402"/>
      <c r="AD472" s="313"/>
      <c r="AE472" s="313"/>
      <c r="AF472" s="66"/>
      <c r="AG472" s="66"/>
      <c r="AH472" s="78"/>
      <c r="AI472" s="75"/>
      <c r="AJ472" s="383"/>
      <c r="AK472" s="383"/>
    </row>
    <row r="473" spans="1:37" ht="15" customHeight="1">
      <c r="A473" s="313"/>
      <c r="B473" s="314"/>
      <c r="C473" s="314"/>
      <c r="D473" s="313"/>
      <c r="E473" s="314"/>
      <c r="F473" s="314"/>
      <c r="G473" s="314"/>
      <c r="H473" s="314"/>
      <c r="I473" s="313"/>
      <c r="J473" s="314"/>
      <c r="K473" s="313"/>
      <c r="L473" s="313"/>
      <c r="M473" s="313"/>
      <c r="N473" s="313"/>
      <c r="O473" s="313"/>
      <c r="P473" s="313"/>
      <c r="Q473" s="313"/>
      <c r="R473" s="313"/>
      <c r="S473" s="313"/>
      <c r="T473" s="313"/>
      <c r="U473" s="313"/>
      <c r="V473" s="313"/>
      <c r="W473" s="313"/>
      <c r="X473" s="313"/>
      <c r="Y473" s="313"/>
      <c r="Z473" s="313"/>
      <c r="AA473" s="313"/>
      <c r="AB473" s="313"/>
      <c r="AC473" s="402"/>
      <c r="AD473" s="313"/>
      <c r="AE473" s="313"/>
      <c r="AF473" s="66"/>
      <c r="AG473" s="66"/>
      <c r="AH473" s="78"/>
      <c r="AI473" s="75"/>
      <c r="AJ473" s="383"/>
      <c r="AK473" s="383"/>
    </row>
    <row r="474" spans="1:37" ht="15" customHeight="1">
      <c r="A474" s="313"/>
      <c r="B474" s="314"/>
      <c r="C474" s="314"/>
      <c r="D474" s="313"/>
      <c r="E474" s="314"/>
      <c r="F474" s="314"/>
      <c r="G474" s="314"/>
      <c r="H474" s="314"/>
      <c r="I474" s="313"/>
      <c r="J474" s="314"/>
      <c r="K474" s="313"/>
      <c r="L474" s="313"/>
      <c r="M474" s="313"/>
      <c r="N474" s="313"/>
      <c r="O474" s="313"/>
      <c r="P474" s="313"/>
      <c r="Q474" s="313"/>
      <c r="R474" s="313"/>
      <c r="S474" s="313"/>
      <c r="T474" s="313"/>
      <c r="U474" s="313"/>
      <c r="V474" s="313"/>
      <c r="W474" s="313"/>
      <c r="X474" s="313"/>
      <c r="Y474" s="313"/>
      <c r="Z474" s="313"/>
      <c r="AA474" s="313"/>
      <c r="AB474" s="313"/>
      <c r="AC474" s="402"/>
      <c r="AD474" s="313"/>
      <c r="AE474" s="313"/>
      <c r="AF474" s="142"/>
      <c r="AG474" s="142"/>
      <c r="AH474" s="76"/>
      <c r="AI474" s="76"/>
      <c r="AJ474" s="381"/>
      <c r="AK474" s="381"/>
    </row>
    <row r="475" spans="1:37" ht="15" customHeight="1">
      <c r="A475" s="313"/>
      <c r="B475" s="314"/>
      <c r="C475" s="314"/>
      <c r="D475" s="313"/>
      <c r="E475" s="314"/>
      <c r="F475" s="314"/>
      <c r="G475" s="314"/>
      <c r="H475" s="314"/>
      <c r="I475" s="313"/>
      <c r="J475" s="314"/>
      <c r="K475" s="313"/>
      <c r="L475" s="313"/>
      <c r="M475" s="313"/>
      <c r="N475" s="313"/>
      <c r="O475" s="313"/>
      <c r="P475" s="313"/>
      <c r="Q475" s="313"/>
      <c r="R475" s="313"/>
      <c r="S475" s="313"/>
      <c r="T475" s="313"/>
      <c r="U475" s="313"/>
      <c r="V475" s="313"/>
      <c r="W475" s="313"/>
      <c r="X475" s="313"/>
      <c r="Y475" s="313"/>
      <c r="Z475" s="313"/>
      <c r="AA475" s="313"/>
      <c r="AB475" s="313"/>
      <c r="AC475" s="402"/>
      <c r="AD475" s="313"/>
      <c r="AE475" s="313"/>
      <c r="AF475" s="71"/>
      <c r="AG475" s="71"/>
      <c r="AH475" s="77"/>
      <c r="AI475" s="77"/>
      <c r="AJ475" s="383"/>
      <c r="AK475" s="383"/>
    </row>
    <row r="476" spans="1:37" ht="15" customHeight="1">
      <c r="A476" s="313"/>
      <c r="B476" s="314"/>
      <c r="C476" s="314"/>
      <c r="D476" s="313"/>
      <c r="E476" s="314"/>
      <c r="F476" s="314"/>
      <c r="G476" s="314"/>
      <c r="H476" s="314"/>
      <c r="I476" s="313"/>
      <c r="J476" s="314"/>
      <c r="K476" s="313"/>
      <c r="L476" s="313"/>
      <c r="M476" s="313"/>
      <c r="N476" s="313"/>
      <c r="O476" s="313"/>
      <c r="P476" s="313"/>
      <c r="Q476" s="313"/>
      <c r="R476" s="313"/>
      <c r="S476" s="313"/>
      <c r="T476" s="313"/>
      <c r="U476" s="313"/>
      <c r="V476" s="313"/>
      <c r="W476" s="313"/>
      <c r="X476" s="313"/>
      <c r="Y476" s="313"/>
      <c r="Z476" s="313"/>
      <c r="AA476" s="313"/>
      <c r="AB476" s="313"/>
      <c r="AC476" s="402"/>
      <c r="AD476" s="313"/>
      <c r="AE476" s="313"/>
      <c r="AF476" s="66"/>
      <c r="AG476" s="66"/>
      <c r="AH476" s="75"/>
      <c r="AI476" s="75"/>
      <c r="AJ476" s="383"/>
      <c r="AK476" s="383"/>
    </row>
    <row r="477" spans="1:37" ht="15" customHeight="1">
      <c r="A477" s="313"/>
      <c r="B477" s="314"/>
      <c r="C477" s="314"/>
      <c r="D477" s="313"/>
      <c r="E477" s="314"/>
      <c r="F477" s="314"/>
      <c r="G477" s="314"/>
      <c r="H477" s="314"/>
      <c r="I477" s="313"/>
      <c r="J477" s="314"/>
      <c r="K477" s="313"/>
      <c r="L477" s="313"/>
      <c r="M477" s="313"/>
      <c r="N477" s="313"/>
      <c r="O477" s="313"/>
      <c r="P477" s="313"/>
      <c r="Q477" s="313"/>
      <c r="R477" s="313"/>
      <c r="S477" s="313"/>
      <c r="T477" s="313"/>
      <c r="U477" s="313"/>
      <c r="V477" s="313"/>
      <c r="W477" s="313"/>
      <c r="X477" s="313"/>
      <c r="Y477" s="313"/>
      <c r="Z477" s="313"/>
      <c r="AA477" s="313"/>
      <c r="AB477" s="313"/>
      <c r="AC477" s="402"/>
      <c r="AD477" s="313"/>
      <c r="AE477" s="313"/>
      <c r="AF477" s="66"/>
      <c r="AG477" s="66"/>
      <c r="AH477" s="75"/>
      <c r="AI477" s="75"/>
      <c r="AJ477" s="383"/>
      <c r="AK477" s="383"/>
    </row>
    <row r="478" spans="1:37" ht="15" customHeight="1">
      <c r="A478" s="313"/>
      <c r="B478" s="314"/>
      <c r="C478" s="314"/>
      <c r="D478" s="313"/>
      <c r="E478" s="314"/>
      <c r="F478" s="314"/>
      <c r="G478" s="314"/>
      <c r="H478" s="314"/>
      <c r="I478" s="313"/>
      <c r="J478" s="314"/>
      <c r="K478" s="313"/>
      <c r="L478" s="313"/>
      <c r="M478" s="313"/>
      <c r="N478" s="313"/>
      <c r="O478" s="313"/>
      <c r="P478" s="313"/>
      <c r="Q478" s="313"/>
      <c r="R478" s="313"/>
      <c r="S478" s="313"/>
      <c r="T478" s="313"/>
      <c r="U478" s="313"/>
      <c r="V478" s="313"/>
      <c r="W478" s="313"/>
      <c r="X478" s="313"/>
      <c r="Y478" s="313"/>
      <c r="Z478" s="313"/>
      <c r="AA478" s="313"/>
      <c r="AB478" s="313"/>
      <c r="AC478" s="402"/>
      <c r="AD478" s="313"/>
      <c r="AE478" s="313"/>
      <c r="AF478" s="66"/>
      <c r="AG478" s="66"/>
      <c r="AH478" s="78"/>
      <c r="AI478" s="75"/>
      <c r="AJ478" s="383"/>
      <c r="AK478" s="383"/>
    </row>
    <row r="479" spans="1:37" ht="15" customHeight="1">
      <c r="A479" s="313"/>
      <c r="B479" s="314"/>
      <c r="C479" s="314"/>
      <c r="D479" s="313"/>
      <c r="E479" s="314"/>
      <c r="F479" s="314"/>
      <c r="G479" s="314"/>
      <c r="H479" s="314"/>
      <c r="I479" s="313"/>
      <c r="J479" s="314"/>
      <c r="K479" s="313"/>
      <c r="L479" s="313"/>
      <c r="M479" s="313"/>
      <c r="N479" s="313"/>
      <c r="O479" s="313"/>
      <c r="P479" s="313"/>
      <c r="Q479" s="313"/>
      <c r="R479" s="313"/>
      <c r="S479" s="313"/>
      <c r="T479" s="313"/>
      <c r="U479" s="313"/>
      <c r="V479" s="313"/>
      <c r="W479" s="313"/>
      <c r="X479" s="313"/>
      <c r="Y479" s="313"/>
      <c r="Z479" s="313"/>
      <c r="AA479" s="313"/>
      <c r="AB479" s="313"/>
      <c r="AC479" s="402"/>
      <c r="AD479" s="313"/>
      <c r="AE479" s="313"/>
      <c r="AF479" s="66"/>
      <c r="AG479" s="66"/>
      <c r="AH479" s="75"/>
      <c r="AI479" s="75"/>
      <c r="AJ479" s="383"/>
      <c r="AK479" s="383"/>
    </row>
    <row r="480" spans="1:37" ht="15" customHeight="1">
      <c r="A480" s="313"/>
      <c r="B480" s="314"/>
      <c r="C480" s="314"/>
      <c r="D480" s="313"/>
      <c r="E480" s="314"/>
      <c r="F480" s="314"/>
      <c r="G480" s="314"/>
      <c r="H480" s="314"/>
      <c r="I480" s="313"/>
      <c r="J480" s="314"/>
      <c r="K480" s="313"/>
      <c r="L480" s="313"/>
      <c r="M480" s="313"/>
      <c r="N480" s="313"/>
      <c r="O480" s="313"/>
      <c r="P480" s="313"/>
      <c r="Q480" s="313"/>
      <c r="R480" s="313"/>
      <c r="S480" s="313"/>
      <c r="T480" s="313"/>
      <c r="U480" s="313"/>
      <c r="V480" s="313"/>
      <c r="W480" s="313"/>
      <c r="X480" s="313"/>
      <c r="Y480" s="313"/>
      <c r="Z480" s="313"/>
      <c r="AA480" s="313"/>
      <c r="AB480" s="313"/>
      <c r="AC480" s="402"/>
      <c r="AD480" s="313"/>
      <c r="AE480" s="313"/>
      <c r="AF480" s="66"/>
      <c r="AG480" s="66"/>
      <c r="AH480" s="78"/>
      <c r="AI480" s="75"/>
      <c r="AJ480" s="383"/>
      <c r="AK480" s="383"/>
    </row>
    <row r="481" spans="1:37" ht="15" customHeight="1">
      <c r="A481" s="313"/>
      <c r="B481" s="314"/>
      <c r="C481" s="314"/>
      <c r="D481" s="313"/>
      <c r="E481" s="314"/>
      <c r="F481" s="314"/>
      <c r="G481" s="314"/>
      <c r="H481" s="314"/>
      <c r="I481" s="313"/>
      <c r="J481" s="314"/>
      <c r="K481" s="313"/>
      <c r="L481" s="313"/>
      <c r="M481" s="313"/>
      <c r="N481" s="313"/>
      <c r="O481" s="313"/>
      <c r="P481" s="313"/>
      <c r="Q481" s="313"/>
      <c r="R481" s="313"/>
      <c r="S481" s="313"/>
      <c r="T481" s="313"/>
      <c r="U481" s="313"/>
      <c r="V481" s="313"/>
      <c r="W481" s="313"/>
      <c r="X481" s="313"/>
      <c r="Y481" s="313"/>
      <c r="Z481" s="313"/>
      <c r="AA481" s="313"/>
      <c r="AB481" s="313"/>
      <c r="AC481" s="402"/>
      <c r="AD481" s="313"/>
      <c r="AE481" s="313"/>
      <c r="AF481" s="66"/>
      <c r="AG481" s="66"/>
      <c r="AH481" s="78"/>
      <c r="AI481" s="75"/>
      <c r="AJ481" s="383"/>
      <c r="AK481" s="383"/>
    </row>
    <row r="482" spans="1:37" ht="15" customHeight="1">
      <c r="A482" s="313"/>
      <c r="B482" s="314"/>
      <c r="C482" s="314"/>
      <c r="D482" s="313"/>
      <c r="E482" s="314"/>
      <c r="F482" s="314"/>
      <c r="G482" s="314"/>
      <c r="H482" s="314"/>
      <c r="I482" s="313"/>
      <c r="J482" s="314"/>
      <c r="K482" s="313"/>
      <c r="L482" s="313"/>
      <c r="M482" s="313"/>
      <c r="N482" s="313"/>
      <c r="O482" s="313"/>
      <c r="P482" s="313"/>
      <c r="Q482" s="313"/>
      <c r="R482" s="313"/>
      <c r="S482" s="313"/>
      <c r="T482" s="313"/>
      <c r="U482" s="313"/>
      <c r="V482" s="313"/>
      <c r="W482" s="313"/>
      <c r="X482" s="313"/>
      <c r="Y482" s="313"/>
      <c r="Z482" s="313"/>
      <c r="AA482" s="313"/>
      <c r="AB482" s="313"/>
      <c r="AC482" s="402"/>
      <c r="AD482" s="313"/>
      <c r="AE482" s="313"/>
      <c r="AF482" s="66"/>
      <c r="AG482" s="66"/>
      <c r="AH482" s="78"/>
      <c r="AI482" s="75"/>
      <c r="AJ482" s="383"/>
      <c r="AK482" s="383"/>
    </row>
    <row r="483" spans="1:37" ht="15" customHeight="1">
      <c r="A483" s="313"/>
      <c r="B483" s="314"/>
      <c r="C483" s="314"/>
      <c r="D483" s="313"/>
      <c r="E483" s="314"/>
      <c r="F483" s="314"/>
      <c r="G483" s="314"/>
      <c r="H483" s="314"/>
      <c r="I483" s="313"/>
      <c r="J483" s="314"/>
      <c r="K483" s="313"/>
      <c r="L483" s="313"/>
      <c r="M483" s="313"/>
      <c r="N483" s="313"/>
      <c r="O483" s="313"/>
      <c r="P483" s="313"/>
      <c r="Q483" s="313"/>
      <c r="R483" s="313"/>
      <c r="S483" s="313"/>
      <c r="T483" s="313"/>
      <c r="U483" s="313"/>
      <c r="V483" s="313"/>
      <c r="W483" s="313"/>
      <c r="X483" s="313"/>
      <c r="Y483" s="313"/>
      <c r="Z483" s="313"/>
      <c r="AA483" s="313"/>
      <c r="AB483" s="313"/>
      <c r="AC483" s="402"/>
      <c r="AD483" s="313"/>
      <c r="AE483" s="313"/>
      <c r="AF483" s="66"/>
      <c r="AG483" s="66"/>
      <c r="AH483" s="75"/>
      <c r="AI483" s="75"/>
      <c r="AJ483" s="383"/>
      <c r="AK483" s="383"/>
    </row>
    <row r="484" spans="1:37" ht="15" customHeight="1">
      <c r="A484" s="313"/>
      <c r="B484" s="314"/>
      <c r="C484" s="314"/>
      <c r="D484" s="313"/>
      <c r="E484" s="314"/>
      <c r="F484" s="314"/>
      <c r="G484" s="314"/>
      <c r="H484" s="314"/>
      <c r="I484" s="313"/>
      <c r="J484" s="314"/>
      <c r="K484" s="313"/>
      <c r="L484" s="313"/>
      <c r="M484" s="313"/>
      <c r="N484" s="313"/>
      <c r="O484" s="313"/>
      <c r="P484" s="313"/>
      <c r="Q484" s="313"/>
      <c r="R484" s="313"/>
      <c r="S484" s="313"/>
      <c r="T484" s="313"/>
      <c r="U484" s="313"/>
      <c r="V484" s="313"/>
      <c r="W484" s="313"/>
      <c r="X484" s="313"/>
      <c r="Y484" s="313"/>
      <c r="Z484" s="313"/>
      <c r="AA484" s="313"/>
      <c r="AB484" s="313"/>
      <c r="AC484" s="402"/>
      <c r="AD484" s="313"/>
      <c r="AE484" s="313"/>
      <c r="AF484" s="66"/>
      <c r="AG484" s="66"/>
      <c r="AH484" s="75"/>
      <c r="AI484" s="75"/>
      <c r="AJ484" s="383"/>
      <c r="AK484" s="383"/>
    </row>
    <row r="485" spans="1:37" ht="15" customHeight="1">
      <c r="A485" s="313"/>
      <c r="B485" s="314"/>
      <c r="C485" s="314"/>
      <c r="D485" s="313"/>
      <c r="E485" s="314"/>
      <c r="F485" s="314"/>
      <c r="G485" s="314"/>
      <c r="H485" s="314"/>
      <c r="I485" s="313"/>
      <c r="J485" s="314"/>
      <c r="K485" s="313"/>
      <c r="L485" s="313"/>
      <c r="M485" s="313"/>
      <c r="N485" s="313"/>
      <c r="O485" s="313"/>
      <c r="P485" s="313"/>
      <c r="Q485" s="313"/>
      <c r="R485" s="313"/>
      <c r="S485" s="313"/>
      <c r="T485" s="313"/>
      <c r="U485" s="313"/>
      <c r="V485" s="313"/>
      <c r="W485" s="313"/>
      <c r="X485" s="313"/>
      <c r="Y485" s="313"/>
      <c r="Z485" s="313"/>
      <c r="AA485" s="313"/>
      <c r="AB485" s="313"/>
      <c r="AC485" s="402"/>
      <c r="AD485" s="313"/>
      <c r="AE485" s="313"/>
      <c r="AF485" s="66"/>
      <c r="AG485" s="66"/>
      <c r="AH485" s="75"/>
      <c r="AI485" s="75"/>
      <c r="AJ485" s="383"/>
      <c r="AK485" s="383"/>
    </row>
    <row r="486" spans="1:37" ht="15" customHeight="1">
      <c r="A486" s="313"/>
      <c r="B486" s="314"/>
      <c r="C486" s="314"/>
      <c r="D486" s="313"/>
      <c r="E486" s="314"/>
      <c r="F486" s="314"/>
      <c r="G486" s="314"/>
      <c r="H486" s="314"/>
      <c r="I486" s="313"/>
      <c r="J486" s="314"/>
      <c r="K486" s="313"/>
      <c r="L486" s="313"/>
      <c r="M486" s="313"/>
      <c r="N486" s="313"/>
      <c r="O486" s="313"/>
      <c r="P486" s="313"/>
      <c r="Q486" s="313"/>
      <c r="R486" s="313"/>
      <c r="S486" s="313"/>
      <c r="T486" s="313"/>
      <c r="U486" s="313"/>
      <c r="V486" s="313"/>
      <c r="W486" s="313"/>
      <c r="X486" s="313"/>
      <c r="Y486" s="313"/>
      <c r="Z486" s="313"/>
      <c r="AA486" s="313"/>
      <c r="AB486" s="313"/>
      <c r="AC486" s="402"/>
      <c r="AD486" s="313"/>
      <c r="AE486" s="313"/>
      <c r="AF486" s="66"/>
      <c r="AG486" s="66"/>
      <c r="AH486" s="75"/>
      <c r="AI486" s="75"/>
      <c r="AJ486" s="383"/>
      <c r="AK486" s="383"/>
    </row>
    <row r="487" spans="1:37" ht="15" customHeight="1">
      <c r="A487" s="313"/>
      <c r="B487" s="314"/>
      <c r="C487" s="314"/>
      <c r="D487" s="313"/>
      <c r="E487" s="314"/>
      <c r="F487" s="314"/>
      <c r="G487" s="314"/>
      <c r="H487" s="314"/>
      <c r="I487" s="313"/>
      <c r="J487" s="314"/>
      <c r="K487" s="313"/>
      <c r="L487" s="313"/>
      <c r="M487" s="313"/>
      <c r="N487" s="313"/>
      <c r="O487" s="313"/>
      <c r="P487" s="313"/>
      <c r="Q487" s="313"/>
      <c r="R487" s="313"/>
      <c r="S487" s="313"/>
      <c r="T487" s="313"/>
      <c r="U487" s="313"/>
      <c r="V487" s="313"/>
      <c r="W487" s="313"/>
      <c r="X487" s="313"/>
      <c r="Y487" s="313"/>
      <c r="Z487" s="313"/>
      <c r="AA487" s="313"/>
      <c r="AB487" s="313"/>
      <c r="AC487" s="402"/>
      <c r="AD487" s="313"/>
      <c r="AE487" s="313"/>
      <c r="AF487" s="66"/>
      <c r="AG487" s="66"/>
      <c r="AH487" s="75"/>
      <c r="AI487" s="75"/>
      <c r="AJ487" s="383"/>
      <c r="AK487" s="383"/>
    </row>
    <row r="488" spans="1:37" ht="15" customHeight="1">
      <c r="A488" s="313"/>
      <c r="B488" s="314"/>
      <c r="C488" s="314"/>
      <c r="D488" s="313"/>
      <c r="E488" s="314"/>
      <c r="F488" s="314"/>
      <c r="G488" s="314"/>
      <c r="H488" s="314"/>
      <c r="I488" s="313"/>
      <c r="J488" s="314"/>
      <c r="K488" s="313"/>
      <c r="L488" s="313"/>
      <c r="M488" s="313"/>
      <c r="N488" s="313"/>
      <c r="O488" s="313"/>
      <c r="P488" s="313"/>
      <c r="Q488" s="313"/>
      <c r="R488" s="313"/>
      <c r="S488" s="313"/>
      <c r="T488" s="313"/>
      <c r="U488" s="313"/>
      <c r="V488" s="313"/>
      <c r="W488" s="313"/>
      <c r="X488" s="313"/>
      <c r="Y488" s="313"/>
      <c r="Z488" s="313"/>
      <c r="AA488" s="313"/>
      <c r="AB488" s="313"/>
      <c r="AC488" s="402"/>
      <c r="AD488" s="313"/>
      <c r="AE488" s="313"/>
      <c r="AF488" s="66"/>
      <c r="AG488" s="66"/>
      <c r="AH488" s="78"/>
      <c r="AI488" s="78"/>
      <c r="AJ488" s="384"/>
      <c r="AK488" s="384"/>
    </row>
    <row r="489" spans="1:37" ht="15" customHeight="1">
      <c r="A489" s="313"/>
      <c r="B489" s="314"/>
      <c r="C489" s="314"/>
      <c r="D489" s="313"/>
      <c r="E489" s="314"/>
      <c r="F489" s="314"/>
      <c r="G489" s="314"/>
      <c r="H489" s="314"/>
      <c r="I489" s="313"/>
      <c r="J489" s="314"/>
      <c r="K489" s="313"/>
      <c r="L489" s="313"/>
      <c r="M489" s="313"/>
      <c r="N489" s="313"/>
      <c r="O489" s="313"/>
      <c r="P489" s="313"/>
      <c r="Q489" s="313"/>
      <c r="R489" s="313"/>
      <c r="S489" s="313"/>
      <c r="T489" s="313"/>
      <c r="U489" s="313"/>
      <c r="V489" s="313"/>
      <c r="W489" s="313"/>
      <c r="X489" s="313"/>
      <c r="Y489" s="313"/>
      <c r="Z489" s="313"/>
      <c r="AA489" s="313"/>
      <c r="AB489" s="313"/>
      <c r="AC489" s="402"/>
      <c r="AD489" s="313"/>
      <c r="AE489" s="313"/>
      <c r="AF489" s="66"/>
      <c r="AG489" s="66"/>
      <c r="AH489" s="78"/>
      <c r="AI489" s="78"/>
      <c r="AJ489" s="384"/>
      <c r="AK489" s="384"/>
    </row>
    <row r="490" spans="1:37" ht="15" customHeight="1">
      <c r="A490" s="313"/>
      <c r="B490" s="314"/>
      <c r="C490" s="314"/>
      <c r="D490" s="313"/>
      <c r="E490" s="314"/>
      <c r="F490" s="314"/>
      <c r="G490" s="314"/>
      <c r="H490" s="314"/>
      <c r="I490" s="313"/>
      <c r="J490" s="314"/>
      <c r="K490" s="313"/>
      <c r="L490" s="313"/>
      <c r="M490" s="313"/>
      <c r="N490" s="313"/>
      <c r="O490" s="313"/>
      <c r="P490" s="313"/>
      <c r="Q490" s="313"/>
      <c r="R490" s="313"/>
      <c r="S490" s="313"/>
      <c r="T490" s="313"/>
      <c r="U490" s="313"/>
      <c r="V490" s="313"/>
      <c r="W490" s="313"/>
      <c r="X490" s="313"/>
      <c r="Y490" s="313"/>
      <c r="Z490" s="313"/>
      <c r="AA490" s="313"/>
      <c r="AB490" s="313"/>
      <c r="AC490" s="402"/>
      <c r="AD490" s="313"/>
      <c r="AE490" s="313"/>
      <c r="AF490" s="66"/>
      <c r="AG490" s="66"/>
      <c r="AH490" s="78"/>
      <c r="AI490" s="75"/>
      <c r="AJ490" s="383"/>
      <c r="AK490" s="383"/>
    </row>
    <row r="491" spans="1:37" ht="15" customHeight="1">
      <c r="A491" s="313"/>
      <c r="B491" s="314"/>
      <c r="C491" s="314"/>
      <c r="D491" s="313"/>
      <c r="E491" s="314"/>
      <c r="F491" s="314"/>
      <c r="G491" s="314"/>
      <c r="H491" s="314"/>
      <c r="I491" s="313"/>
      <c r="J491" s="314"/>
      <c r="K491" s="313"/>
      <c r="L491" s="313"/>
      <c r="M491" s="313"/>
      <c r="N491" s="313"/>
      <c r="O491" s="313"/>
      <c r="P491" s="313"/>
      <c r="Q491" s="313"/>
      <c r="R491" s="313"/>
      <c r="S491" s="313"/>
      <c r="T491" s="313"/>
      <c r="U491" s="313"/>
      <c r="V491" s="313"/>
      <c r="W491" s="313"/>
      <c r="X491" s="313"/>
      <c r="Y491" s="313"/>
      <c r="Z491" s="313"/>
      <c r="AA491" s="313"/>
      <c r="AB491" s="313"/>
      <c r="AC491" s="402"/>
      <c r="AD491" s="313"/>
      <c r="AE491" s="313"/>
      <c r="AF491" s="66"/>
      <c r="AG491" s="66"/>
      <c r="AH491" s="78"/>
      <c r="AI491" s="75"/>
      <c r="AJ491" s="383"/>
      <c r="AK491" s="383"/>
    </row>
    <row r="492" spans="1:37" ht="15" customHeight="1">
      <c r="A492" s="313"/>
      <c r="B492" s="314"/>
      <c r="C492" s="314"/>
      <c r="D492" s="313"/>
      <c r="E492" s="314"/>
      <c r="F492" s="314"/>
      <c r="G492" s="314"/>
      <c r="H492" s="314"/>
      <c r="I492" s="313"/>
      <c r="J492" s="314"/>
      <c r="K492" s="313"/>
      <c r="L492" s="313"/>
      <c r="M492" s="313"/>
      <c r="N492" s="313"/>
      <c r="O492" s="313"/>
      <c r="P492" s="313"/>
      <c r="Q492" s="313"/>
      <c r="R492" s="313"/>
      <c r="S492" s="313"/>
      <c r="T492" s="313"/>
      <c r="U492" s="313"/>
      <c r="V492" s="313"/>
      <c r="W492" s="313"/>
      <c r="X492" s="313"/>
      <c r="Y492" s="313"/>
      <c r="Z492" s="313"/>
      <c r="AA492" s="313"/>
      <c r="AB492" s="313"/>
      <c r="AC492" s="402"/>
      <c r="AD492" s="313"/>
      <c r="AE492" s="313"/>
      <c r="AF492" s="66"/>
      <c r="AG492" s="66"/>
      <c r="AH492" s="78"/>
      <c r="AI492" s="75"/>
      <c r="AJ492" s="383"/>
      <c r="AK492" s="383"/>
    </row>
    <row r="493" spans="1:37" ht="15" customHeight="1">
      <c r="A493" s="313"/>
      <c r="B493" s="314"/>
      <c r="C493" s="314"/>
      <c r="D493" s="313"/>
      <c r="E493" s="314"/>
      <c r="F493" s="314"/>
      <c r="G493" s="314"/>
      <c r="H493" s="314"/>
      <c r="I493" s="313"/>
      <c r="J493" s="314"/>
      <c r="K493" s="313"/>
      <c r="L493" s="313"/>
      <c r="M493" s="313"/>
      <c r="N493" s="313"/>
      <c r="O493" s="313"/>
      <c r="P493" s="313"/>
      <c r="Q493" s="313"/>
      <c r="R493" s="313"/>
      <c r="S493" s="313"/>
      <c r="T493" s="313"/>
      <c r="U493" s="313"/>
      <c r="V493" s="313"/>
      <c r="W493" s="313"/>
      <c r="X493" s="313"/>
      <c r="Y493" s="313"/>
      <c r="Z493" s="313"/>
      <c r="AA493" s="313"/>
      <c r="AB493" s="313"/>
      <c r="AC493" s="402"/>
      <c r="AD493" s="313"/>
      <c r="AE493" s="313"/>
      <c r="AF493" s="66"/>
      <c r="AG493" s="66"/>
      <c r="AH493" s="78"/>
      <c r="AI493" s="78"/>
      <c r="AJ493" s="384"/>
      <c r="AK493" s="384"/>
    </row>
    <row r="494" spans="1:37" ht="15" customHeight="1">
      <c r="A494" s="313"/>
      <c r="B494" s="314"/>
      <c r="C494" s="314"/>
      <c r="D494" s="313"/>
      <c r="E494" s="314"/>
      <c r="F494" s="314"/>
      <c r="G494" s="314"/>
      <c r="H494" s="314"/>
      <c r="I494" s="313"/>
      <c r="J494" s="314"/>
      <c r="K494" s="313"/>
      <c r="L494" s="313"/>
      <c r="M494" s="313"/>
      <c r="N494" s="313"/>
      <c r="O494" s="313"/>
      <c r="P494" s="313"/>
      <c r="Q494" s="313"/>
      <c r="R494" s="313"/>
      <c r="S494" s="313"/>
      <c r="T494" s="313"/>
      <c r="U494" s="313"/>
      <c r="V494" s="313"/>
      <c r="W494" s="313"/>
      <c r="X494" s="313"/>
      <c r="Y494" s="313"/>
      <c r="Z494" s="313"/>
      <c r="AA494" s="313"/>
      <c r="AB494" s="313"/>
      <c r="AC494" s="402"/>
      <c r="AD494" s="313"/>
      <c r="AE494" s="313"/>
      <c r="AF494" s="66"/>
      <c r="AG494" s="66"/>
      <c r="AH494" s="78"/>
      <c r="AI494" s="78"/>
      <c r="AJ494" s="384"/>
      <c r="AK494" s="384"/>
    </row>
    <row r="495" spans="1:37" ht="15" customHeight="1">
      <c r="A495" s="313"/>
      <c r="B495" s="314"/>
      <c r="C495" s="314"/>
      <c r="D495" s="313"/>
      <c r="E495" s="314"/>
      <c r="F495" s="314"/>
      <c r="G495" s="314"/>
      <c r="H495" s="314"/>
      <c r="I495" s="313"/>
      <c r="J495" s="314"/>
      <c r="K495" s="313"/>
      <c r="L495" s="313"/>
      <c r="M495" s="313"/>
      <c r="N495" s="313"/>
      <c r="O495" s="313"/>
      <c r="P495" s="313"/>
      <c r="Q495" s="313"/>
      <c r="R495" s="313"/>
      <c r="S495" s="313"/>
      <c r="T495" s="313"/>
      <c r="U495" s="313"/>
      <c r="V495" s="313"/>
      <c r="W495" s="313"/>
      <c r="X495" s="313"/>
      <c r="Y495" s="313"/>
      <c r="Z495" s="313"/>
      <c r="AA495" s="313"/>
      <c r="AB495" s="313"/>
      <c r="AC495" s="402"/>
      <c r="AD495" s="313"/>
      <c r="AE495" s="313"/>
      <c r="AF495" s="66"/>
      <c r="AG495" s="66"/>
      <c r="AH495" s="78"/>
      <c r="AI495" s="75"/>
      <c r="AJ495" s="383"/>
      <c r="AK495" s="383"/>
    </row>
    <row r="496" spans="1:37" ht="15" customHeight="1">
      <c r="A496" s="313"/>
      <c r="B496" s="314"/>
      <c r="C496" s="314"/>
      <c r="D496" s="313"/>
      <c r="E496" s="314"/>
      <c r="F496" s="314"/>
      <c r="G496" s="314"/>
      <c r="H496" s="314"/>
      <c r="I496" s="313"/>
      <c r="J496" s="314"/>
      <c r="K496" s="313"/>
      <c r="L496" s="313"/>
      <c r="M496" s="313"/>
      <c r="N496" s="313"/>
      <c r="O496" s="313"/>
      <c r="P496" s="313"/>
      <c r="Q496" s="313"/>
      <c r="R496" s="313"/>
      <c r="S496" s="313"/>
      <c r="T496" s="313"/>
      <c r="U496" s="313"/>
      <c r="V496" s="313"/>
      <c r="W496" s="313"/>
      <c r="X496" s="313"/>
      <c r="Y496" s="313"/>
      <c r="Z496" s="313"/>
      <c r="AA496" s="313"/>
      <c r="AB496" s="313"/>
      <c r="AC496" s="402"/>
      <c r="AD496" s="313"/>
      <c r="AE496" s="313"/>
      <c r="AF496" s="66"/>
      <c r="AG496" s="66"/>
      <c r="AH496" s="78"/>
      <c r="AI496" s="78"/>
      <c r="AJ496" s="384"/>
      <c r="AK496" s="384"/>
    </row>
    <row r="497" spans="1:37" ht="15" customHeight="1">
      <c r="A497" s="313"/>
      <c r="B497" s="314"/>
      <c r="C497" s="314"/>
      <c r="D497" s="313"/>
      <c r="E497" s="314"/>
      <c r="F497" s="314"/>
      <c r="G497" s="314"/>
      <c r="H497" s="314"/>
      <c r="I497" s="313"/>
      <c r="J497" s="314"/>
      <c r="K497" s="313"/>
      <c r="L497" s="313"/>
      <c r="M497" s="313"/>
      <c r="N497" s="313"/>
      <c r="O497" s="313"/>
      <c r="P497" s="313"/>
      <c r="Q497" s="313"/>
      <c r="R497" s="313"/>
      <c r="S497" s="313"/>
      <c r="T497" s="313"/>
      <c r="U497" s="313"/>
      <c r="V497" s="313"/>
      <c r="W497" s="313"/>
      <c r="X497" s="313"/>
      <c r="Y497" s="313"/>
      <c r="Z497" s="313"/>
      <c r="AA497" s="313"/>
      <c r="AB497" s="313"/>
      <c r="AC497" s="402"/>
      <c r="AD497" s="313"/>
      <c r="AE497" s="313"/>
      <c r="AF497" s="66"/>
      <c r="AG497" s="66"/>
      <c r="AH497" s="78"/>
      <c r="AI497" s="75"/>
      <c r="AJ497" s="383"/>
      <c r="AK497" s="383"/>
    </row>
    <row r="498" spans="1:37" ht="15" customHeight="1">
      <c r="A498" s="313"/>
      <c r="B498" s="314"/>
      <c r="C498" s="314"/>
      <c r="D498" s="313"/>
      <c r="E498" s="314"/>
      <c r="F498" s="314"/>
      <c r="G498" s="314"/>
      <c r="H498" s="314"/>
      <c r="I498" s="313"/>
      <c r="J498" s="314"/>
      <c r="K498" s="313"/>
      <c r="L498" s="313"/>
      <c r="M498" s="313"/>
      <c r="N498" s="313"/>
      <c r="O498" s="313"/>
      <c r="P498" s="313"/>
      <c r="Q498" s="313"/>
      <c r="R498" s="313"/>
      <c r="S498" s="313"/>
      <c r="T498" s="313"/>
      <c r="U498" s="313"/>
      <c r="V498" s="313"/>
      <c r="W498" s="313"/>
      <c r="X498" s="313"/>
      <c r="Y498" s="313"/>
      <c r="Z498" s="313"/>
      <c r="AA498" s="313"/>
      <c r="AB498" s="313"/>
      <c r="AC498" s="402"/>
      <c r="AD498" s="313"/>
      <c r="AE498" s="313"/>
      <c r="AF498" s="66"/>
      <c r="AG498" s="66"/>
      <c r="AH498" s="78"/>
      <c r="AI498" s="78"/>
      <c r="AJ498" s="384"/>
      <c r="AK498" s="384"/>
    </row>
    <row r="499" spans="1:37" ht="15" customHeight="1">
      <c r="A499" s="313"/>
      <c r="B499" s="314"/>
      <c r="C499" s="314"/>
      <c r="D499" s="313"/>
      <c r="E499" s="314"/>
      <c r="F499" s="314"/>
      <c r="G499" s="314"/>
      <c r="H499" s="314"/>
      <c r="I499" s="313"/>
      <c r="J499" s="314"/>
      <c r="K499" s="313"/>
      <c r="L499" s="313"/>
      <c r="M499" s="313"/>
      <c r="N499" s="313"/>
      <c r="O499" s="313"/>
      <c r="P499" s="313"/>
      <c r="Q499" s="313"/>
      <c r="R499" s="313"/>
      <c r="S499" s="313"/>
      <c r="T499" s="313"/>
      <c r="U499" s="313"/>
      <c r="V499" s="313"/>
      <c r="W499" s="313"/>
      <c r="X499" s="313"/>
      <c r="Y499" s="313"/>
      <c r="Z499" s="313"/>
      <c r="AA499" s="313"/>
      <c r="AB499" s="313"/>
      <c r="AC499" s="402"/>
      <c r="AD499" s="313"/>
      <c r="AE499" s="313"/>
      <c r="AF499" s="66"/>
      <c r="AG499" s="66"/>
      <c r="AH499" s="78"/>
      <c r="AI499" s="78"/>
      <c r="AJ499" s="384"/>
      <c r="AK499" s="384"/>
    </row>
    <row r="500" spans="1:37" ht="15" customHeight="1">
      <c r="A500" s="313"/>
      <c r="B500" s="314"/>
      <c r="C500" s="314"/>
      <c r="D500" s="313"/>
      <c r="E500" s="314"/>
      <c r="F500" s="314"/>
      <c r="G500" s="314"/>
      <c r="H500" s="314"/>
      <c r="I500" s="313"/>
      <c r="J500" s="314"/>
      <c r="K500" s="313"/>
      <c r="L500" s="313"/>
      <c r="M500" s="313"/>
      <c r="N500" s="313"/>
      <c r="O500" s="313"/>
      <c r="P500" s="313"/>
      <c r="Q500" s="313"/>
      <c r="R500" s="313"/>
      <c r="S500" s="313"/>
      <c r="T500" s="313"/>
      <c r="U500" s="313"/>
      <c r="V500" s="313"/>
      <c r="W500" s="313"/>
      <c r="X500" s="313"/>
      <c r="Y500" s="313"/>
      <c r="Z500" s="313"/>
      <c r="AA500" s="313"/>
      <c r="AB500" s="313"/>
      <c r="AC500" s="402"/>
      <c r="AD500" s="313"/>
      <c r="AE500" s="313"/>
      <c r="AF500" s="66"/>
      <c r="AG500" s="66"/>
      <c r="AH500" s="78"/>
      <c r="AI500" s="75"/>
      <c r="AJ500" s="383"/>
      <c r="AK500" s="383"/>
    </row>
    <row r="501" spans="1:37" ht="15" customHeight="1">
      <c r="A501" s="313"/>
      <c r="B501" s="314"/>
      <c r="C501" s="314"/>
      <c r="D501" s="313"/>
      <c r="E501" s="314"/>
      <c r="F501" s="314"/>
      <c r="G501" s="314"/>
      <c r="H501" s="314"/>
      <c r="I501" s="313"/>
      <c r="J501" s="314"/>
      <c r="K501" s="313"/>
      <c r="L501" s="313"/>
      <c r="M501" s="313"/>
      <c r="N501" s="313"/>
      <c r="O501" s="313"/>
      <c r="P501" s="313"/>
      <c r="Q501" s="313"/>
      <c r="R501" s="313"/>
      <c r="S501" s="313"/>
      <c r="T501" s="313"/>
      <c r="U501" s="313"/>
      <c r="V501" s="313"/>
      <c r="W501" s="313"/>
      <c r="X501" s="313"/>
      <c r="Y501" s="313"/>
      <c r="Z501" s="313"/>
      <c r="AA501" s="313"/>
      <c r="AB501" s="313"/>
      <c r="AC501" s="402"/>
      <c r="AD501" s="313"/>
      <c r="AE501" s="313"/>
      <c r="AF501" s="66"/>
      <c r="AG501" s="66"/>
      <c r="AH501" s="78"/>
      <c r="AI501" s="78"/>
      <c r="AJ501" s="384"/>
      <c r="AK501" s="384"/>
    </row>
    <row r="502" spans="1:37" ht="15" customHeight="1">
      <c r="A502" s="313"/>
      <c r="B502" s="314"/>
      <c r="C502" s="314"/>
      <c r="D502" s="313"/>
      <c r="E502" s="314"/>
      <c r="F502" s="314"/>
      <c r="G502" s="314"/>
      <c r="H502" s="314"/>
      <c r="I502" s="313"/>
      <c r="J502" s="314"/>
      <c r="K502" s="313"/>
      <c r="L502" s="313"/>
      <c r="M502" s="313"/>
      <c r="N502" s="313"/>
      <c r="O502" s="313"/>
      <c r="P502" s="313"/>
      <c r="Q502" s="313"/>
      <c r="R502" s="313"/>
      <c r="S502" s="313"/>
      <c r="T502" s="313"/>
      <c r="U502" s="313"/>
      <c r="V502" s="313"/>
      <c r="W502" s="313"/>
      <c r="X502" s="313"/>
      <c r="Y502" s="313"/>
      <c r="Z502" s="313"/>
      <c r="AA502" s="313"/>
      <c r="AB502" s="313"/>
      <c r="AC502" s="402"/>
      <c r="AD502" s="313"/>
      <c r="AE502" s="313"/>
      <c r="AF502" s="66"/>
      <c r="AG502" s="66"/>
      <c r="AH502" s="78"/>
      <c r="AI502" s="78"/>
      <c r="AJ502" s="384"/>
      <c r="AK502" s="384"/>
    </row>
    <row r="503" spans="1:37" ht="15" customHeight="1">
      <c r="A503" s="313"/>
      <c r="B503" s="314"/>
      <c r="C503" s="314"/>
      <c r="D503" s="313"/>
      <c r="E503" s="314"/>
      <c r="F503" s="314"/>
      <c r="G503" s="314"/>
      <c r="H503" s="314"/>
      <c r="I503" s="313"/>
      <c r="J503" s="314"/>
      <c r="K503" s="313"/>
      <c r="L503" s="313"/>
      <c r="M503" s="313"/>
      <c r="N503" s="313"/>
      <c r="O503" s="313"/>
      <c r="P503" s="313"/>
      <c r="Q503" s="313"/>
      <c r="R503" s="313"/>
      <c r="S503" s="313"/>
      <c r="T503" s="313"/>
      <c r="U503" s="313"/>
      <c r="V503" s="313"/>
      <c r="W503" s="313"/>
      <c r="X503" s="313"/>
      <c r="Y503" s="313"/>
      <c r="Z503" s="313"/>
      <c r="AA503" s="313"/>
      <c r="AB503" s="313"/>
      <c r="AC503" s="402"/>
      <c r="AD503" s="313"/>
      <c r="AE503" s="313"/>
      <c r="AF503" s="66"/>
      <c r="AG503" s="66"/>
      <c r="AH503" s="78"/>
      <c r="AI503" s="78"/>
      <c r="AJ503" s="384"/>
      <c r="AK503" s="384"/>
    </row>
    <row r="504" spans="1:37" ht="15" customHeight="1">
      <c r="A504" s="313"/>
      <c r="B504" s="314"/>
      <c r="C504" s="314"/>
      <c r="D504" s="313"/>
      <c r="E504" s="314"/>
      <c r="F504" s="314"/>
      <c r="G504" s="314"/>
      <c r="H504" s="314"/>
      <c r="I504" s="313"/>
      <c r="J504" s="314"/>
      <c r="K504" s="313"/>
      <c r="L504" s="313"/>
      <c r="M504" s="313"/>
      <c r="N504" s="313"/>
      <c r="O504" s="313"/>
      <c r="P504" s="313"/>
      <c r="Q504" s="313"/>
      <c r="R504" s="313"/>
      <c r="S504" s="313"/>
      <c r="T504" s="313"/>
      <c r="U504" s="313"/>
      <c r="V504" s="313"/>
      <c r="W504" s="313"/>
      <c r="X504" s="313"/>
      <c r="Y504" s="313"/>
      <c r="Z504" s="313"/>
      <c r="AA504" s="313"/>
      <c r="AB504" s="313"/>
      <c r="AC504" s="402"/>
      <c r="AD504" s="313"/>
      <c r="AE504" s="313"/>
      <c r="AF504" s="66"/>
      <c r="AG504" s="66"/>
      <c r="AH504" s="78"/>
      <c r="AI504" s="75"/>
      <c r="AJ504" s="383"/>
      <c r="AK504" s="383"/>
    </row>
    <row r="505" spans="1:37" ht="15" customHeight="1">
      <c r="A505" s="313"/>
      <c r="B505" s="314"/>
      <c r="C505" s="314"/>
      <c r="D505" s="313"/>
      <c r="E505" s="314"/>
      <c r="F505" s="314"/>
      <c r="G505" s="314"/>
      <c r="H505" s="314"/>
      <c r="I505" s="313"/>
      <c r="J505" s="314"/>
      <c r="K505" s="313"/>
      <c r="L505" s="313"/>
      <c r="M505" s="313"/>
      <c r="N505" s="313"/>
      <c r="O505" s="313"/>
      <c r="P505" s="313"/>
      <c r="Q505" s="313"/>
      <c r="R505" s="313"/>
      <c r="S505" s="313"/>
      <c r="T505" s="313"/>
      <c r="U505" s="313"/>
      <c r="V505" s="313"/>
      <c r="W505" s="313"/>
      <c r="X505" s="313"/>
      <c r="Y505" s="313"/>
      <c r="Z505" s="313"/>
      <c r="AA505" s="313"/>
      <c r="AB505" s="313"/>
      <c r="AC505" s="402"/>
      <c r="AD505" s="313"/>
      <c r="AE505" s="313"/>
      <c r="AF505" s="66"/>
      <c r="AG505" s="66"/>
      <c r="AH505" s="78"/>
      <c r="AI505" s="78"/>
      <c r="AJ505" s="384"/>
      <c r="AK505" s="384"/>
    </row>
    <row r="506" spans="1:37" ht="15" customHeight="1">
      <c r="A506" s="313"/>
      <c r="B506" s="314"/>
      <c r="C506" s="314"/>
      <c r="D506" s="313"/>
      <c r="E506" s="314"/>
      <c r="F506" s="314"/>
      <c r="G506" s="314"/>
      <c r="H506" s="314"/>
      <c r="I506" s="313"/>
      <c r="J506" s="314"/>
      <c r="K506" s="313"/>
      <c r="L506" s="313"/>
      <c r="M506" s="313"/>
      <c r="N506" s="313"/>
      <c r="O506" s="313"/>
      <c r="P506" s="313"/>
      <c r="Q506" s="313"/>
      <c r="R506" s="313"/>
      <c r="S506" s="313"/>
      <c r="T506" s="313"/>
      <c r="U506" s="313"/>
      <c r="V506" s="313"/>
      <c r="W506" s="313"/>
      <c r="X506" s="313"/>
      <c r="Y506" s="313"/>
      <c r="Z506" s="313"/>
      <c r="AA506" s="313"/>
      <c r="AB506" s="313"/>
      <c r="AC506" s="402"/>
      <c r="AD506" s="313"/>
      <c r="AE506" s="313"/>
      <c r="AF506" s="66"/>
      <c r="AG506" s="66"/>
      <c r="AH506" s="78"/>
      <c r="AI506" s="78"/>
      <c r="AJ506" s="384"/>
      <c r="AK506" s="384"/>
    </row>
    <row r="507" spans="1:37" ht="15" customHeight="1">
      <c r="A507" s="313"/>
      <c r="B507" s="314"/>
      <c r="C507" s="314"/>
      <c r="D507" s="313"/>
      <c r="E507" s="314"/>
      <c r="F507" s="314"/>
      <c r="G507" s="314"/>
      <c r="H507" s="314"/>
      <c r="I507" s="313"/>
      <c r="J507" s="314"/>
      <c r="K507" s="313"/>
      <c r="L507" s="313"/>
      <c r="M507" s="313"/>
      <c r="N507" s="313"/>
      <c r="O507" s="313"/>
      <c r="P507" s="313"/>
      <c r="Q507" s="313"/>
      <c r="R507" s="313"/>
      <c r="S507" s="313"/>
      <c r="T507" s="313"/>
      <c r="U507" s="313"/>
      <c r="V507" s="313"/>
      <c r="W507" s="313"/>
      <c r="X507" s="313"/>
      <c r="Y507" s="313"/>
      <c r="Z507" s="313"/>
      <c r="AA507" s="313"/>
      <c r="AB507" s="313"/>
      <c r="AC507" s="402"/>
      <c r="AD507" s="313"/>
      <c r="AE507" s="313"/>
      <c r="AF507" s="66"/>
      <c r="AG507" s="66"/>
      <c r="AH507" s="78"/>
      <c r="AI507" s="78"/>
      <c r="AJ507" s="384"/>
      <c r="AK507" s="384"/>
    </row>
    <row r="508" spans="1:37" ht="15" customHeight="1">
      <c r="A508" s="313"/>
      <c r="B508" s="314"/>
      <c r="C508" s="314"/>
      <c r="D508" s="313"/>
      <c r="E508" s="314"/>
      <c r="F508" s="314"/>
      <c r="G508" s="314"/>
      <c r="H508" s="314"/>
      <c r="I508" s="313"/>
      <c r="J508" s="314"/>
      <c r="K508" s="313"/>
      <c r="L508" s="313"/>
      <c r="M508" s="313"/>
      <c r="N508" s="313"/>
      <c r="O508" s="313"/>
      <c r="P508" s="313"/>
      <c r="Q508" s="313"/>
      <c r="R508" s="313"/>
      <c r="S508" s="313"/>
      <c r="T508" s="313"/>
      <c r="U508" s="313"/>
      <c r="V508" s="313"/>
      <c r="W508" s="313"/>
      <c r="X508" s="313"/>
      <c r="Y508" s="313"/>
      <c r="Z508" s="313"/>
      <c r="AA508" s="313"/>
      <c r="AB508" s="313"/>
      <c r="AC508" s="402"/>
      <c r="AD508" s="313"/>
      <c r="AE508" s="313"/>
      <c r="AF508" s="66"/>
      <c r="AG508" s="66"/>
      <c r="AH508" s="78"/>
      <c r="AI508" s="78"/>
      <c r="AJ508" s="384"/>
      <c r="AK508" s="384"/>
    </row>
    <row r="509" spans="1:37" ht="15" customHeight="1">
      <c r="A509" s="313"/>
      <c r="B509" s="314"/>
      <c r="C509" s="314"/>
      <c r="D509" s="313"/>
      <c r="E509" s="314"/>
      <c r="F509" s="314"/>
      <c r="G509" s="314"/>
      <c r="H509" s="314"/>
      <c r="I509" s="313"/>
      <c r="J509" s="314"/>
      <c r="K509" s="313"/>
      <c r="L509" s="313"/>
      <c r="M509" s="313"/>
      <c r="N509" s="313"/>
      <c r="O509" s="313"/>
      <c r="P509" s="313"/>
      <c r="Q509" s="313"/>
      <c r="R509" s="313"/>
      <c r="S509" s="313"/>
      <c r="T509" s="313"/>
      <c r="U509" s="313"/>
      <c r="V509" s="313"/>
      <c r="W509" s="313"/>
      <c r="X509" s="313"/>
      <c r="Y509" s="313"/>
      <c r="Z509" s="313"/>
      <c r="AA509" s="313"/>
      <c r="AB509" s="313"/>
      <c r="AC509" s="402"/>
      <c r="AD509" s="313"/>
      <c r="AE509" s="313"/>
      <c r="AF509" s="66"/>
      <c r="AG509" s="66"/>
      <c r="AH509" s="78"/>
      <c r="AI509" s="75"/>
      <c r="AJ509" s="383"/>
      <c r="AK509" s="383"/>
    </row>
    <row r="510" spans="1:37" ht="15" customHeight="1">
      <c r="A510" s="313"/>
      <c r="B510" s="314"/>
      <c r="C510" s="314"/>
      <c r="D510" s="313"/>
      <c r="E510" s="314"/>
      <c r="F510" s="314"/>
      <c r="G510" s="314"/>
      <c r="H510" s="314"/>
      <c r="I510" s="313"/>
      <c r="J510" s="314"/>
      <c r="K510" s="313"/>
      <c r="L510" s="313"/>
      <c r="M510" s="313"/>
      <c r="N510" s="313"/>
      <c r="O510" s="313"/>
      <c r="P510" s="313"/>
      <c r="Q510" s="313"/>
      <c r="R510" s="313"/>
      <c r="S510" s="313"/>
      <c r="T510" s="313"/>
      <c r="U510" s="313"/>
      <c r="V510" s="313"/>
      <c r="W510" s="313"/>
      <c r="X510" s="313"/>
      <c r="Y510" s="313"/>
      <c r="Z510" s="313"/>
      <c r="AA510" s="313"/>
      <c r="AB510" s="313"/>
      <c r="AC510" s="402"/>
      <c r="AD510" s="313"/>
      <c r="AE510" s="313"/>
      <c r="AF510" s="66"/>
      <c r="AG510" s="66"/>
      <c r="AH510" s="78"/>
      <c r="AI510" s="78"/>
      <c r="AJ510" s="384"/>
      <c r="AK510" s="384"/>
    </row>
    <row r="511" spans="1:37" ht="15" customHeight="1">
      <c r="A511" s="313"/>
      <c r="B511" s="314"/>
      <c r="C511" s="314"/>
      <c r="D511" s="313"/>
      <c r="E511" s="314"/>
      <c r="F511" s="314"/>
      <c r="G511" s="314"/>
      <c r="H511" s="314"/>
      <c r="I511" s="313"/>
      <c r="J511" s="314"/>
      <c r="K511" s="313"/>
      <c r="L511" s="313"/>
      <c r="M511" s="313"/>
      <c r="N511" s="313"/>
      <c r="O511" s="313"/>
      <c r="P511" s="313"/>
      <c r="Q511" s="313"/>
      <c r="R511" s="313"/>
      <c r="S511" s="313"/>
      <c r="T511" s="313"/>
      <c r="U511" s="313"/>
      <c r="V511" s="313"/>
      <c r="W511" s="313"/>
      <c r="X511" s="313"/>
      <c r="Y511" s="313"/>
      <c r="Z511" s="313"/>
      <c r="AA511" s="313"/>
      <c r="AB511" s="313"/>
      <c r="AC511" s="402"/>
      <c r="AD511" s="313"/>
      <c r="AE511" s="313"/>
      <c r="AF511" s="66"/>
      <c r="AG511" s="66"/>
      <c r="AH511" s="78"/>
      <c r="AI511" s="78"/>
      <c r="AJ511" s="384"/>
      <c r="AK511" s="384"/>
    </row>
    <row r="512" spans="1:37" ht="15" customHeight="1">
      <c r="A512" s="313"/>
      <c r="B512" s="314"/>
      <c r="C512" s="314"/>
      <c r="D512" s="313"/>
      <c r="E512" s="314"/>
      <c r="F512" s="314"/>
      <c r="G512" s="314"/>
      <c r="H512" s="314"/>
      <c r="I512" s="313"/>
      <c r="J512" s="314"/>
      <c r="K512" s="313"/>
      <c r="L512" s="313"/>
      <c r="M512" s="313"/>
      <c r="N512" s="313"/>
      <c r="O512" s="313"/>
      <c r="P512" s="313"/>
      <c r="Q512" s="313"/>
      <c r="R512" s="313"/>
      <c r="S512" s="313"/>
      <c r="T512" s="313"/>
      <c r="U512" s="313"/>
      <c r="V512" s="313"/>
      <c r="W512" s="313"/>
      <c r="X512" s="313"/>
      <c r="Y512" s="313"/>
      <c r="Z512" s="313"/>
      <c r="AA512" s="313"/>
      <c r="AB512" s="313"/>
      <c r="AC512" s="402"/>
      <c r="AD512" s="313"/>
      <c r="AE512" s="313"/>
      <c r="AF512" s="142"/>
      <c r="AG512" s="142"/>
      <c r="AH512" s="76"/>
      <c r="AI512" s="76"/>
      <c r="AJ512" s="381"/>
      <c r="AK512" s="381"/>
    </row>
    <row r="513" spans="1:37" ht="15" customHeight="1">
      <c r="A513" s="313"/>
      <c r="B513" s="314"/>
      <c r="C513" s="314"/>
      <c r="D513" s="313"/>
      <c r="E513" s="314"/>
      <c r="F513" s="314"/>
      <c r="G513" s="314"/>
      <c r="H513" s="314"/>
      <c r="I513" s="313"/>
      <c r="J513" s="314"/>
      <c r="K513" s="313"/>
      <c r="L513" s="313"/>
      <c r="M513" s="313"/>
      <c r="N513" s="313"/>
      <c r="O513" s="313"/>
      <c r="P513" s="313"/>
      <c r="Q513" s="313"/>
      <c r="R513" s="313"/>
      <c r="S513" s="313"/>
      <c r="T513" s="313"/>
      <c r="U513" s="313"/>
      <c r="V513" s="313"/>
      <c r="W513" s="313"/>
      <c r="X513" s="313"/>
      <c r="Y513" s="313"/>
      <c r="Z513" s="313"/>
      <c r="AA513" s="313"/>
      <c r="AB513" s="313"/>
      <c r="AC513" s="402"/>
      <c r="AD513" s="313"/>
      <c r="AE513" s="313"/>
      <c r="AF513" s="71"/>
      <c r="AG513" s="71"/>
      <c r="AH513" s="79"/>
      <c r="AI513" s="79"/>
      <c r="AJ513" s="384"/>
      <c r="AK513" s="384"/>
    </row>
    <row r="514" spans="1:37" ht="15" customHeight="1">
      <c r="A514" s="313"/>
      <c r="B514" s="314"/>
      <c r="C514" s="314"/>
      <c r="D514" s="313"/>
      <c r="E514" s="314"/>
      <c r="F514" s="314"/>
      <c r="G514" s="314"/>
      <c r="H514" s="314"/>
      <c r="I514" s="313"/>
      <c r="J514" s="314"/>
      <c r="K514" s="313"/>
      <c r="L514" s="313"/>
      <c r="M514" s="313"/>
      <c r="N514" s="313"/>
      <c r="O514" s="313"/>
      <c r="P514" s="313"/>
      <c r="Q514" s="313"/>
      <c r="R514" s="313"/>
      <c r="S514" s="313"/>
      <c r="T514" s="313"/>
      <c r="U514" s="313"/>
      <c r="V514" s="313"/>
      <c r="W514" s="313"/>
      <c r="X514" s="313"/>
      <c r="Y514" s="313"/>
      <c r="Z514" s="313"/>
      <c r="AA514" s="313"/>
      <c r="AB514" s="313"/>
      <c r="AC514" s="402"/>
      <c r="AD514" s="313"/>
      <c r="AE514" s="313"/>
      <c r="AF514" s="66"/>
      <c r="AG514" s="66"/>
      <c r="AH514" s="78"/>
      <c r="AI514" s="78"/>
      <c r="AJ514" s="384"/>
      <c r="AK514" s="384"/>
    </row>
    <row r="515" spans="1:37" ht="15" customHeight="1">
      <c r="A515" s="313"/>
      <c r="B515" s="314"/>
      <c r="C515" s="314"/>
      <c r="D515" s="313"/>
      <c r="E515" s="314"/>
      <c r="F515" s="314"/>
      <c r="G515" s="314"/>
      <c r="H515" s="314"/>
      <c r="I515" s="313"/>
      <c r="J515" s="314"/>
      <c r="K515" s="313"/>
      <c r="L515" s="313"/>
      <c r="M515" s="313"/>
      <c r="N515" s="313"/>
      <c r="O515" s="313"/>
      <c r="P515" s="313"/>
      <c r="Q515" s="313"/>
      <c r="R515" s="313"/>
      <c r="S515" s="313"/>
      <c r="T515" s="313"/>
      <c r="U515" s="313"/>
      <c r="V515" s="313"/>
      <c r="W515" s="313"/>
      <c r="X515" s="313"/>
      <c r="Y515" s="313"/>
      <c r="Z515" s="313"/>
      <c r="AA515" s="313"/>
      <c r="AB515" s="313"/>
      <c r="AC515" s="402"/>
      <c r="AD515" s="313"/>
      <c r="AE515" s="313"/>
      <c r="AF515" s="66"/>
      <c r="AG515" s="66"/>
      <c r="AH515" s="78"/>
      <c r="AI515" s="78"/>
      <c r="AJ515" s="384"/>
      <c r="AK515" s="384"/>
    </row>
    <row r="516" spans="1:37" ht="15" customHeight="1">
      <c r="A516" s="313"/>
      <c r="B516" s="314"/>
      <c r="C516" s="314"/>
      <c r="D516" s="313"/>
      <c r="E516" s="314"/>
      <c r="F516" s="314"/>
      <c r="G516" s="314"/>
      <c r="H516" s="314"/>
      <c r="I516" s="313"/>
      <c r="J516" s="314"/>
      <c r="K516" s="313"/>
      <c r="L516" s="313"/>
      <c r="M516" s="313"/>
      <c r="N516" s="313"/>
      <c r="O516" s="313"/>
      <c r="P516" s="313"/>
      <c r="Q516" s="313"/>
      <c r="R516" s="313"/>
      <c r="S516" s="313"/>
      <c r="T516" s="313"/>
      <c r="U516" s="313"/>
      <c r="V516" s="313"/>
      <c r="W516" s="313"/>
      <c r="X516" s="313"/>
      <c r="Y516" s="313"/>
      <c r="Z516" s="313"/>
      <c r="AA516" s="313"/>
      <c r="AB516" s="313"/>
      <c r="AC516" s="402"/>
      <c r="AD516" s="313"/>
      <c r="AE516" s="313"/>
      <c r="AF516" s="66"/>
      <c r="AG516" s="66"/>
      <c r="AH516" s="78"/>
      <c r="AI516" s="78"/>
      <c r="AJ516" s="384"/>
      <c r="AK516" s="384"/>
    </row>
    <row r="517" spans="1:37" ht="15" customHeight="1">
      <c r="A517" s="313"/>
      <c r="B517" s="314"/>
      <c r="C517" s="314"/>
      <c r="D517" s="313"/>
      <c r="E517" s="314"/>
      <c r="F517" s="314"/>
      <c r="G517" s="314"/>
      <c r="H517" s="314"/>
      <c r="I517" s="313"/>
      <c r="J517" s="314"/>
      <c r="K517" s="313"/>
      <c r="L517" s="313"/>
      <c r="M517" s="313"/>
      <c r="N517" s="313"/>
      <c r="O517" s="313"/>
      <c r="P517" s="313"/>
      <c r="Q517" s="313"/>
      <c r="R517" s="313"/>
      <c r="S517" s="313"/>
      <c r="T517" s="313"/>
      <c r="U517" s="313"/>
      <c r="V517" s="313"/>
      <c r="W517" s="313"/>
      <c r="X517" s="313"/>
      <c r="Y517" s="313"/>
      <c r="Z517" s="313"/>
      <c r="AA517" s="313"/>
      <c r="AB517" s="313"/>
      <c r="AC517" s="402"/>
      <c r="AD517" s="313"/>
      <c r="AE517" s="313"/>
      <c r="AF517" s="66"/>
      <c r="AG517" s="66"/>
      <c r="AH517" s="78"/>
      <c r="AI517" s="75"/>
      <c r="AJ517" s="383"/>
      <c r="AK517" s="383"/>
    </row>
    <row r="518" spans="1:37" ht="15" customHeight="1">
      <c r="A518" s="313"/>
      <c r="B518" s="314"/>
      <c r="C518" s="314"/>
      <c r="D518" s="313"/>
      <c r="E518" s="314"/>
      <c r="F518" s="314"/>
      <c r="G518" s="314"/>
      <c r="H518" s="314"/>
      <c r="I518" s="313"/>
      <c r="J518" s="314"/>
      <c r="K518" s="313"/>
      <c r="L518" s="313"/>
      <c r="M518" s="313"/>
      <c r="N518" s="313"/>
      <c r="O518" s="313"/>
      <c r="P518" s="313"/>
      <c r="Q518" s="313"/>
      <c r="R518" s="313"/>
      <c r="S518" s="313"/>
      <c r="T518" s="313"/>
      <c r="U518" s="313"/>
      <c r="V518" s="313"/>
      <c r="W518" s="313"/>
      <c r="X518" s="313"/>
      <c r="Y518" s="313"/>
      <c r="Z518" s="313"/>
      <c r="AA518" s="313"/>
      <c r="AB518" s="313"/>
      <c r="AC518" s="402"/>
      <c r="AD518" s="313"/>
      <c r="AE518" s="313"/>
      <c r="AF518" s="66"/>
      <c r="AG518" s="66"/>
      <c r="AH518" s="78"/>
      <c r="AI518" s="78"/>
      <c r="AJ518" s="384"/>
      <c r="AK518" s="384"/>
    </row>
    <row r="519" spans="1:37" ht="15" customHeight="1">
      <c r="A519" s="313"/>
      <c r="B519" s="314"/>
      <c r="C519" s="314"/>
      <c r="D519" s="313"/>
      <c r="E519" s="314"/>
      <c r="F519" s="314"/>
      <c r="G519" s="314"/>
      <c r="H519" s="314"/>
      <c r="I519" s="313"/>
      <c r="J519" s="314"/>
      <c r="K519" s="313"/>
      <c r="L519" s="313"/>
      <c r="M519" s="313"/>
      <c r="N519" s="313"/>
      <c r="O519" s="313"/>
      <c r="P519" s="313"/>
      <c r="Q519" s="313"/>
      <c r="R519" s="313"/>
      <c r="S519" s="313"/>
      <c r="T519" s="313"/>
      <c r="U519" s="313"/>
      <c r="V519" s="313"/>
      <c r="W519" s="313"/>
      <c r="X519" s="313"/>
      <c r="Y519" s="313"/>
      <c r="Z519" s="313"/>
      <c r="AA519" s="313"/>
      <c r="AB519" s="313"/>
      <c r="AC519" s="402"/>
      <c r="AD519" s="313"/>
      <c r="AE519" s="313"/>
      <c r="AF519" s="66"/>
      <c r="AG519" s="66"/>
      <c r="AH519" s="78"/>
      <c r="AI519" s="75"/>
      <c r="AJ519" s="383"/>
      <c r="AK519" s="383"/>
    </row>
    <row r="520" spans="1:37" ht="15" customHeight="1">
      <c r="A520" s="313"/>
      <c r="B520" s="314"/>
      <c r="C520" s="314"/>
      <c r="D520" s="313"/>
      <c r="E520" s="314"/>
      <c r="F520" s="314"/>
      <c r="G520" s="314"/>
      <c r="H520" s="314"/>
      <c r="I520" s="313"/>
      <c r="J520" s="314"/>
      <c r="K520" s="313"/>
      <c r="L520" s="313"/>
      <c r="M520" s="313"/>
      <c r="N520" s="313"/>
      <c r="O520" s="313"/>
      <c r="P520" s="313"/>
      <c r="Q520" s="313"/>
      <c r="R520" s="313"/>
      <c r="S520" s="313"/>
      <c r="T520" s="313"/>
      <c r="U520" s="313"/>
      <c r="V520" s="313"/>
      <c r="W520" s="313"/>
      <c r="X520" s="313"/>
      <c r="Y520" s="313"/>
      <c r="Z520" s="313"/>
      <c r="AA520" s="313"/>
      <c r="AB520" s="313"/>
      <c r="AC520" s="402"/>
      <c r="AD520" s="313"/>
      <c r="AE520" s="313"/>
      <c r="AF520" s="66"/>
      <c r="AG520" s="66"/>
      <c r="AH520" s="78"/>
      <c r="AI520" s="78"/>
      <c r="AJ520" s="384"/>
      <c r="AK520" s="384"/>
    </row>
    <row r="521" spans="1:37" ht="15" customHeight="1">
      <c r="A521" s="313"/>
      <c r="B521" s="314"/>
      <c r="C521" s="314"/>
      <c r="D521" s="313"/>
      <c r="E521" s="314"/>
      <c r="F521" s="314"/>
      <c r="G521" s="314"/>
      <c r="H521" s="314"/>
      <c r="I521" s="313"/>
      <c r="J521" s="314"/>
      <c r="K521" s="313"/>
      <c r="L521" s="313"/>
      <c r="M521" s="313"/>
      <c r="N521" s="313"/>
      <c r="O521" s="313"/>
      <c r="P521" s="313"/>
      <c r="Q521" s="313"/>
      <c r="R521" s="313"/>
      <c r="S521" s="313"/>
      <c r="T521" s="313"/>
      <c r="U521" s="313"/>
      <c r="V521" s="313"/>
      <c r="W521" s="313"/>
      <c r="X521" s="313"/>
      <c r="Y521" s="313"/>
      <c r="Z521" s="313"/>
      <c r="AA521" s="313"/>
      <c r="AB521" s="313"/>
      <c r="AC521" s="402"/>
      <c r="AD521" s="313"/>
      <c r="AE521" s="313"/>
      <c r="AF521" s="66"/>
      <c r="AG521" s="66"/>
      <c r="AH521" s="78"/>
      <c r="AI521" s="78"/>
      <c r="AJ521" s="384"/>
      <c r="AK521" s="384"/>
    </row>
    <row r="522" spans="1:37" ht="15" customHeight="1">
      <c r="A522" s="313"/>
      <c r="B522" s="314"/>
      <c r="C522" s="314"/>
      <c r="D522" s="313"/>
      <c r="E522" s="314"/>
      <c r="F522" s="314"/>
      <c r="G522" s="314"/>
      <c r="H522" s="314"/>
      <c r="I522" s="313"/>
      <c r="J522" s="314"/>
      <c r="K522" s="313"/>
      <c r="L522" s="313"/>
      <c r="M522" s="313"/>
      <c r="N522" s="313"/>
      <c r="O522" s="313"/>
      <c r="P522" s="313"/>
      <c r="Q522" s="313"/>
      <c r="R522" s="313"/>
      <c r="S522" s="313"/>
      <c r="T522" s="313"/>
      <c r="U522" s="313"/>
      <c r="V522" s="313"/>
      <c r="W522" s="313"/>
      <c r="X522" s="313"/>
      <c r="Y522" s="313"/>
      <c r="Z522" s="313"/>
      <c r="AA522" s="313"/>
      <c r="AB522" s="313"/>
      <c r="AC522" s="402"/>
      <c r="AD522" s="313"/>
      <c r="AE522" s="313"/>
      <c r="AF522" s="66"/>
      <c r="AG522" s="66"/>
      <c r="AH522" s="78"/>
      <c r="AI522" s="78"/>
      <c r="AJ522" s="384"/>
      <c r="AK522" s="384"/>
    </row>
    <row r="523" spans="1:37" ht="15" customHeight="1">
      <c r="A523" s="313"/>
      <c r="B523" s="314"/>
      <c r="C523" s="314"/>
      <c r="D523" s="313"/>
      <c r="E523" s="314"/>
      <c r="F523" s="314"/>
      <c r="G523" s="314"/>
      <c r="H523" s="314"/>
      <c r="I523" s="313"/>
      <c r="J523" s="314"/>
      <c r="K523" s="313"/>
      <c r="L523" s="313"/>
      <c r="M523" s="313"/>
      <c r="N523" s="313"/>
      <c r="O523" s="313"/>
      <c r="P523" s="313"/>
      <c r="Q523" s="313"/>
      <c r="R523" s="313"/>
      <c r="S523" s="313"/>
      <c r="T523" s="313"/>
      <c r="U523" s="313"/>
      <c r="V523" s="313"/>
      <c r="W523" s="313"/>
      <c r="X523" s="313"/>
      <c r="Y523" s="313"/>
      <c r="Z523" s="313"/>
      <c r="AA523" s="313"/>
      <c r="AB523" s="313"/>
      <c r="AC523" s="402"/>
      <c r="AD523" s="313"/>
      <c r="AE523" s="313"/>
      <c r="AF523" s="66"/>
      <c r="AG523" s="66"/>
      <c r="AH523" s="78"/>
      <c r="AI523" s="75"/>
      <c r="AJ523" s="383"/>
      <c r="AK523" s="383"/>
    </row>
    <row r="524" spans="1:37" ht="15" customHeight="1">
      <c r="A524" s="313"/>
      <c r="B524" s="314"/>
      <c r="C524" s="314"/>
      <c r="D524" s="313"/>
      <c r="E524" s="314"/>
      <c r="F524" s="314"/>
      <c r="G524" s="314"/>
      <c r="H524" s="314"/>
      <c r="I524" s="313"/>
      <c r="J524" s="314"/>
      <c r="K524" s="313"/>
      <c r="L524" s="313"/>
      <c r="M524" s="313"/>
      <c r="N524" s="313"/>
      <c r="O524" s="313"/>
      <c r="P524" s="313"/>
      <c r="Q524" s="313"/>
      <c r="R524" s="313"/>
      <c r="S524" s="313"/>
      <c r="T524" s="313"/>
      <c r="U524" s="313"/>
      <c r="V524" s="313"/>
      <c r="W524" s="313"/>
      <c r="X524" s="313"/>
      <c r="Y524" s="313"/>
      <c r="Z524" s="313"/>
      <c r="AA524" s="313"/>
      <c r="AB524" s="313"/>
      <c r="AC524" s="402"/>
      <c r="AD524" s="313"/>
      <c r="AE524" s="313"/>
      <c r="AF524" s="66"/>
      <c r="AG524" s="66"/>
      <c r="AH524" s="78"/>
      <c r="AI524" s="78"/>
      <c r="AJ524" s="384"/>
      <c r="AK524" s="384"/>
    </row>
    <row r="525" spans="1:37" ht="15" customHeight="1">
      <c r="A525" s="313"/>
      <c r="B525" s="314"/>
      <c r="C525" s="314"/>
      <c r="D525" s="313"/>
      <c r="E525" s="314"/>
      <c r="F525" s="314"/>
      <c r="G525" s="314"/>
      <c r="H525" s="314"/>
      <c r="I525" s="313"/>
      <c r="J525" s="314"/>
      <c r="K525" s="313"/>
      <c r="L525" s="313"/>
      <c r="M525" s="313"/>
      <c r="N525" s="313"/>
      <c r="O525" s="313"/>
      <c r="P525" s="313"/>
      <c r="Q525" s="313"/>
      <c r="R525" s="313"/>
      <c r="S525" s="313"/>
      <c r="T525" s="313"/>
      <c r="U525" s="313"/>
      <c r="V525" s="313"/>
      <c r="W525" s="313"/>
      <c r="X525" s="313"/>
      <c r="Y525" s="313"/>
      <c r="Z525" s="313"/>
      <c r="AA525" s="313"/>
      <c r="AB525" s="313"/>
      <c r="AC525" s="402"/>
      <c r="AD525" s="313"/>
      <c r="AE525" s="313"/>
      <c r="AF525" s="66"/>
      <c r="AG525" s="66"/>
      <c r="AH525" s="78"/>
      <c r="AI525" s="78"/>
      <c r="AJ525" s="384"/>
      <c r="AK525" s="384"/>
    </row>
    <row r="526" spans="1:37" ht="15" customHeight="1">
      <c r="A526" s="313"/>
      <c r="B526" s="314"/>
      <c r="C526" s="314"/>
      <c r="D526" s="313"/>
      <c r="E526" s="314"/>
      <c r="F526" s="314"/>
      <c r="G526" s="314"/>
      <c r="H526" s="314"/>
      <c r="I526" s="313"/>
      <c r="J526" s="314"/>
      <c r="K526" s="313"/>
      <c r="L526" s="313"/>
      <c r="M526" s="313"/>
      <c r="N526" s="313"/>
      <c r="O526" s="313"/>
      <c r="P526" s="313"/>
      <c r="Q526" s="313"/>
      <c r="R526" s="313"/>
      <c r="S526" s="313"/>
      <c r="T526" s="313"/>
      <c r="U526" s="313"/>
      <c r="V526" s="313"/>
      <c r="W526" s="313"/>
      <c r="X526" s="313"/>
      <c r="Y526" s="313"/>
      <c r="Z526" s="313"/>
      <c r="AA526" s="313"/>
      <c r="AB526" s="313"/>
      <c r="AC526" s="402"/>
      <c r="AD526" s="313"/>
      <c r="AE526" s="313"/>
      <c r="AF526" s="66"/>
      <c r="AG526" s="66"/>
      <c r="AH526" s="78"/>
      <c r="AI526" s="75"/>
      <c r="AJ526" s="383"/>
      <c r="AK526" s="383"/>
    </row>
    <row r="527" spans="1:37" ht="15" customHeight="1">
      <c r="A527" s="313"/>
      <c r="B527" s="314"/>
      <c r="C527" s="314"/>
      <c r="D527" s="313"/>
      <c r="E527" s="314"/>
      <c r="F527" s="314"/>
      <c r="G527" s="314"/>
      <c r="H527" s="314"/>
      <c r="I527" s="313"/>
      <c r="J527" s="314"/>
      <c r="K527" s="313"/>
      <c r="L527" s="313"/>
      <c r="M527" s="313"/>
      <c r="N527" s="313"/>
      <c r="O527" s="313"/>
      <c r="P527" s="313"/>
      <c r="Q527" s="313"/>
      <c r="R527" s="313"/>
      <c r="S527" s="313"/>
      <c r="T527" s="313"/>
      <c r="U527" s="313"/>
      <c r="V527" s="313"/>
      <c r="W527" s="313"/>
      <c r="X527" s="313"/>
      <c r="Y527" s="313"/>
      <c r="Z527" s="313"/>
      <c r="AA527" s="313"/>
      <c r="AB527" s="313"/>
      <c r="AC527" s="402"/>
      <c r="AD527" s="313"/>
      <c r="AE527" s="313"/>
      <c r="AF527" s="66"/>
      <c r="AG527" s="66"/>
      <c r="AH527" s="78"/>
      <c r="AI527" s="75"/>
      <c r="AJ527" s="383"/>
      <c r="AK527" s="383"/>
    </row>
    <row r="528" spans="1:37" ht="15" customHeight="1">
      <c r="A528" s="313"/>
      <c r="B528" s="314"/>
      <c r="C528" s="314"/>
      <c r="D528" s="313"/>
      <c r="E528" s="314"/>
      <c r="F528" s="314"/>
      <c r="G528" s="314"/>
      <c r="H528" s="314"/>
      <c r="I528" s="313"/>
      <c r="J528" s="314"/>
      <c r="K528" s="313"/>
      <c r="L528" s="313"/>
      <c r="M528" s="313"/>
      <c r="N528" s="313"/>
      <c r="O528" s="313"/>
      <c r="P528" s="313"/>
      <c r="Q528" s="313"/>
      <c r="R528" s="313"/>
      <c r="S528" s="313"/>
      <c r="T528" s="313"/>
      <c r="U528" s="313"/>
      <c r="V528" s="313"/>
      <c r="W528" s="313"/>
      <c r="X528" s="313"/>
      <c r="Y528" s="313"/>
      <c r="Z528" s="313"/>
      <c r="AA528" s="313"/>
      <c r="AB528" s="313"/>
      <c r="AC528" s="402"/>
      <c r="AD528" s="313"/>
      <c r="AE528" s="313"/>
      <c r="AF528" s="66"/>
      <c r="AG528" s="66"/>
      <c r="AH528" s="78"/>
      <c r="AI528" s="75"/>
      <c r="AJ528" s="383"/>
      <c r="AK528" s="383"/>
    </row>
    <row r="529" spans="1:37" ht="15" customHeight="1">
      <c r="A529" s="313"/>
      <c r="B529" s="314"/>
      <c r="C529" s="314"/>
      <c r="D529" s="313"/>
      <c r="E529" s="328"/>
      <c r="F529" s="328"/>
      <c r="G529" s="314"/>
      <c r="H529" s="314"/>
      <c r="I529" s="439"/>
      <c r="J529" s="328"/>
      <c r="K529" s="313"/>
      <c r="L529" s="313"/>
      <c r="M529" s="313"/>
      <c r="N529" s="313"/>
      <c r="O529" s="313"/>
      <c r="P529" s="313"/>
      <c r="Q529" s="313"/>
      <c r="R529" s="313"/>
      <c r="S529" s="313"/>
      <c r="T529" s="313"/>
      <c r="U529" s="313"/>
      <c r="V529" s="313"/>
      <c r="W529" s="313"/>
      <c r="X529" s="313"/>
      <c r="Y529" s="313"/>
      <c r="Z529" s="313"/>
      <c r="AA529" s="313"/>
      <c r="AB529" s="313"/>
      <c r="AC529" s="402"/>
      <c r="AD529" s="313"/>
      <c r="AE529" s="313"/>
      <c r="AF529" s="66"/>
      <c r="AG529" s="66"/>
      <c r="AH529" s="78"/>
      <c r="AI529" s="75"/>
      <c r="AJ529" s="383"/>
      <c r="AK529" s="383"/>
    </row>
    <row r="530" spans="1:37" ht="15" customHeight="1">
      <c r="A530" s="313"/>
      <c r="B530" s="314"/>
      <c r="C530" s="314"/>
      <c r="D530" s="313"/>
      <c r="E530" s="314"/>
      <c r="F530" s="314"/>
      <c r="G530" s="314"/>
      <c r="H530" s="314"/>
      <c r="I530" s="313"/>
      <c r="J530" s="314"/>
      <c r="K530" s="313"/>
      <c r="L530" s="313"/>
      <c r="M530" s="313"/>
      <c r="N530" s="313"/>
      <c r="O530" s="313"/>
      <c r="P530" s="313"/>
      <c r="Q530" s="313"/>
      <c r="R530" s="313"/>
      <c r="S530" s="313"/>
      <c r="T530" s="313"/>
      <c r="U530" s="313"/>
      <c r="V530" s="313"/>
      <c r="W530" s="313"/>
      <c r="X530" s="313"/>
      <c r="Y530" s="313"/>
      <c r="Z530" s="313"/>
      <c r="AA530" s="313"/>
      <c r="AB530" s="313"/>
      <c r="AC530" s="402"/>
      <c r="AD530" s="313"/>
      <c r="AE530" s="313"/>
      <c r="AF530" s="66"/>
      <c r="AG530" s="66"/>
      <c r="AH530" s="78"/>
      <c r="AI530" s="75"/>
      <c r="AJ530" s="383"/>
      <c r="AK530" s="383"/>
    </row>
    <row r="531" spans="1:37" ht="15" customHeight="1">
      <c r="A531" s="313"/>
      <c r="B531" s="314"/>
      <c r="C531" s="314"/>
      <c r="D531" s="313"/>
      <c r="E531" s="314"/>
      <c r="F531" s="314"/>
      <c r="G531" s="314"/>
      <c r="H531" s="314"/>
      <c r="I531" s="313"/>
      <c r="J531" s="314"/>
      <c r="K531" s="313"/>
      <c r="L531" s="313"/>
      <c r="M531" s="313"/>
      <c r="N531" s="313"/>
      <c r="O531" s="313"/>
      <c r="P531" s="313"/>
      <c r="Q531" s="313"/>
      <c r="R531" s="313"/>
      <c r="S531" s="313"/>
      <c r="T531" s="313"/>
      <c r="U531" s="313"/>
      <c r="V531" s="313"/>
      <c r="W531" s="313"/>
      <c r="X531" s="313"/>
      <c r="Y531" s="313"/>
      <c r="Z531" s="313"/>
      <c r="AA531" s="313"/>
      <c r="AB531" s="313"/>
      <c r="AC531" s="402"/>
      <c r="AD531" s="313"/>
      <c r="AE531" s="313"/>
      <c r="AF531" s="66"/>
      <c r="AG531" s="66"/>
      <c r="AH531" s="78"/>
      <c r="AI531" s="75"/>
      <c r="AJ531" s="383"/>
      <c r="AK531" s="383"/>
    </row>
    <row r="532" spans="1:37" ht="15" customHeight="1">
      <c r="A532" s="313"/>
      <c r="B532" s="314"/>
      <c r="C532" s="314"/>
      <c r="D532" s="313"/>
      <c r="E532" s="314"/>
      <c r="F532" s="314"/>
      <c r="G532" s="314"/>
      <c r="H532" s="314"/>
      <c r="I532" s="313"/>
      <c r="J532" s="314"/>
      <c r="K532" s="313"/>
      <c r="L532" s="313"/>
      <c r="M532" s="313"/>
      <c r="N532" s="313"/>
      <c r="O532" s="313"/>
      <c r="P532" s="313"/>
      <c r="Q532" s="313"/>
      <c r="R532" s="313"/>
      <c r="S532" s="313"/>
      <c r="T532" s="313"/>
      <c r="U532" s="313"/>
      <c r="V532" s="313"/>
      <c r="W532" s="313"/>
      <c r="X532" s="313"/>
      <c r="Y532" s="313"/>
      <c r="Z532" s="313"/>
      <c r="AA532" s="313"/>
      <c r="AB532" s="313"/>
      <c r="AC532" s="402"/>
      <c r="AD532" s="313"/>
      <c r="AE532" s="313"/>
      <c r="AF532" s="66"/>
      <c r="AG532" s="66"/>
      <c r="AH532" s="78"/>
      <c r="AI532" s="75"/>
      <c r="AJ532" s="383"/>
      <c r="AK532" s="383"/>
    </row>
    <row r="533" spans="1:37" ht="15" customHeight="1">
      <c r="A533" s="313"/>
      <c r="B533" s="314"/>
      <c r="C533" s="314"/>
      <c r="D533" s="313"/>
      <c r="E533" s="314"/>
      <c r="F533" s="314"/>
      <c r="G533" s="314"/>
      <c r="H533" s="314"/>
      <c r="I533" s="313"/>
      <c r="J533" s="314"/>
      <c r="K533" s="313"/>
      <c r="L533" s="313"/>
      <c r="M533" s="313"/>
      <c r="N533" s="313"/>
      <c r="O533" s="313"/>
      <c r="P533" s="313"/>
      <c r="Q533" s="313"/>
      <c r="R533" s="313"/>
      <c r="S533" s="313"/>
      <c r="T533" s="313"/>
      <c r="U533" s="313"/>
      <c r="V533" s="313"/>
      <c r="W533" s="313"/>
      <c r="X533" s="313"/>
      <c r="Y533" s="313"/>
      <c r="Z533" s="313"/>
      <c r="AA533" s="313"/>
      <c r="AB533" s="313"/>
      <c r="AC533" s="402"/>
      <c r="AD533" s="313"/>
      <c r="AE533" s="313"/>
      <c r="AF533" s="66"/>
      <c r="AG533" s="66"/>
      <c r="AH533" s="78"/>
      <c r="AI533" s="75"/>
      <c r="AJ533" s="383"/>
      <c r="AK533" s="383"/>
    </row>
    <row r="534" spans="1:37" ht="15" customHeight="1">
      <c r="A534" s="313"/>
      <c r="B534" s="314"/>
      <c r="C534" s="314"/>
      <c r="D534" s="313"/>
      <c r="E534" s="314"/>
      <c r="F534" s="314"/>
      <c r="G534" s="314"/>
      <c r="H534" s="314"/>
      <c r="I534" s="313"/>
      <c r="J534" s="314"/>
      <c r="K534" s="313"/>
      <c r="L534" s="313"/>
      <c r="M534" s="313"/>
      <c r="N534" s="313"/>
      <c r="O534" s="313"/>
      <c r="P534" s="313"/>
      <c r="Q534" s="313"/>
      <c r="R534" s="313"/>
      <c r="S534" s="313"/>
      <c r="T534" s="313"/>
      <c r="U534" s="313"/>
      <c r="V534" s="313"/>
      <c r="W534" s="313"/>
      <c r="X534" s="313"/>
      <c r="Y534" s="313"/>
      <c r="Z534" s="313"/>
      <c r="AA534" s="313"/>
      <c r="AB534" s="313"/>
      <c r="AC534" s="402"/>
      <c r="AD534" s="313"/>
      <c r="AE534" s="313"/>
      <c r="AF534" s="66"/>
      <c r="AG534" s="66"/>
      <c r="AH534" s="78"/>
      <c r="AI534" s="78"/>
      <c r="AJ534" s="384"/>
      <c r="AK534" s="384"/>
    </row>
    <row r="535" spans="1:37" ht="15" customHeight="1">
      <c r="A535" s="313"/>
      <c r="B535" s="314"/>
      <c r="C535" s="314"/>
      <c r="D535" s="313"/>
      <c r="E535" s="314"/>
      <c r="F535" s="314"/>
      <c r="G535" s="314"/>
      <c r="H535" s="314"/>
      <c r="I535" s="313"/>
      <c r="J535" s="314"/>
      <c r="K535" s="313"/>
      <c r="L535" s="313"/>
      <c r="M535" s="313"/>
      <c r="N535" s="313"/>
      <c r="O535" s="313"/>
      <c r="P535" s="313"/>
      <c r="Q535" s="313"/>
      <c r="R535" s="313"/>
      <c r="S535" s="313"/>
      <c r="T535" s="313"/>
      <c r="U535" s="313"/>
      <c r="V535" s="313"/>
      <c r="W535" s="313"/>
      <c r="X535" s="313"/>
      <c r="Y535" s="313"/>
      <c r="Z535" s="313"/>
      <c r="AA535" s="313"/>
      <c r="AB535" s="313"/>
      <c r="AC535" s="402"/>
      <c r="AD535" s="313"/>
      <c r="AE535" s="313"/>
      <c r="AF535" s="66"/>
      <c r="AG535" s="66"/>
      <c r="AH535" s="78"/>
      <c r="AI535" s="78"/>
      <c r="AJ535" s="384"/>
      <c r="AK535" s="384"/>
    </row>
    <row r="536" spans="1:37" ht="15" customHeight="1">
      <c r="A536" s="313"/>
      <c r="B536" s="314"/>
      <c r="C536" s="314"/>
      <c r="D536" s="313"/>
      <c r="E536" s="314"/>
      <c r="F536" s="314"/>
      <c r="G536" s="314"/>
      <c r="H536" s="314"/>
      <c r="I536" s="313"/>
      <c r="J536" s="314"/>
      <c r="K536" s="313"/>
      <c r="L536" s="313"/>
      <c r="M536" s="313"/>
      <c r="N536" s="313"/>
      <c r="O536" s="313"/>
      <c r="P536" s="313"/>
      <c r="Q536" s="313"/>
      <c r="R536" s="313"/>
      <c r="S536" s="313"/>
      <c r="T536" s="313"/>
      <c r="U536" s="313"/>
      <c r="V536" s="313"/>
      <c r="W536" s="313"/>
      <c r="X536" s="313"/>
      <c r="Y536" s="313"/>
      <c r="Z536" s="313"/>
      <c r="AA536" s="313"/>
      <c r="AB536" s="313"/>
      <c r="AC536" s="402"/>
      <c r="AD536" s="313"/>
      <c r="AE536" s="313"/>
      <c r="AF536" s="66"/>
      <c r="AG536" s="66"/>
      <c r="AH536" s="78"/>
      <c r="AI536" s="75"/>
      <c r="AJ536" s="383"/>
      <c r="AK536" s="383"/>
    </row>
    <row r="537" spans="1:37" ht="15" customHeight="1">
      <c r="A537" s="313"/>
      <c r="B537" s="314"/>
      <c r="C537" s="314"/>
      <c r="D537" s="313"/>
      <c r="E537" s="314"/>
      <c r="F537" s="314"/>
      <c r="G537" s="314"/>
      <c r="H537" s="314"/>
      <c r="I537" s="313"/>
      <c r="J537" s="314"/>
      <c r="K537" s="313"/>
      <c r="L537" s="313"/>
      <c r="M537" s="313"/>
      <c r="N537" s="313"/>
      <c r="O537" s="313"/>
      <c r="P537" s="313"/>
      <c r="Q537" s="313"/>
      <c r="R537" s="313"/>
      <c r="S537" s="313"/>
      <c r="T537" s="313"/>
      <c r="U537" s="313"/>
      <c r="V537" s="313"/>
      <c r="W537" s="313"/>
      <c r="X537" s="313"/>
      <c r="Y537" s="313"/>
      <c r="Z537" s="313"/>
      <c r="AA537" s="313"/>
      <c r="AB537" s="313"/>
      <c r="AC537" s="402"/>
      <c r="AD537" s="313"/>
      <c r="AE537" s="313"/>
      <c r="AF537" s="66"/>
      <c r="AG537" s="66"/>
      <c r="AH537" s="78"/>
      <c r="AI537" s="75"/>
      <c r="AJ537" s="383"/>
      <c r="AK537" s="383"/>
    </row>
    <row r="538" spans="1:37" ht="15" customHeight="1">
      <c r="A538" s="313"/>
      <c r="B538" s="314"/>
      <c r="C538" s="314"/>
      <c r="D538" s="313"/>
      <c r="E538" s="314"/>
      <c r="F538" s="314"/>
      <c r="G538" s="314"/>
      <c r="H538" s="314"/>
      <c r="I538" s="313"/>
      <c r="J538" s="314"/>
      <c r="K538" s="313"/>
      <c r="L538" s="313"/>
      <c r="M538" s="313"/>
      <c r="N538" s="313"/>
      <c r="O538" s="313"/>
      <c r="P538" s="313"/>
      <c r="Q538" s="313"/>
      <c r="R538" s="313"/>
      <c r="S538" s="313"/>
      <c r="T538" s="313"/>
      <c r="U538" s="313"/>
      <c r="V538" s="313"/>
      <c r="W538" s="313"/>
      <c r="X538" s="313"/>
      <c r="Y538" s="313"/>
      <c r="Z538" s="313"/>
      <c r="AA538" s="313"/>
      <c r="AB538" s="313"/>
      <c r="AC538" s="402"/>
      <c r="AD538" s="313"/>
      <c r="AE538" s="313"/>
      <c r="AF538" s="66"/>
      <c r="AG538" s="66"/>
      <c r="AH538" s="78"/>
      <c r="AI538" s="75"/>
      <c r="AJ538" s="383"/>
      <c r="AK538" s="383"/>
    </row>
    <row r="539" spans="1:37" ht="15" customHeight="1">
      <c r="A539" s="313"/>
      <c r="B539" s="314"/>
      <c r="C539" s="314"/>
      <c r="D539" s="313"/>
      <c r="E539" s="314"/>
      <c r="F539" s="314"/>
      <c r="G539" s="314"/>
      <c r="H539" s="314"/>
      <c r="I539" s="313"/>
      <c r="J539" s="314"/>
      <c r="K539" s="313"/>
      <c r="L539" s="313"/>
      <c r="M539" s="313"/>
      <c r="N539" s="313"/>
      <c r="O539" s="313"/>
      <c r="P539" s="313"/>
      <c r="Q539" s="313"/>
      <c r="R539" s="313"/>
      <c r="S539" s="313"/>
      <c r="T539" s="313"/>
      <c r="U539" s="313"/>
      <c r="V539" s="313"/>
      <c r="W539" s="313"/>
      <c r="X539" s="313"/>
      <c r="Y539" s="313"/>
      <c r="Z539" s="313"/>
      <c r="AA539" s="313"/>
      <c r="AB539" s="313"/>
      <c r="AC539" s="402"/>
      <c r="AD539" s="313"/>
      <c r="AE539" s="313"/>
      <c r="AF539" s="66"/>
      <c r="AG539" s="66"/>
      <c r="AH539" s="78"/>
      <c r="AI539" s="75"/>
      <c r="AJ539" s="383"/>
      <c r="AK539" s="383"/>
    </row>
    <row r="540" spans="1:37" ht="15" customHeight="1">
      <c r="A540" s="313"/>
      <c r="B540" s="314"/>
      <c r="C540" s="314"/>
      <c r="D540" s="313"/>
      <c r="E540" s="314"/>
      <c r="F540" s="314"/>
      <c r="G540" s="314"/>
      <c r="H540" s="314"/>
      <c r="I540" s="313"/>
      <c r="J540" s="314"/>
      <c r="K540" s="313"/>
      <c r="L540" s="313"/>
      <c r="M540" s="313"/>
      <c r="N540" s="313"/>
      <c r="O540" s="313"/>
      <c r="P540" s="313"/>
      <c r="Q540" s="313"/>
      <c r="R540" s="313"/>
      <c r="S540" s="313"/>
      <c r="T540" s="313"/>
      <c r="U540" s="313"/>
      <c r="V540" s="313"/>
      <c r="W540" s="313"/>
      <c r="X540" s="313"/>
      <c r="Y540" s="313"/>
      <c r="Z540" s="313"/>
      <c r="AA540" s="313"/>
      <c r="AB540" s="313"/>
      <c r="AC540" s="402"/>
      <c r="AD540" s="313"/>
      <c r="AE540" s="313"/>
      <c r="AF540" s="66"/>
      <c r="AG540" s="66"/>
      <c r="AH540" s="78"/>
      <c r="AI540" s="75"/>
      <c r="AJ540" s="383"/>
      <c r="AK540" s="383"/>
    </row>
    <row r="541" spans="1:37" ht="15" customHeight="1">
      <c r="A541" s="313"/>
      <c r="B541" s="314"/>
      <c r="C541" s="314"/>
      <c r="D541" s="313"/>
      <c r="E541" s="314"/>
      <c r="F541" s="314"/>
      <c r="G541" s="314"/>
      <c r="H541" s="314"/>
      <c r="I541" s="313"/>
      <c r="J541" s="314"/>
      <c r="K541" s="313"/>
      <c r="L541" s="313"/>
      <c r="M541" s="313"/>
      <c r="N541" s="313"/>
      <c r="O541" s="313"/>
      <c r="P541" s="313"/>
      <c r="Q541" s="313"/>
      <c r="R541" s="313"/>
      <c r="S541" s="313"/>
      <c r="T541" s="313"/>
      <c r="U541" s="313"/>
      <c r="V541" s="313"/>
      <c r="W541" s="313"/>
      <c r="X541" s="313"/>
      <c r="Y541" s="313"/>
      <c r="Z541" s="313"/>
      <c r="AA541" s="313"/>
      <c r="AB541" s="313"/>
      <c r="AC541" s="402"/>
      <c r="AD541" s="313"/>
      <c r="AE541" s="313"/>
      <c r="AF541" s="66"/>
      <c r="AG541" s="66"/>
      <c r="AH541" s="78"/>
      <c r="AI541" s="75"/>
      <c r="AJ541" s="383"/>
      <c r="AK541" s="383"/>
    </row>
    <row r="542" spans="1:37" ht="15" customHeight="1">
      <c r="A542" s="313"/>
      <c r="B542" s="314"/>
      <c r="C542" s="314"/>
      <c r="D542" s="313"/>
      <c r="E542" s="314"/>
      <c r="F542" s="314"/>
      <c r="G542" s="314"/>
      <c r="H542" s="314"/>
      <c r="I542" s="313"/>
      <c r="J542" s="314"/>
      <c r="K542" s="313"/>
      <c r="L542" s="313"/>
      <c r="M542" s="313"/>
      <c r="N542" s="313"/>
      <c r="O542" s="313"/>
      <c r="P542" s="313"/>
      <c r="Q542" s="313"/>
      <c r="R542" s="313"/>
      <c r="S542" s="313"/>
      <c r="T542" s="313"/>
      <c r="U542" s="313"/>
      <c r="V542" s="313"/>
      <c r="W542" s="313"/>
      <c r="X542" s="313"/>
      <c r="Y542" s="313"/>
      <c r="Z542" s="313"/>
      <c r="AA542" s="313"/>
      <c r="AB542" s="313"/>
      <c r="AC542" s="402"/>
      <c r="AD542" s="313"/>
      <c r="AE542" s="313"/>
      <c r="AF542" s="66"/>
      <c r="AG542" s="66"/>
      <c r="AH542" s="78"/>
      <c r="AI542" s="75"/>
      <c r="AJ542" s="383"/>
      <c r="AK542" s="383"/>
    </row>
    <row r="543" spans="1:37" ht="15" customHeight="1">
      <c r="A543" s="41"/>
      <c r="B543" s="329"/>
      <c r="C543" s="329"/>
      <c r="D543" s="329"/>
      <c r="E543" s="329"/>
      <c r="F543" s="329"/>
      <c r="G543" s="329"/>
      <c r="H543" s="329"/>
      <c r="I543" s="440"/>
      <c r="J543" s="329"/>
      <c r="K543" s="329"/>
      <c r="L543" s="37"/>
      <c r="M543" s="305"/>
      <c r="N543" s="37"/>
      <c r="O543" s="37"/>
      <c r="P543" s="41"/>
      <c r="Q543" s="41"/>
      <c r="R543" s="41"/>
      <c r="S543" s="41"/>
      <c r="T543" s="41"/>
      <c r="U543" s="41"/>
      <c r="V543" s="41"/>
      <c r="W543" s="41"/>
      <c r="X543" s="41"/>
      <c r="Y543" s="41"/>
      <c r="Z543" s="41"/>
      <c r="AA543" s="41"/>
      <c r="AB543" s="41"/>
      <c r="AC543" s="403"/>
      <c r="AD543" s="41"/>
      <c r="AE543" s="41"/>
      <c r="AF543" s="41"/>
      <c r="AG543" s="41"/>
      <c r="AH543" s="37"/>
      <c r="AI543" s="37"/>
      <c r="AJ543" s="37"/>
      <c r="AK543" s="37"/>
    </row>
  </sheetData>
  <autoFilter ref="E1:AE207"/>
  <phoneticPr fontId="14" type="noConversion"/>
  <hyperlinks>
    <hyperlink ref="L38" r:id="rId1" display="http://www.taifex.com.tw/cht/5/acceptableCollateral"/>
    <hyperlink ref="AH38" r:id="rId2" display="https://www.taifex.com.tw/cht/5/ccpcollateralInq"/>
    <hyperlink ref="L60" r:id="rId3" display="https://www.taifex.com.tw/cht/5/indexMarging"/>
    <hyperlink ref="L73" r:id="rId4" display="https://www.taifex.com.tw/cht/5/indexMarging"/>
    <hyperlink ref="L120" r:id="rId5" display="http://www.taifex.com.tw/file/taifex/Dailydownload/QD_Files_cht/%E4%B8%AD%E6%96%87%E8%B2%A1%E5%A0%B1110%E5%B9%B4.pdf"/>
    <hyperlink ref="L121" r:id="rId6" display="http://www.taifex.com.tw/file/taifex/Dailydownload/QD_Files_cht/%E4%B8%AD%E6%96%87%E8%B2%A1%E5%A0%B1110%E5%B9%B4.pdf"/>
    <hyperlink ref="L122" r:id="rId7" display="http://www.taifex.com.tw/file/taifex/Dailydownload/QD_Files_cht/%E4%B8%AD%E6%96%87%E8%B2%A1%E5%A0%B1110%E5%B9%B4.pdf"/>
    <hyperlink ref="L123" r:id="rId8" display="http://www.taifex.com.tw/file/taifex/Dailydownload/QD_Files_cht/%E4%B8%AD%E6%96%87%E8%B2%A1%E5%A0%B1110%E5%B9%B4.pdf"/>
    <hyperlink ref="L124" r:id="rId9" display="http://www.taifex.com.tw/file/taifex/Dailydownload/QD_Files_cht/%E4%B8%AD%E6%96%87%E8%B2%A1%E5%A0%B1110%E5%B9%B4.pdf"/>
    <hyperlink ref="L125" r:id="rId10" display="http://www.taifex.com.tw/file/taifex/Dailydownload/QD_Files_cht/%E4%B8%AD%E6%96%87%E8%B2%A1%E5%A0%B1110%E5%B9%B4.pdf"/>
    <hyperlink ref="L126" r:id="rId11" display="http://www.taifex.com.tw/file/taifex/Dailydownload/QD_Files_cht/%E4%B8%AD%E6%96%87%E8%B2%A1%E5%A0%B1110%E5%B9%B4.pdf"/>
    <hyperlink ref="AO120" r:id="rId12"/>
    <hyperlink ref="AO121" r:id="rId13"/>
    <hyperlink ref="AO122" r:id="rId14"/>
    <hyperlink ref="AO123" r:id="rId15"/>
    <hyperlink ref="AO124" r:id="rId16"/>
    <hyperlink ref="AO125" r:id="rId17"/>
    <hyperlink ref="AO126" r:id="rId18"/>
    <hyperlink ref="AC199" r:id="rId19"/>
    <hyperlink ref="AC120" r:id="rId20"/>
    <hyperlink ref="AC121" r:id="rId21"/>
    <hyperlink ref="AC122" r:id="rId22"/>
    <hyperlink ref="AC123" r:id="rId23"/>
    <hyperlink ref="AC124" r:id="rId24"/>
    <hyperlink ref="AC125" r:id="rId25"/>
    <hyperlink ref="AC126" r:id="rId26"/>
    <hyperlink ref="AC204" r:id="rId27" display="https://www.tpex.org.tw/web/stock/aftertrading/daily_close_quotes/stk_quote.php?l=en-us"/>
    <hyperlink ref="AC203" r:id="rId28"/>
    <hyperlink ref="AC202" r:id="rId29"/>
    <hyperlink ref="AC201" r:id="rId30"/>
    <hyperlink ref="AC200" r:id="rId31"/>
  </hyperlinks>
  <pageMargins left="0.23622047244094491" right="0.23622047244094491" top="0.74803149606299213" bottom="0.74803149606299213" header="0.31496062992125984" footer="0.31496062992125984"/>
  <pageSetup paperSize="9" scale="75" fitToHeight="0" orientation="landscape" r:id="rId32"/>
  <rowBreaks count="4" manualBreakCount="4">
    <brk id="43" max="30" man="1"/>
    <brk id="101" max="30" man="1"/>
    <brk id="113" max="30" man="1"/>
    <brk id="206" max="16" man="1"/>
  </rowBreaks>
  <drawing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I29" sqref="I29"/>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34.85546875" style="374" bestFit="1" customWidth="1"/>
    <col min="5" max="5" width="11.140625" style="374" bestFit="1" customWidth="1"/>
    <col min="6" max="8" width="17.7109375" style="452" bestFit="1" customWidth="1"/>
    <col min="9" max="9" width="16.140625" style="452" bestFit="1" customWidth="1"/>
    <col min="10" max="161" width="10.5703125" style="374" customWidth="1"/>
    <col min="162" max="16384" width="8.85546875" style="374"/>
  </cols>
  <sheetData>
    <row r="1" spans="1:10" s="456" customFormat="1" ht="15" customHeight="1">
      <c r="A1" s="455" t="s">
        <v>3042</v>
      </c>
      <c r="B1" s="337" t="s">
        <v>3059</v>
      </c>
      <c r="C1" s="337" t="s">
        <v>3060</v>
      </c>
      <c r="D1" s="337" t="s">
        <v>578</v>
      </c>
      <c r="E1" s="337" t="s">
        <v>515</v>
      </c>
      <c r="F1" s="457" t="s">
        <v>77</v>
      </c>
      <c r="G1" s="457" t="s">
        <v>89</v>
      </c>
      <c r="H1" s="457" t="s">
        <v>91</v>
      </c>
      <c r="I1" s="457" t="s">
        <v>98</v>
      </c>
    </row>
    <row r="2" spans="1:10" ht="15" customHeight="1">
      <c r="A2" s="455">
        <v>45747</v>
      </c>
      <c r="B2" s="337" t="s">
        <v>537</v>
      </c>
      <c r="C2" s="337" t="s">
        <v>3423</v>
      </c>
      <c r="D2" s="337" t="s">
        <v>581</v>
      </c>
      <c r="E2" s="337" t="s">
        <v>3065</v>
      </c>
      <c r="F2" s="520">
        <v>6480783888</v>
      </c>
      <c r="G2" s="520">
        <v>3130261325</v>
      </c>
      <c r="H2" s="520" t="s">
        <v>3403</v>
      </c>
      <c r="I2" s="520" t="s">
        <v>3406</v>
      </c>
    </row>
    <row r="3" spans="1:10" ht="15" customHeight="1">
      <c r="A3" s="455">
        <v>45747</v>
      </c>
      <c r="B3" s="337" t="s">
        <v>537</v>
      </c>
      <c r="C3" s="337" t="s">
        <v>3423</v>
      </c>
      <c r="D3" s="337" t="s">
        <v>582</v>
      </c>
      <c r="E3" s="337" t="s">
        <v>3065</v>
      </c>
      <c r="F3" s="520">
        <v>1910334792</v>
      </c>
      <c r="G3" s="520">
        <v>179071378</v>
      </c>
      <c r="H3" s="520" t="s">
        <v>3404</v>
      </c>
      <c r="I3" s="520" t="s">
        <v>3407</v>
      </c>
    </row>
    <row r="4" spans="1:10" ht="15" customHeight="1">
      <c r="A4" s="455"/>
      <c r="B4" s="337"/>
      <c r="C4" s="337"/>
      <c r="D4" s="337"/>
      <c r="E4" s="337"/>
      <c r="F4" s="457"/>
      <c r="G4" s="457"/>
      <c r="H4" s="457"/>
      <c r="I4" s="457"/>
    </row>
    <row r="5" spans="1:10" ht="15" customHeight="1">
      <c r="A5" s="455"/>
      <c r="B5" s="337"/>
      <c r="C5" s="337"/>
      <c r="D5" s="337"/>
      <c r="E5" s="337"/>
      <c r="F5" s="457"/>
      <c r="G5" s="457"/>
      <c r="H5" s="457"/>
      <c r="I5" s="457"/>
    </row>
    <row r="6" spans="1:10" ht="15" customHeight="1">
      <c r="G6" s="454"/>
      <c r="H6" s="454"/>
      <c r="I6" s="454"/>
      <c r="J6" s="454"/>
    </row>
  </sheetData>
  <autoFilter ref="A1:I3"/>
  <phoneticPr fontId="14" type="noConversion"/>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K27" sqref="K27"/>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6.85546875" style="374" bestFit="1" customWidth="1"/>
    <col min="5" max="5" width="11.140625" style="374" bestFit="1" customWidth="1"/>
    <col min="6" max="6" width="17.7109375" style="452" bestFit="1" customWidth="1"/>
    <col min="7" max="7" width="16.42578125" style="452" customWidth="1"/>
    <col min="8" max="161" width="10.5703125" style="374" customWidth="1"/>
    <col min="162" max="16384" width="8.85546875" style="374"/>
  </cols>
  <sheetData>
    <row r="1" spans="1:7" s="456" customFormat="1" ht="15" customHeight="1">
      <c r="A1" s="455" t="s">
        <v>3042</v>
      </c>
      <c r="B1" s="337" t="s">
        <v>3059</v>
      </c>
      <c r="C1" s="337" t="s">
        <v>3060</v>
      </c>
      <c r="D1" s="337" t="s">
        <v>578</v>
      </c>
      <c r="E1" s="337" t="s">
        <v>515</v>
      </c>
      <c r="F1" s="457" t="s">
        <v>85</v>
      </c>
      <c r="G1" s="457" t="s">
        <v>95</v>
      </c>
    </row>
    <row r="2" spans="1:7" ht="15" customHeight="1">
      <c r="A2" s="455">
        <v>45747</v>
      </c>
      <c r="B2" s="337" t="s">
        <v>537</v>
      </c>
      <c r="C2" s="337" t="s">
        <v>3423</v>
      </c>
      <c r="D2" s="337" t="s">
        <v>97</v>
      </c>
      <c r="E2" s="337" t="s">
        <v>3065</v>
      </c>
      <c r="F2" s="517">
        <v>72870042</v>
      </c>
      <c r="G2" s="517" t="s">
        <v>3405</v>
      </c>
    </row>
  </sheetData>
  <autoFilter ref="A1:G2"/>
  <phoneticPr fontId="14"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M29" sqref="M29"/>
    </sheetView>
  </sheetViews>
  <sheetFormatPr defaultColWidth="13.5703125" defaultRowHeight="15" customHeight="1"/>
  <cols>
    <col min="1" max="1" width="13.42578125" style="453" bestFit="1" customWidth="1"/>
    <col min="2" max="2" width="14" style="374" bestFit="1" customWidth="1"/>
    <col min="3" max="3" width="22.5703125" style="374" bestFit="1" customWidth="1"/>
    <col min="4" max="4" width="13.42578125" style="374" bestFit="1" customWidth="1"/>
    <col min="5" max="5" width="11.140625" style="374" bestFit="1" customWidth="1"/>
    <col min="6" max="6" width="11.42578125" style="452" bestFit="1" customWidth="1"/>
    <col min="7" max="16384" width="13.5703125" style="374"/>
  </cols>
  <sheetData>
    <row r="1" spans="1:6" s="456" customFormat="1" ht="15" customHeight="1">
      <c r="A1" s="455" t="s">
        <v>3042</v>
      </c>
      <c r="B1" s="337" t="s">
        <v>3059</v>
      </c>
      <c r="C1" s="337" t="s">
        <v>3060</v>
      </c>
      <c r="D1" s="337" t="s">
        <v>578</v>
      </c>
      <c r="E1" s="337" t="s">
        <v>515</v>
      </c>
      <c r="F1" s="457" t="s">
        <v>117</v>
      </c>
    </row>
    <row r="2" spans="1:6" ht="15" customHeight="1">
      <c r="A2" s="455">
        <v>45747</v>
      </c>
      <c r="B2" s="337" t="s">
        <v>537</v>
      </c>
      <c r="C2" s="337" t="s">
        <v>3423</v>
      </c>
      <c r="D2" s="337"/>
      <c r="E2" s="337" t="s">
        <v>3291</v>
      </c>
      <c r="F2" s="454" t="s">
        <v>1205</v>
      </c>
    </row>
  </sheetData>
  <autoFilter ref="A1:F2"/>
  <phoneticPr fontId="14" type="noConversion"/>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selection activeCell="I16" sqref="I16"/>
    </sheetView>
  </sheetViews>
  <sheetFormatPr defaultColWidth="8.85546875" defaultRowHeight="15" customHeight="1"/>
  <cols>
    <col min="1" max="1" width="14.42578125" style="453" bestFit="1" customWidth="1"/>
    <col min="2" max="2" width="14.42578125" style="374" bestFit="1" customWidth="1"/>
    <col min="3" max="3" width="23.5703125" style="374" bestFit="1" customWidth="1"/>
    <col min="4" max="4" width="13.5703125" style="374" customWidth="1"/>
    <col min="5" max="5" width="11.42578125" style="374" bestFit="1" customWidth="1"/>
    <col min="6" max="19" width="11.42578125" style="452" bestFit="1" customWidth="1"/>
    <col min="20" max="20" width="12.42578125" style="452" bestFit="1" customWidth="1"/>
    <col min="21" max="161" width="10.5703125" style="374" customWidth="1"/>
    <col min="162" max="16384" width="8.85546875" style="374"/>
  </cols>
  <sheetData>
    <row r="1" spans="1:20" s="456" customFormat="1" ht="15" customHeight="1">
      <c r="A1" s="455" t="s">
        <v>3042</v>
      </c>
      <c r="B1" s="337" t="s">
        <v>3059</v>
      </c>
      <c r="C1" s="337" t="s">
        <v>3060</v>
      </c>
      <c r="D1" s="337" t="s">
        <v>578</v>
      </c>
      <c r="E1" s="337" t="s">
        <v>515</v>
      </c>
      <c r="F1" s="457" t="s">
        <v>122</v>
      </c>
      <c r="G1" s="457" t="s">
        <v>126</v>
      </c>
      <c r="H1" s="457" t="s">
        <v>128</v>
      </c>
      <c r="I1" s="457" t="s">
        <v>130</v>
      </c>
      <c r="J1" s="457" t="s">
        <v>132</v>
      </c>
      <c r="K1" s="457" t="s">
        <v>134</v>
      </c>
      <c r="L1" s="457" t="s">
        <v>136</v>
      </c>
      <c r="M1" s="457" t="s">
        <v>138</v>
      </c>
      <c r="N1" s="457" t="s">
        <v>140</v>
      </c>
      <c r="O1" s="457" t="s">
        <v>142</v>
      </c>
      <c r="P1" s="457" t="s">
        <v>144</v>
      </c>
      <c r="Q1" s="457" t="s">
        <v>146</v>
      </c>
      <c r="R1" s="457" t="s">
        <v>148</v>
      </c>
      <c r="S1" s="457" t="s">
        <v>150</v>
      </c>
      <c r="T1" s="457" t="s">
        <v>152</v>
      </c>
    </row>
    <row r="2" spans="1:20" ht="15" customHeight="1">
      <c r="A2" s="455">
        <v>45747</v>
      </c>
      <c r="B2" s="337" t="s">
        <v>537</v>
      </c>
      <c r="C2" s="337" t="s">
        <v>3384</v>
      </c>
      <c r="D2" s="337"/>
      <c r="E2" s="337" t="s">
        <v>3291</v>
      </c>
      <c r="F2" s="454" t="s">
        <v>1205</v>
      </c>
      <c r="G2" s="454" t="s">
        <v>1205</v>
      </c>
      <c r="H2" s="454" t="s">
        <v>1205</v>
      </c>
      <c r="I2" s="454" t="s">
        <v>1205</v>
      </c>
      <c r="J2" s="454" t="s">
        <v>1205</v>
      </c>
      <c r="K2" s="454" t="s">
        <v>1205</v>
      </c>
      <c r="L2" s="454" t="s">
        <v>1205</v>
      </c>
      <c r="M2" s="454" t="s">
        <v>1205</v>
      </c>
      <c r="N2" s="454" t="s">
        <v>1205</v>
      </c>
      <c r="O2" s="454" t="s">
        <v>1205</v>
      </c>
      <c r="P2" s="454" t="s">
        <v>1205</v>
      </c>
      <c r="Q2" s="454" t="s">
        <v>1205</v>
      </c>
      <c r="R2" s="454" t="s">
        <v>1205</v>
      </c>
      <c r="S2" s="454" t="s">
        <v>1205</v>
      </c>
      <c r="T2" s="454" t="s">
        <v>1205</v>
      </c>
    </row>
  </sheetData>
  <autoFilter ref="A1:T2"/>
  <phoneticPr fontId="14" type="noConversion"/>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workbookViewId="0">
      <selection activeCell="H18" sqref="H18"/>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45.42578125" style="374" bestFit="1" customWidth="1"/>
    <col min="5" max="5" width="11.140625" style="374" bestFit="1" customWidth="1"/>
    <col min="6" max="8" width="11.85546875" style="452" bestFit="1" customWidth="1"/>
    <col min="9" max="9" width="17.5703125" style="452" bestFit="1" customWidth="1"/>
    <col min="10" max="10" width="15" style="452" bestFit="1" customWidth="1"/>
    <col min="11" max="12" width="11.85546875" style="452" bestFit="1" customWidth="1"/>
    <col min="13" max="13" width="16.42578125" style="452" bestFit="1" customWidth="1"/>
    <col min="14" max="161" width="10.5703125" style="374" customWidth="1"/>
    <col min="162" max="16384" width="8.85546875" style="374"/>
  </cols>
  <sheetData>
    <row r="1" spans="1:13" s="456" customFormat="1" ht="15" customHeight="1">
      <c r="A1" s="455" t="s">
        <v>3042</v>
      </c>
      <c r="B1" s="337" t="s">
        <v>3059</v>
      </c>
      <c r="C1" s="337" t="s">
        <v>3060</v>
      </c>
      <c r="D1" s="337" t="s">
        <v>578</v>
      </c>
      <c r="E1" s="337" t="s">
        <v>515</v>
      </c>
      <c r="F1" s="457" t="s">
        <v>216</v>
      </c>
      <c r="G1" s="457" t="s">
        <v>220</v>
      </c>
      <c r="H1" s="457" t="s">
        <v>222</v>
      </c>
      <c r="I1" s="457" t="s">
        <v>224</v>
      </c>
      <c r="J1" s="457" t="s">
        <v>226</v>
      </c>
      <c r="K1" s="457" t="s">
        <v>228</v>
      </c>
      <c r="L1" s="457" t="s">
        <v>230</v>
      </c>
      <c r="M1" s="457" t="s">
        <v>232</v>
      </c>
    </row>
    <row r="2" spans="1:13" ht="15" customHeight="1">
      <c r="A2" s="455">
        <v>45747</v>
      </c>
      <c r="B2" s="337" t="s">
        <v>537</v>
      </c>
      <c r="C2" s="337" t="s">
        <v>3423</v>
      </c>
      <c r="D2" s="337" t="s">
        <v>218</v>
      </c>
      <c r="E2" s="337" t="s">
        <v>3291</v>
      </c>
      <c r="F2" s="454">
        <v>0</v>
      </c>
      <c r="G2" s="454">
        <v>0</v>
      </c>
      <c r="H2" s="454">
        <v>0</v>
      </c>
      <c r="I2" s="514">
        <v>40151765413</v>
      </c>
      <c r="J2" s="454">
        <v>0</v>
      </c>
      <c r="K2" s="454">
        <v>0</v>
      </c>
      <c r="L2" s="454">
        <v>0</v>
      </c>
      <c r="M2" s="514">
        <v>6537536967</v>
      </c>
    </row>
  </sheetData>
  <autoFilter ref="A1:M2"/>
  <phoneticPr fontId="14" type="noConversion"/>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I19" sqref="I19"/>
    </sheetView>
  </sheetViews>
  <sheetFormatPr defaultColWidth="8.85546875" defaultRowHeight="15" customHeight="1"/>
  <cols>
    <col min="1" max="1" width="14.42578125" style="453" bestFit="1" customWidth="1"/>
    <col min="2" max="2" width="14.42578125" style="374" bestFit="1" customWidth="1"/>
    <col min="3" max="3" width="23.5703125" style="374" bestFit="1" customWidth="1"/>
    <col min="4" max="4" width="23.42578125" style="374" bestFit="1" customWidth="1"/>
    <col min="5" max="5" width="11.42578125" style="374" bestFit="1" customWidth="1"/>
    <col min="6" max="6" width="19.42578125" style="452" bestFit="1" customWidth="1"/>
    <col min="7" max="7" width="18.85546875" style="452" bestFit="1" customWidth="1"/>
    <col min="8" max="8" width="14.140625" style="452" bestFit="1" customWidth="1"/>
    <col min="9" max="161" width="10.5703125" style="374" customWidth="1"/>
    <col min="162" max="16384" width="8.85546875" style="374"/>
  </cols>
  <sheetData>
    <row r="1" spans="1:8" s="456" customFormat="1" ht="15" customHeight="1">
      <c r="A1" s="455" t="s">
        <v>3042</v>
      </c>
      <c r="B1" s="337" t="s">
        <v>3059</v>
      </c>
      <c r="C1" s="337" t="s">
        <v>3060</v>
      </c>
      <c r="D1" s="337" t="s">
        <v>578</v>
      </c>
      <c r="E1" s="337" t="s">
        <v>515</v>
      </c>
      <c r="F1" s="457" t="s">
        <v>241</v>
      </c>
      <c r="G1" s="457" t="s">
        <v>250</v>
      </c>
      <c r="H1" s="457" t="s">
        <v>252</v>
      </c>
    </row>
    <row r="2" spans="1:8" ht="15" customHeight="1">
      <c r="A2" s="455">
        <v>45747</v>
      </c>
      <c r="B2" s="337" t="s">
        <v>537</v>
      </c>
      <c r="C2" s="337" t="s">
        <v>3423</v>
      </c>
      <c r="D2" s="337" t="s">
        <v>3055</v>
      </c>
      <c r="E2" s="337" t="s">
        <v>3294</v>
      </c>
      <c r="F2" s="454">
        <v>0</v>
      </c>
      <c r="G2" s="517">
        <v>18332950555</v>
      </c>
      <c r="H2" s="454" t="s">
        <v>1205</v>
      </c>
    </row>
    <row r="3" spans="1:8" ht="15" customHeight="1">
      <c r="A3" s="455">
        <v>45747</v>
      </c>
      <c r="B3" s="337" t="s">
        <v>537</v>
      </c>
      <c r="C3" s="337" t="s">
        <v>3423</v>
      </c>
      <c r="D3" s="337" t="s">
        <v>3056</v>
      </c>
      <c r="E3" s="337" t="s">
        <v>3294</v>
      </c>
      <c r="F3" s="454">
        <v>0</v>
      </c>
      <c r="G3" s="522">
        <v>0</v>
      </c>
      <c r="H3" s="454" t="s">
        <v>1205</v>
      </c>
    </row>
    <row r="4" spans="1:8" ht="15" customHeight="1">
      <c r="A4" s="455">
        <v>45747</v>
      </c>
      <c r="B4" s="337" t="s">
        <v>537</v>
      </c>
      <c r="C4" s="337" t="s">
        <v>3423</v>
      </c>
      <c r="D4" s="337" t="s">
        <v>3057</v>
      </c>
      <c r="E4" s="337" t="s">
        <v>3294</v>
      </c>
      <c r="F4" s="517">
        <v>24479489324</v>
      </c>
      <c r="G4" s="522">
        <v>0</v>
      </c>
      <c r="H4" s="454" t="s">
        <v>1205</v>
      </c>
    </row>
  </sheetData>
  <autoFilter ref="A1:H4"/>
  <phoneticPr fontId="14" type="noConversion"/>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H14" sqref="H14"/>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7" style="374" bestFit="1" customWidth="1"/>
    <col min="5" max="5" width="11.140625" style="374" bestFit="1" customWidth="1"/>
    <col min="6" max="6" width="18.85546875" style="452" bestFit="1" customWidth="1"/>
    <col min="7" max="7" width="11.85546875" style="452" bestFit="1" customWidth="1"/>
    <col min="8" max="161" width="10.5703125" style="374" customWidth="1"/>
    <col min="162" max="16384" width="8.85546875" style="374"/>
  </cols>
  <sheetData>
    <row r="1" spans="1:7" s="456" customFormat="1" ht="15" customHeight="1">
      <c r="A1" s="455" t="s">
        <v>3042</v>
      </c>
      <c r="B1" s="337" t="s">
        <v>3059</v>
      </c>
      <c r="C1" s="337" t="s">
        <v>3060</v>
      </c>
      <c r="D1" s="337" t="s">
        <v>578</v>
      </c>
      <c r="E1" s="337" t="s">
        <v>515</v>
      </c>
      <c r="F1" s="457" t="s">
        <v>247</v>
      </c>
      <c r="G1" s="457" t="s">
        <v>258</v>
      </c>
    </row>
    <row r="2" spans="1:7" ht="15" customHeight="1">
      <c r="A2" s="455">
        <v>45747</v>
      </c>
      <c r="B2" s="337" t="s">
        <v>537</v>
      </c>
      <c r="C2" s="337" t="s">
        <v>3423</v>
      </c>
      <c r="D2" s="337" t="s">
        <v>97</v>
      </c>
      <c r="E2" s="337" t="s">
        <v>3295</v>
      </c>
      <c r="F2" s="454">
        <v>0</v>
      </c>
      <c r="G2" s="454">
        <v>0</v>
      </c>
    </row>
  </sheetData>
  <autoFilter ref="A1:G2"/>
  <phoneticPr fontId="14" type="noConversion"/>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N21" sqref="N21"/>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20.140625" style="374" bestFit="1" customWidth="1"/>
    <col min="5" max="5" width="8.42578125" style="471" bestFit="1" customWidth="1"/>
    <col min="6" max="161" width="10.5703125" style="374" customWidth="1"/>
    <col min="162" max="16384" width="8.85546875" style="374"/>
  </cols>
  <sheetData>
    <row r="1" spans="1:5" s="456" customFormat="1" ht="15" customHeight="1">
      <c r="A1" s="455" t="s">
        <v>3042</v>
      </c>
      <c r="B1" s="337" t="s">
        <v>3059</v>
      </c>
      <c r="C1" s="337" t="s">
        <v>3060</v>
      </c>
      <c r="D1" s="337" t="s">
        <v>578</v>
      </c>
      <c r="E1" s="466" t="s">
        <v>254</v>
      </c>
    </row>
    <row r="2" spans="1:5" ht="15" customHeight="1">
      <c r="A2" s="455">
        <v>45747</v>
      </c>
      <c r="B2" s="337" t="s">
        <v>537</v>
      </c>
      <c r="C2" s="337" t="s">
        <v>3423</v>
      </c>
      <c r="D2" s="337" t="s">
        <v>3296</v>
      </c>
      <c r="E2" s="454" t="s">
        <v>2361</v>
      </c>
    </row>
  </sheetData>
  <autoFilter ref="A1:E2"/>
  <phoneticPr fontId="14"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Q27" sqref="Q27"/>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6.42578125" style="374" bestFit="1" customWidth="1"/>
    <col min="5" max="5" width="9.42578125" style="472" bestFit="1" customWidth="1"/>
    <col min="6" max="6" width="10.42578125" style="472" bestFit="1" customWidth="1"/>
    <col min="7" max="161" width="10.5703125" style="374" customWidth="1"/>
    <col min="162" max="16384" width="8.85546875" style="374"/>
  </cols>
  <sheetData>
    <row r="1" spans="1:6" s="456" customFormat="1" ht="15" customHeight="1">
      <c r="A1" s="455" t="s">
        <v>3042</v>
      </c>
      <c r="B1" s="337" t="s">
        <v>3059</v>
      </c>
      <c r="C1" s="337" t="s">
        <v>3060</v>
      </c>
      <c r="D1" s="337" t="s">
        <v>578</v>
      </c>
      <c r="E1" s="465" t="s">
        <v>342</v>
      </c>
      <c r="F1" s="465" t="s">
        <v>358</v>
      </c>
    </row>
    <row r="2" spans="1:6" ht="15" customHeight="1">
      <c r="A2" s="455">
        <v>45747</v>
      </c>
      <c r="B2" s="337" t="s">
        <v>537</v>
      </c>
      <c r="C2" s="337" t="s">
        <v>3423</v>
      </c>
      <c r="D2" s="337" t="s">
        <v>3297</v>
      </c>
      <c r="E2" s="483">
        <v>1</v>
      </c>
      <c r="F2" s="483" t="s">
        <v>1205</v>
      </c>
    </row>
  </sheetData>
  <autoFilter ref="A1:F2"/>
  <phoneticPr fontId="14" type="noConversion"/>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E7" sqref="E7"/>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3.42578125" style="374" bestFit="1" customWidth="1"/>
    <col min="5" max="5" width="11.140625" style="374" bestFit="1" customWidth="1"/>
    <col min="6" max="7" width="11.85546875" style="452" bestFit="1" customWidth="1"/>
    <col min="8" max="161" width="10.5703125" style="374" customWidth="1"/>
    <col min="162" max="16384" width="8.85546875" style="374"/>
  </cols>
  <sheetData>
    <row r="1" spans="1:7" s="456" customFormat="1" ht="15" customHeight="1">
      <c r="A1" s="455" t="s">
        <v>3042</v>
      </c>
      <c r="B1" s="337" t="s">
        <v>3059</v>
      </c>
      <c r="C1" s="337" t="s">
        <v>3060</v>
      </c>
      <c r="D1" s="337" t="s">
        <v>578</v>
      </c>
      <c r="E1" s="337" t="s">
        <v>515</v>
      </c>
      <c r="F1" s="457" t="s">
        <v>376</v>
      </c>
      <c r="G1" s="457" t="s">
        <v>380</v>
      </c>
    </row>
    <row r="2" spans="1:7" ht="15" customHeight="1">
      <c r="A2" s="455">
        <v>45747</v>
      </c>
      <c r="B2" s="337" t="s">
        <v>537</v>
      </c>
      <c r="C2" s="337" t="s">
        <v>3423</v>
      </c>
      <c r="D2" s="337"/>
      <c r="E2" s="337" t="s">
        <v>3295</v>
      </c>
      <c r="F2" s="454" t="s">
        <v>1205</v>
      </c>
      <c r="G2" s="454" t="s">
        <v>1205</v>
      </c>
    </row>
  </sheetData>
  <autoFilter ref="A1:G2"/>
  <phoneticPr fontId="14"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X89"/>
  <sheetViews>
    <sheetView workbookViewId="0"/>
  </sheetViews>
  <sheetFormatPr defaultRowHeight="15.75"/>
  <cols>
    <col min="1" max="1" width="18.85546875" style="184" customWidth="1"/>
    <col min="2" max="2" width="13.5703125" style="184" customWidth="1"/>
    <col min="3" max="3" width="14.140625" style="184" customWidth="1"/>
    <col min="4" max="4" width="15" style="184" customWidth="1"/>
    <col min="5" max="5" width="20.42578125" style="184" bestFit="1" customWidth="1"/>
    <col min="6" max="6" width="14.140625" style="184" bestFit="1" customWidth="1"/>
    <col min="7" max="7" width="22.7109375" style="184" bestFit="1" customWidth="1"/>
    <col min="8" max="8" width="15.42578125" style="184" customWidth="1"/>
    <col min="9" max="9" width="15.28515625" style="184" customWidth="1"/>
    <col min="10" max="10" width="3.85546875" style="184" customWidth="1"/>
    <col min="11" max="11" width="11" style="184" customWidth="1"/>
    <col min="12" max="12" width="12.85546875" style="184" customWidth="1"/>
    <col min="13" max="13" width="14.42578125" style="184" bestFit="1" customWidth="1"/>
    <col min="14" max="16" width="13.5703125" style="184" customWidth="1"/>
    <col min="17" max="17" width="14.28515625" style="184" customWidth="1"/>
    <col min="18" max="18" width="19.7109375" style="184" bestFit="1" customWidth="1"/>
    <col min="19" max="19" width="25.42578125" style="184" bestFit="1" customWidth="1"/>
    <col min="20" max="20" width="35.140625" style="184" customWidth="1"/>
    <col min="21" max="21" width="14.42578125" style="184" customWidth="1"/>
    <col min="22" max="22" width="15.28515625" style="184" customWidth="1"/>
    <col min="23" max="23" width="27.7109375" style="184" customWidth="1"/>
    <col min="24" max="24" width="14.42578125" style="184" customWidth="1"/>
    <col min="25" max="25" width="19.140625" style="184" customWidth="1"/>
    <col min="26" max="26" width="15.140625" style="184" customWidth="1"/>
    <col min="27" max="27" width="14" style="184" customWidth="1"/>
    <col min="28" max="28" width="12.42578125" style="184" hidden="1" customWidth="1"/>
    <col min="29" max="30" width="14.42578125" style="184" hidden="1" customWidth="1"/>
    <col min="31" max="32" width="13.5703125" style="184" hidden="1" customWidth="1"/>
    <col min="33" max="33" width="14.42578125" style="184" hidden="1" customWidth="1"/>
    <col min="34" max="34" width="15.5703125" style="184" hidden="1" customWidth="1"/>
    <col min="35" max="35" width="20.42578125" style="184" hidden="1" customWidth="1"/>
    <col min="36" max="37" width="14.42578125" style="184" hidden="1" customWidth="1"/>
    <col min="38" max="38" width="14.42578125" style="184" customWidth="1"/>
    <col min="39" max="39" width="19.28515625" style="184" customWidth="1"/>
    <col min="40" max="40" width="14.42578125" style="184" customWidth="1"/>
    <col min="41" max="41" width="18" style="184" customWidth="1"/>
    <col min="42" max="42" width="15.5703125" style="184" customWidth="1"/>
    <col min="43" max="43" width="14" style="184" customWidth="1"/>
    <col min="44" max="44" width="13.5703125" style="184" customWidth="1"/>
    <col min="45" max="45" width="15.28515625" style="184" customWidth="1"/>
    <col min="46" max="48" width="13.5703125" style="184" customWidth="1"/>
    <col min="49" max="51" width="15.28515625" style="184" customWidth="1"/>
    <col min="52" max="54" width="13.5703125" style="184" customWidth="1"/>
    <col min="55" max="55" width="17.85546875" style="184" customWidth="1"/>
    <col min="56" max="56" width="15.28515625" style="184" customWidth="1"/>
    <col min="57" max="57" width="18.28515625" style="184" customWidth="1"/>
    <col min="58" max="58" width="4.7109375" style="184" customWidth="1"/>
    <col min="59" max="59" width="11.42578125" style="184" bestFit="1" customWidth="1"/>
    <col min="60" max="60" width="20.5703125" style="184" bestFit="1" customWidth="1"/>
    <col min="61" max="61" width="18.28515625" style="184" customWidth="1"/>
    <col min="62" max="62" width="19.7109375" style="184" bestFit="1" customWidth="1"/>
    <col min="63" max="63" width="18.140625" style="184" customWidth="1"/>
    <col min="64" max="64" width="22.28515625" style="184" customWidth="1"/>
    <col min="65" max="69" width="20.140625" style="184" customWidth="1"/>
    <col min="70" max="70" width="5" style="184" customWidth="1"/>
    <col min="71" max="71" width="9.140625" style="184"/>
    <col min="72" max="72" width="13.85546875" style="184" bestFit="1" customWidth="1"/>
    <col min="73" max="73" width="29" style="184" bestFit="1" customWidth="1"/>
    <col min="74" max="74" width="16.85546875" style="184" customWidth="1"/>
    <col min="75" max="76" width="12.85546875" style="184" bestFit="1" customWidth="1"/>
    <col min="77" max="256" width="9.140625" style="184"/>
    <col min="257" max="257" width="18.85546875" style="184" customWidth="1"/>
    <col min="258" max="258" width="13.5703125" style="184" customWidth="1"/>
    <col min="259" max="259" width="14.140625" style="184" customWidth="1"/>
    <col min="260" max="260" width="15" style="184" customWidth="1"/>
    <col min="261" max="261" width="20.42578125" style="184" bestFit="1" customWidth="1"/>
    <col min="262" max="262" width="14.140625" style="184" bestFit="1" customWidth="1"/>
    <col min="263" max="263" width="22.7109375" style="184" bestFit="1" customWidth="1"/>
    <col min="264" max="264" width="15.42578125" style="184" customWidth="1"/>
    <col min="265" max="265" width="15.28515625" style="184" customWidth="1"/>
    <col min="266" max="266" width="3.85546875" style="184" customWidth="1"/>
    <col min="267" max="267" width="11" style="184" customWidth="1"/>
    <col min="268" max="268" width="12.85546875" style="184" customWidth="1"/>
    <col min="269" max="269" width="14.42578125" style="184" bestFit="1" customWidth="1"/>
    <col min="270" max="272" width="13.5703125" style="184" customWidth="1"/>
    <col min="273" max="273" width="14.28515625" style="184" customWidth="1"/>
    <col min="274" max="274" width="19.7109375" style="184" bestFit="1" customWidth="1"/>
    <col min="275" max="275" width="25.42578125" style="184" bestFit="1" customWidth="1"/>
    <col min="276" max="276" width="35.140625" style="184" customWidth="1"/>
    <col min="277" max="277" width="14.42578125" style="184" customWidth="1"/>
    <col min="278" max="278" width="15.28515625" style="184" customWidth="1"/>
    <col min="279" max="279" width="27.7109375" style="184" customWidth="1"/>
    <col min="280" max="280" width="14.42578125" style="184" customWidth="1"/>
    <col min="281" max="281" width="19.140625" style="184" customWidth="1"/>
    <col min="282" max="282" width="15.140625" style="184" customWidth="1"/>
    <col min="283" max="283" width="14" style="184" customWidth="1"/>
    <col min="284" max="293" width="0" style="184" hidden="1" customWidth="1"/>
    <col min="294" max="294" width="14.42578125" style="184" customWidth="1"/>
    <col min="295" max="295" width="19.28515625" style="184" customWidth="1"/>
    <col min="296" max="296" width="14.42578125" style="184" customWidth="1"/>
    <col min="297" max="297" width="18" style="184" customWidth="1"/>
    <col min="298" max="298" width="15.5703125" style="184" customWidth="1"/>
    <col min="299" max="299" width="14" style="184" customWidth="1"/>
    <col min="300" max="300" width="13.5703125" style="184" customWidth="1"/>
    <col min="301" max="301" width="15.28515625" style="184" customWidth="1"/>
    <col min="302" max="304" width="13.5703125" style="184" customWidth="1"/>
    <col min="305" max="307" width="15.28515625" style="184" customWidth="1"/>
    <col min="308" max="310" width="13.5703125" style="184" customWidth="1"/>
    <col min="311" max="311" width="17.85546875" style="184" customWidth="1"/>
    <col min="312" max="312" width="15.28515625" style="184" customWidth="1"/>
    <col min="313" max="313" width="18.28515625" style="184" customWidth="1"/>
    <col min="314" max="314" width="4.7109375" style="184" customWidth="1"/>
    <col min="315" max="315" width="11.42578125" style="184" bestFit="1" customWidth="1"/>
    <col min="316" max="316" width="20.5703125" style="184" bestFit="1" customWidth="1"/>
    <col min="317" max="317" width="18.28515625" style="184" customWidth="1"/>
    <col min="318" max="318" width="19.7109375" style="184" bestFit="1" customWidth="1"/>
    <col min="319" max="319" width="18.140625" style="184" customWidth="1"/>
    <col min="320" max="320" width="22.28515625" style="184" customWidth="1"/>
    <col min="321" max="325" width="20.140625" style="184" customWidth="1"/>
    <col min="326" max="326" width="5" style="184" customWidth="1"/>
    <col min="327" max="327" width="9.140625" style="184"/>
    <col min="328" max="328" width="13.85546875" style="184" bestFit="1" customWidth="1"/>
    <col min="329" max="329" width="29" style="184" bestFit="1" customWidth="1"/>
    <col min="330" max="330" width="16.85546875" style="184" customWidth="1"/>
    <col min="331" max="332" width="12.85546875" style="184" bestFit="1" customWidth="1"/>
    <col min="333" max="512" width="9.140625" style="184"/>
    <col min="513" max="513" width="18.85546875" style="184" customWidth="1"/>
    <col min="514" max="514" width="13.5703125" style="184" customWidth="1"/>
    <col min="515" max="515" width="14.140625" style="184" customWidth="1"/>
    <col min="516" max="516" width="15" style="184" customWidth="1"/>
    <col min="517" max="517" width="20.42578125" style="184" bestFit="1" customWidth="1"/>
    <col min="518" max="518" width="14.140625" style="184" bestFit="1" customWidth="1"/>
    <col min="519" max="519" width="22.7109375" style="184" bestFit="1" customWidth="1"/>
    <col min="520" max="520" width="15.42578125" style="184" customWidth="1"/>
    <col min="521" max="521" width="15.28515625" style="184" customWidth="1"/>
    <col min="522" max="522" width="3.85546875" style="184" customWidth="1"/>
    <col min="523" max="523" width="11" style="184" customWidth="1"/>
    <col min="524" max="524" width="12.85546875" style="184" customWidth="1"/>
    <col min="525" max="525" width="14.42578125" style="184" bestFit="1" customWidth="1"/>
    <col min="526" max="528" width="13.5703125" style="184" customWidth="1"/>
    <col min="529" max="529" width="14.28515625" style="184" customWidth="1"/>
    <col min="530" max="530" width="19.7109375" style="184" bestFit="1" customWidth="1"/>
    <col min="531" max="531" width="25.42578125" style="184" bestFit="1" customWidth="1"/>
    <col min="532" max="532" width="35.140625" style="184" customWidth="1"/>
    <col min="533" max="533" width="14.42578125" style="184" customWidth="1"/>
    <col min="534" max="534" width="15.28515625" style="184" customWidth="1"/>
    <col min="535" max="535" width="27.7109375" style="184" customWidth="1"/>
    <col min="536" max="536" width="14.42578125" style="184" customWidth="1"/>
    <col min="537" max="537" width="19.140625" style="184" customWidth="1"/>
    <col min="538" max="538" width="15.140625" style="184" customWidth="1"/>
    <col min="539" max="539" width="14" style="184" customWidth="1"/>
    <col min="540" max="549" width="0" style="184" hidden="1" customWidth="1"/>
    <col min="550" max="550" width="14.42578125" style="184" customWidth="1"/>
    <col min="551" max="551" width="19.28515625" style="184" customWidth="1"/>
    <col min="552" max="552" width="14.42578125" style="184" customWidth="1"/>
    <col min="553" max="553" width="18" style="184" customWidth="1"/>
    <col min="554" max="554" width="15.5703125" style="184" customWidth="1"/>
    <col min="555" max="555" width="14" style="184" customWidth="1"/>
    <col min="556" max="556" width="13.5703125" style="184" customWidth="1"/>
    <col min="557" max="557" width="15.28515625" style="184" customWidth="1"/>
    <col min="558" max="560" width="13.5703125" style="184" customWidth="1"/>
    <col min="561" max="563" width="15.28515625" style="184" customWidth="1"/>
    <col min="564" max="566" width="13.5703125" style="184" customWidth="1"/>
    <col min="567" max="567" width="17.85546875" style="184" customWidth="1"/>
    <col min="568" max="568" width="15.28515625" style="184" customWidth="1"/>
    <col min="569" max="569" width="18.28515625" style="184" customWidth="1"/>
    <col min="570" max="570" width="4.7109375" style="184" customWidth="1"/>
    <col min="571" max="571" width="11.42578125" style="184" bestFit="1" customWidth="1"/>
    <col min="572" max="572" width="20.5703125" style="184" bestFit="1" customWidth="1"/>
    <col min="573" max="573" width="18.28515625" style="184" customWidth="1"/>
    <col min="574" max="574" width="19.7109375" style="184" bestFit="1" customWidth="1"/>
    <col min="575" max="575" width="18.140625" style="184" customWidth="1"/>
    <col min="576" max="576" width="22.28515625" style="184" customWidth="1"/>
    <col min="577" max="581" width="20.140625" style="184" customWidth="1"/>
    <col min="582" max="582" width="5" style="184" customWidth="1"/>
    <col min="583" max="583" width="9.140625" style="184"/>
    <col min="584" max="584" width="13.85546875" style="184" bestFit="1" customWidth="1"/>
    <col min="585" max="585" width="29" style="184" bestFit="1" customWidth="1"/>
    <col min="586" max="586" width="16.85546875" style="184" customWidth="1"/>
    <col min="587" max="588" width="12.85546875" style="184" bestFit="1" customWidth="1"/>
    <col min="589" max="768" width="9.140625" style="184"/>
    <col min="769" max="769" width="18.85546875" style="184" customWidth="1"/>
    <col min="770" max="770" width="13.5703125" style="184" customWidth="1"/>
    <col min="771" max="771" width="14.140625" style="184" customWidth="1"/>
    <col min="772" max="772" width="15" style="184" customWidth="1"/>
    <col min="773" max="773" width="20.42578125" style="184" bestFit="1" customWidth="1"/>
    <col min="774" max="774" width="14.140625" style="184" bestFit="1" customWidth="1"/>
    <col min="775" max="775" width="22.7109375" style="184" bestFit="1" customWidth="1"/>
    <col min="776" max="776" width="15.42578125" style="184" customWidth="1"/>
    <col min="777" max="777" width="15.28515625" style="184" customWidth="1"/>
    <col min="778" max="778" width="3.85546875" style="184" customWidth="1"/>
    <col min="779" max="779" width="11" style="184" customWidth="1"/>
    <col min="780" max="780" width="12.85546875" style="184" customWidth="1"/>
    <col min="781" max="781" width="14.42578125" style="184" bestFit="1" customWidth="1"/>
    <col min="782" max="784" width="13.5703125" style="184" customWidth="1"/>
    <col min="785" max="785" width="14.28515625" style="184" customWidth="1"/>
    <col min="786" max="786" width="19.7109375" style="184" bestFit="1" customWidth="1"/>
    <col min="787" max="787" width="25.42578125" style="184" bestFit="1" customWidth="1"/>
    <col min="788" max="788" width="35.140625" style="184" customWidth="1"/>
    <col min="789" max="789" width="14.42578125" style="184" customWidth="1"/>
    <col min="790" max="790" width="15.28515625" style="184" customWidth="1"/>
    <col min="791" max="791" width="27.7109375" style="184" customWidth="1"/>
    <col min="792" max="792" width="14.42578125" style="184" customWidth="1"/>
    <col min="793" max="793" width="19.140625" style="184" customWidth="1"/>
    <col min="794" max="794" width="15.140625" style="184" customWidth="1"/>
    <col min="795" max="795" width="14" style="184" customWidth="1"/>
    <col min="796" max="805" width="0" style="184" hidden="1" customWidth="1"/>
    <col min="806" max="806" width="14.42578125" style="184" customWidth="1"/>
    <col min="807" max="807" width="19.28515625" style="184" customWidth="1"/>
    <col min="808" max="808" width="14.42578125" style="184" customWidth="1"/>
    <col min="809" max="809" width="18" style="184" customWidth="1"/>
    <col min="810" max="810" width="15.5703125" style="184" customWidth="1"/>
    <col min="811" max="811" width="14" style="184" customWidth="1"/>
    <col min="812" max="812" width="13.5703125" style="184" customWidth="1"/>
    <col min="813" max="813" width="15.28515625" style="184" customWidth="1"/>
    <col min="814" max="816" width="13.5703125" style="184" customWidth="1"/>
    <col min="817" max="819" width="15.28515625" style="184" customWidth="1"/>
    <col min="820" max="822" width="13.5703125" style="184" customWidth="1"/>
    <col min="823" max="823" width="17.85546875" style="184" customWidth="1"/>
    <col min="824" max="824" width="15.28515625" style="184" customWidth="1"/>
    <col min="825" max="825" width="18.28515625" style="184" customWidth="1"/>
    <col min="826" max="826" width="4.7109375" style="184" customWidth="1"/>
    <col min="827" max="827" width="11.42578125" style="184" bestFit="1" customWidth="1"/>
    <col min="828" max="828" width="20.5703125" style="184" bestFit="1" customWidth="1"/>
    <col min="829" max="829" width="18.28515625" style="184" customWidth="1"/>
    <col min="830" max="830" width="19.7109375" style="184" bestFit="1" customWidth="1"/>
    <col min="831" max="831" width="18.140625" style="184" customWidth="1"/>
    <col min="832" max="832" width="22.28515625" style="184" customWidth="1"/>
    <col min="833" max="837" width="20.140625" style="184" customWidth="1"/>
    <col min="838" max="838" width="5" style="184" customWidth="1"/>
    <col min="839" max="839" width="9.140625" style="184"/>
    <col min="840" max="840" width="13.85546875" style="184" bestFit="1" customWidth="1"/>
    <col min="841" max="841" width="29" style="184" bestFit="1" customWidth="1"/>
    <col min="842" max="842" width="16.85546875" style="184" customWidth="1"/>
    <col min="843" max="844" width="12.85546875" style="184" bestFit="1" customWidth="1"/>
    <col min="845" max="1024" width="9.140625" style="184"/>
    <col min="1025" max="1025" width="18.85546875" style="184" customWidth="1"/>
    <col min="1026" max="1026" width="13.5703125" style="184" customWidth="1"/>
    <col min="1027" max="1027" width="14.140625" style="184" customWidth="1"/>
    <col min="1028" max="1028" width="15" style="184" customWidth="1"/>
    <col min="1029" max="1029" width="20.42578125" style="184" bestFit="1" customWidth="1"/>
    <col min="1030" max="1030" width="14.140625" style="184" bestFit="1" customWidth="1"/>
    <col min="1031" max="1031" width="22.7109375" style="184" bestFit="1" customWidth="1"/>
    <col min="1032" max="1032" width="15.42578125" style="184" customWidth="1"/>
    <col min="1033" max="1033" width="15.28515625" style="184" customWidth="1"/>
    <col min="1034" max="1034" width="3.85546875" style="184" customWidth="1"/>
    <col min="1035" max="1035" width="11" style="184" customWidth="1"/>
    <col min="1036" max="1036" width="12.85546875" style="184" customWidth="1"/>
    <col min="1037" max="1037" width="14.42578125" style="184" bestFit="1" customWidth="1"/>
    <col min="1038" max="1040" width="13.5703125" style="184" customWidth="1"/>
    <col min="1041" max="1041" width="14.28515625" style="184" customWidth="1"/>
    <col min="1042" max="1042" width="19.7109375" style="184" bestFit="1" customWidth="1"/>
    <col min="1043" max="1043" width="25.42578125" style="184" bestFit="1" customWidth="1"/>
    <col min="1044" max="1044" width="35.140625" style="184" customWidth="1"/>
    <col min="1045" max="1045" width="14.42578125" style="184" customWidth="1"/>
    <col min="1046" max="1046" width="15.28515625" style="184" customWidth="1"/>
    <col min="1047" max="1047" width="27.7109375" style="184" customWidth="1"/>
    <col min="1048" max="1048" width="14.42578125" style="184" customWidth="1"/>
    <col min="1049" max="1049" width="19.140625" style="184" customWidth="1"/>
    <col min="1050" max="1050" width="15.140625" style="184" customWidth="1"/>
    <col min="1051" max="1051" width="14" style="184" customWidth="1"/>
    <col min="1052" max="1061" width="0" style="184" hidden="1" customWidth="1"/>
    <col min="1062" max="1062" width="14.42578125" style="184" customWidth="1"/>
    <col min="1063" max="1063" width="19.28515625" style="184" customWidth="1"/>
    <col min="1064" max="1064" width="14.42578125" style="184" customWidth="1"/>
    <col min="1065" max="1065" width="18" style="184" customWidth="1"/>
    <col min="1066" max="1066" width="15.5703125" style="184" customWidth="1"/>
    <col min="1067" max="1067" width="14" style="184" customWidth="1"/>
    <col min="1068" max="1068" width="13.5703125" style="184" customWidth="1"/>
    <col min="1069" max="1069" width="15.28515625" style="184" customWidth="1"/>
    <col min="1070" max="1072" width="13.5703125" style="184" customWidth="1"/>
    <col min="1073" max="1075" width="15.28515625" style="184" customWidth="1"/>
    <col min="1076" max="1078" width="13.5703125" style="184" customWidth="1"/>
    <col min="1079" max="1079" width="17.85546875" style="184" customWidth="1"/>
    <col min="1080" max="1080" width="15.28515625" style="184" customWidth="1"/>
    <col min="1081" max="1081" width="18.28515625" style="184" customWidth="1"/>
    <col min="1082" max="1082" width="4.7109375" style="184" customWidth="1"/>
    <col min="1083" max="1083" width="11.42578125" style="184" bestFit="1" customWidth="1"/>
    <col min="1084" max="1084" width="20.5703125" style="184" bestFit="1" customWidth="1"/>
    <col min="1085" max="1085" width="18.28515625" style="184" customWidth="1"/>
    <col min="1086" max="1086" width="19.7109375" style="184" bestFit="1" customWidth="1"/>
    <col min="1087" max="1087" width="18.140625" style="184" customWidth="1"/>
    <col min="1088" max="1088" width="22.28515625" style="184" customWidth="1"/>
    <col min="1089" max="1093" width="20.140625" style="184" customWidth="1"/>
    <col min="1094" max="1094" width="5" style="184" customWidth="1"/>
    <col min="1095" max="1095" width="9.140625" style="184"/>
    <col min="1096" max="1096" width="13.85546875" style="184" bestFit="1" customWidth="1"/>
    <col min="1097" max="1097" width="29" style="184" bestFit="1" customWidth="1"/>
    <col min="1098" max="1098" width="16.85546875" style="184" customWidth="1"/>
    <col min="1099" max="1100" width="12.85546875" style="184" bestFit="1" customWidth="1"/>
    <col min="1101" max="1280" width="9.140625" style="184"/>
    <col min="1281" max="1281" width="18.85546875" style="184" customWidth="1"/>
    <col min="1282" max="1282" width="13.5703125" style="184" customWidth="1"/>
    <col min="1283" max="1283" width="14.140625" style="184" customWidth="1"/>
    <col min="1284" max="1284" width="15" style="184" customWidth="1"/>
    <col min="1285" max="1285" width="20.42578125" style="184" bestFit="1" customWidth="1"/>
    <col min="1286" max="1286" width="14.140625" style="184" bestFit="1" customWidth="1"/>
    <col min="1287" max="1287" width="22.7109375" style="184" bestFit="1" customWidth="1"/>
    <col min="1288" max="1288" width="15.42578125" style="184" customWidth="1"/>
    <col min="1289" max="1289" width="15.28515625" style="184" customWidth="1"/>
    <col min="1290" max="1290" width="3.85546875" style="184" customWidth="1"/>
    <col min="1291" max="1291" width="11" style="184" customWidth="1"/>
    <col min="1292" max="1292" width="12.85546875" style="184" customWidth="1"/>
    <col min="1293" max="1293" width="14.42578125" style="184" bestFit="1" customWidth="1"/>
    <col min="1294" max="1296" width="13.5703125" style="184" customWidth="1"/>
    <col min="1297" max="1297" width="14.28515625" style="184" customWidth="1"/>
    <col min="1298" max="1298" width="19.7109375" style="184" bestFit="1" customWidth="1"/>
    <col min="1299" max="1299" width="25.42578125" style="184" bestFit="1" customWidth="1"/>
    <col min="1300" max="1300" width="35.140625" style="184" customWidth="1"/>
    <col min="1301" max="1301" width="14.42578125" style="184" customWidth="1"/>
    <col min="1302" max="1302" width="15.28515625" style="184" customWidth="1"/>
    <col min="1303" max="1303" width="27.7109375" style="184" customWidth="1"/>
    <col min="1304" max="1304" width="14.42578125" style="184" customWidth="1"/>
    <col min="1305" max="1305" width="19.140625" style="184" customWidth="1"/>
    <col min="1306" max="1306" width="15.140625" style="184" customWidth="1"/>
    <col min="1307" max="1307" width="14" style="184" customWidth="1"/>
    <col min="1308" max="1317" width="0" style="184" hidden="1" customWidth="1"/>
    <col min="1318" max="1318" width="14.42578125" style="184" customWidth="1"/>
    <col min="1319" max="1319" width="19.28515625" style="184" customWidth="1"/>
    <col min="1320" max="1320" width="14.42578125" style="184" customWidth="1"/>
    <col min="1321" max="1321" width="18" style="184" customWidth="1"/>
    <col min="1322" max="1322" width="15.5703125" style="184" customWidth="1"/>
    <col min="1323" max="1323" width="14" style="184" customWidth="1"/>
    <col min="1324" max="1324" width="13.5703125" style="184" customWidth="1"/>
    <col min="1325" max="1325" width="15.28515625" style="184" customWidth="1"/>
    <col min="1326" max="1328" width="13.5703125" style="184" customWidth="1"/>
    <col min="1329" max="1331" width="15.28515625" style="184" customWidth="1"/>
    <col min="1332" max="1334" width="13.5703125" style="184" customWidth="1"/>
    <col min="1335" max="1335" width="17.85546875" style="184" customWidth="1"/>
    <col min="1336" max="1336" width="15.28515625" style="184" customWidth="1"/>
    <col min="1337" max="1337" width="18.28515625" style="184" customWidth="1"/>
    <col min="1338" max="1338" width="4.7109375" style="184" customWidth="1"/>
    <col min="1339" max="1339" width="11.42578125" style="184" bestFit="1" customWidth="1"/>
    <col min="1340" max="1340" width="20.5703125" style="184" bestFit="1" customWidth="1"/>
    <col min="1341" max="1341" width="18.28515625" style="184" customWidth="1"/>
    <col min="1342" max="1342" width="19.7109375" style="184" bestFit="1" customWidth="1"/>
    <col min="1343" max="1343" width="18.140625" style="184" customWidth="1"/>
    <col min="1344" max="1344" width="22.28515625" style="184" customWidth="1"/>
    <col min="1345" max="1349" width="20.140625" style="184" customWidth="1"/>
    <col min="1350" max="1350" width="5" style="184" customWidth="1"/>
    <col min="1351" max="1351" width="9.140625" style="184"/>
    <col min="1352" max="1352" width="13.85546875" style="184" bestFit="1" customWidth="1"/>
    <col min="1353" max="1353" width="29" style="184" bestFit="1" customWidth="1"/>
    <col min="1354" max="1354" width="16.85546875" style="184" customWidth="1"/>
    <col min="1355" max="1356" width="12.85546875" style="184" bestFit="1" customWidth="1"/>
    <col min="1357" max="1536" width="9.140625" style="184"/>
    <col min="1537" max="1537" width="18.85546875" style="184" customWidth="1"/>
    <col min="1538" max="1538" width="13.5703125" style="184" customWidth="1"/>
    <col min="1539" max="1539" width="14.140625" style="184" customWidth="1"/>
    <col min="1540" max="1540" width="15" style="184" customWidth="1"/>
    <col min="1541" max="1541" width="20.42578125" style="184" bestFit="1" customWidth="1"/>
    <col min="1542" max="1542" width="14.140625" style="184" bestFit="1" customWidth="1"/>
    <col min="1543" max="1543" width="22.7109375" style="184" bestFit="1" customWidth="1"/>
    <col min="1544" max="1544" width="15.42578125" style="184" customWidth="1"/>
    <col min="1545" max="1545" width="15.28515625" style="184" customWidth="1"/>
    <col min="1546" max="1546" width="3.85546875" style="184" customWidth="1"/>
    <col min="1547" max="1547" width="11" style="184" customWidth="1"/>
    <col min="1548" max="1548" width="12.85546875" style="184" customWidth="1"/>
    <col min="1549" max="1549" width="14.42578125" style="184" bestFit="1" customWidth="1"/>
    <col min="1550" max="1552" width="13.5703125" style="184" customWidth="1"/>
    <col min="1553" max="1553" width="14.28515625" style="184" customWidth="1"/>
    <col min="1554" max="1554" width="19.7109375" style="184" bestFit="1" customWidth="1"/>
    <col min="1555" max="1555" width="25.42578125" style="184" bestFit="1" customWidth="1"/>
    <col min="1556" max="1556" width="35.140625" style="184" customWidth="1"/>
    <col min="1557" max="1557" width="14.42578125" style="184" customWidth="1"/>
    <col min="1558" max="1558" width="15.28515625" style="184" customWidth="1"/>
    <col min="1559" max="1559" width="27.7109375" style="184" customWidth="1"/>
    <col min="1560" max="1560" width="14.42578125" style="184" customWidth="1"/>
    <col min="1561" max="1561" width="19.140625" style="184" customWidth="1"/>
    <col min="1562" max="1562" width="15.140625" style="184" customWidth="1"/>
    <col min="1563" max="1563" width="14" style="184" customWidth="1"/>
    <col min="1564" max="1573" width="0" style="184" hidden="1" customWidth="1"/>
    <col min="1574" max="1574" width="14.42578125" style="184" customWidth="1"/>
    <col min="1575" max="1575" width="19.28515625" style="184" customWidth="1"/>
    <col min="1576" max="1576" width="14.42578125" style="184" customWidth="1"/>
    <col min="1577" max="1577" width="18" style="184" customWidth="1"/>
    <col min="1578" max="1578" width="15.5703125" style="184" customWidth="1"/>
    <col min="1579" max="1579" width="14" style="184" customWidth="1"/>
    <col min="1580" max="1580" width="13.5703125" style="184" customWidth="1"/>
    <col min="1581" max="1581" width="15.28515625" style="184" customWidth="1"/>
    <col min="1582" max="1584" width="13.5703125" style="184" customWidth="1"/>
    <col min="1585" max="1587" width="15.28515625" style="184" customWidth="1"/>
    <col min="1588" max="1590" width="13.5703125" style="184" customWidth="1"/>
    <col min="1591" max="1591" width="17.85546875" style="184" customWidth="1"/>
    <col min="1592" max="1592" width="15.28515625" style="184" customWidth="1"/>
    <col min="1593" max="1593" width="18.28515625" style="184" customWidth="1"/>
    <col min="1594" max="1594" width="4.7109375" style="184" customWidth="1"/>
    <col min="1595" max="1595" width="11.42578125" style="184" bestFit="1" customWidth="1"/>
    <col min="1596" max="1596" width="20.5703125" style="184" bestFit="1" customWidth="1"/>
    <col min="1597" max="1597" width="18.28515625" style="184" customWidth="1"/>
    <col min="1598" max="1598" width="19.7109375" style="184" bestFit="1" customWidth="1"/>
    <col min="1599" max="1599" width="18.140625" style="184" customWidth="1"/>
    <col min="1600" max="1600" width="22.28515625" style="184" customWidth="1"/>
    <col min="1601" max="1605" width="20.140625" style="184" customWidth="1"/>
    <col min="1606" max="1606" width="5" style="184" customWidth="1"/>
    <col min="1607" max="1607" width="9.140625" style="184"/>
    <col min="1608" max="1608" width="13.85546875" style="184" bestFit="1" customWidth="1"/>
    <col min="1609" max="1609" width="29" style="184" bestFit="1" customWidth="1"/>
    <col min="1610" max="1610" width="16.85546875" style="184" customWidth="1"/>
    <col min="1611" max="1612" width="12.85546875" style="184" bestFit="1" customWidth="1"/>
    <col min="1613" max="1792" width="9.140625" style="184"/>
    <col min="1793" max="1793" width="18.85546875" style="184" customWidth="1"/>
    <col min="1794" max="1794" width="13.5703125" style="184" customWidth="1"/>
    <col min="1795" max="1795" width="14.140625" style="184" customWidth="1"/>
    <col min="1796" max="1796" width="15" style="184" customWidth="1"/>
    <col min="1797" max="1797" width="20.42578125" style="184" bestFit="1" customWidth="1"/>
    <col min="1798" max="1798" width="14.140625" style="184" bestFit="1" customWidth="1"/>
    <col min="1799" max="1799" width="22.7109375" style="184" bestFit="1" customWidth="1"/>
    <col min="1800" max="1800" width="15.42578125" style="184" customWidth="1"/>
    <col min="1801" max="1801" width="15.28515625" style="184" customWidth="1"/>
    <col min="1802" max="1802" width="3.85546875" style="184" customWidth="1"/>
    <col min="1803" max="1803" width="11" style="184" customWidth="1"/>
    <col min="1804" max="1804" width="12.85546875" style="184" customWidth="1"/>
    <col min="1805" max="1805" width="14.42578125" style="184" bestFit="1" customWidth="1"/>
    <col min="1806" max="1808" width="13.5703125" style="184" customWidth="1"/>
    <col min="1809" max="1809" width="14.28515625" style="184" customWidth="1"/>
    <col min="1810" max="1810" width="19.7109375" style="184" bestFit="1" customWidth="1"/>
    <col min="1811" max="1811" width="25.42578125" style="184" bestFit="1" customWidth="1"/>
    <col min="1812" max="1812" width="35.140625" style="184" customWidth="1"/>
    <col min="1813" max="1813" width="14.42578125" style="184" customWidth="1"/>
    <col min="1814" max="1814" width="15.28515625" style="184" customWidth="1"/>
    <col min="1815" max="1815" width="27.7109375" style="184" customWidth="1"/>
    <col min="1816" max="1816" width="14.42578125" style="184" customWidth="1"/>
    <col min="1817" max="1817" width="19.140625" style="184" customWidth="1"/>
    <col min="1818" max="1818" width="15.140625" style="184" customWidth="1"/>
    <col min="1819" max="1819" width="14" style="184" customWidth="1"/>
    <col min="1820" max="1829" width="0" style="184" hidden="1" customWidth="1"/>
    <col min="1830" max="1830" width="14.42578125" style="184" customWidth="1"/>
    <col min="1831" max="1831" width="19.28515625" style="184" customWidth="1"/>
    <col min="1832" max="1832" width="14.42578125" style="184" customWidth="1"/>
    <col min="1833" max="1833" width="18" style="184" customWidth="1"/>
    <col min="1834" max="1834" width="15.5703125" style="184" customWidth="1"/>
    <col min="1835" max="1835" width="14" style="184" customWidth="1"/>
    <col min="1836" max="1836" width="13.5703125" style="184" customWidth="1"/>
    <col min="1837" max="1837" width="15.28515625" style="184" customWidth="1"/>
    <col min="1838" max="1840" width="13.5703125" style="184" customWidth="1"/>
    <col min="1841" max="1843" width="15.28515625" style="184" customWidth="1"/>
    <col min="1844" max="1846" width="13.5703125" style="184" customWidth="1"/>
    <col min="1847" max="1847" width="17.85546875" style="184" customWidth="1"/>
    <col min="1848" max="1848" width="15.28515625" style="184" customWidth="1"/>
    <col min="1849" max="1849" width="18.28515625" style="184" customWidth="1"/>
    <col min="1850" max="1850" width="4.7109375" style="184" customWidth="1"/>
    <col min="1851" max="1851" width="11.42578125" style="184" bestFit="1" customWidth="1"/>
    <col min="1852" max="1852" width="20.5703125" style="184" bestFit="1" customWidth="1"/>
    <col min="1853" max="1853" width="18.28515625" style="184" customWidth="1"/>
    <col min="1854" max="1854" width="19.7109375" style="184" bestFit="1" customWidth="1"/>
    <col min="1855" max="1855" width="18.140625" style="184" customWidth="1"/>
    <col min="1856" max="1856" width="22.28515625" style="184" customWidth="1"/>
    <col min="1857" max="1861" width="20.140625" style="184" customWidth="1"/>
    <col min="1862" max="1862" width="5" style="184" customWidth="1"/>
    <col min="1863" max="1863" width="9.140625" style="184"/>
    <col min="1864" max="1864" width="13.85546875" style="184" bestFit="1" customWidth="1"/>
    <col min="1865" max="1865" width="29" style="184" bestFit="1" customWidth="1"/>
    <col min="1866" max="1866" width="16.85546875" style="184" customWidth="1"/>
    <col min="1867" max="1868" width="12.85546875" style="184" bestFit="1" customWidth="1"/>
    <col min="1869" max="2048" width="9.140625" style="184"/>
    <col min="2049" max="2049" width="18.85546875" style="184" customWidth="1"/>
    <col min="2050" max="2050" width="13.5703125" style="184" customWidth="1"/>
    <col min="2051" max="2051" width="14.140625" style="184" customWidth="1"/>
    <col min="2052" max="2052" width="15" style="184" customWidth="1"/>
    <col min="2053" max="2053" width="20.42578125" style="184" bestFit="1" customWidth="1"/>
    <col min="2054" max="2054" width="14.140625" style="184" bestFit="1" customWidth="1"/>
    <col min="2055" max="2055" width="22.7109375" style="184" bestFit="1" customWidth="1"/>
    <col min="2056" max="2056" width="15.42578125" style="184" customWidth="1"/>
    <col min="2057" max="2057" width="15.28515625" style="184" customWidth="1"/>
    <col min="2058" max="2058" width="3.85546875" style="184" customWidth="1"/>
    <col min="2059" max="2059" width="11" style="184" customWidth="1"/>
    <col min="2060" max="2060" width="12.85546875" style="184" customWidth="1"/>
    <col min="2061" max="2061" width="14.42578125" style="184" bestFit="1" customWidth="1"/>
    <col min="2062" max="2064" width="13.5703125" style="184" customWidth="1"/>
    <col min="2065" max="2065" width="14.28515625" style="184" customWidth="1"/>
    <col min="2066" max="2066" width="19.7109375" style="184" bestFit="1" customWidth="1"/>
    <col min="2067" max="2067" width="25.42578125" style="184" bestFit="1" customWidth="1"/>
    <col min="2068" max="2068" width="35.140625" style="184" customWidth="1"/>
    <col min="2069" max="2069" width="14.42578125" style="184" customWidth="1"/>
    <col min="2070" max="2070" width="15.28515625" style="184" customWidth="1"/>
    <col min="2071" max="2071" width="27.7109375" style="184" customWidth="1"/>
    <col min="2072" max="2072" width="14.42578125" style="184" customWidth="1"/>
    <col min="2073" max="2073" width="19.140625" style="184" customWidth="1"/>
    <col min="2074" max="2074" width="15.140625" style="184" customWidth="1"/>
    <col min="2075" max="2075" width="14" style="184" customWidth="1"/>
    <col min="2076" max="2085" width="0" style="184" hidden="1" customWidth="1"/>
    <col min="2086" max="2086" width="14.42578125" style="184" customWidth="1"/>
    <col min="2087" max="2087" width="19.28515625" style="184" customWidth="1"/>
    <col min="2088" max="2088" width="14.42578125" style="184" customWidth="1"/>
    <col min="2089" max="2089" width="18" style="184" customWidth="1"/>
    <col min="2090" max="2090" width="15.5703125" style="184" customWidth="1"/>
    <col min="2091" max="2091" width="14" style="184" customWidth="1"/>
    <col min="2092" max="2092" width="13.5703125" style="184" customWidth="1"/>
    <col min="2093" max="2093" width="15.28515625" style="184" customWidth="1"/>
    <col min="2094" max="2096" width="13.5703125" style="184" customWidth="1"/>
    <col min="2097" max="2099" width="15.28515625" style="184" customWidth="1"/>
    <col min="2100" max="2102" width="13.5703125" style="184" customWidth="1"/>
    <col min="2103" max="2103" width="17.85546875" style="184" customWidth="1"/>
    <col min="2104" max="2104" width="15.28515625" style="184" customWidth="1"/>
    <col min="2105" max="2105" width="18.28515625" style="184" customWidth="1"/>
    <col min="2106" max="2106" width="4.7109375" style="184" customWidth="1"/>
    <col min="2107" max="2107" width="11.42578125" style="184" bestFit="1" customWidth="1"/>
    <col min="2108" max="2108" width="20.5703125" style="184" bestFit="1" customWidth="1"/>
    <col min="2109" max="2109" width="18.28515625" style="184" customWidth="1"/>
    <col min="2110" max="2110" width="19.7109375" style="184" bestFit="1" customWidth="1"/>
    <col min="2111" max="2111" width="18.140625" style="184" customWidth="1"/>
    <col min="2112" max="2112" width="22.28515625" style="184" customWidth="1"/>
    <col min="2113" max="2117" width="20.140625" style="184" customWidth="1"/>
    <col min="2118" max="2118" width="5" style="184" customWidth="1"/>
    <col min="2119" max="2119" width="9.140625" style="184"/>
    <col min="2120" max="2120" width="13.85546875" style="184" bestFit="1" customWidth="1"/>
    <col min="2121" max="2121" width="29" style="184" bestFit="1" customWidth="1"/>
    <col min="2122" max="2122" width="16.85546875" style="184" customWidth="1"/>
    <col min="2123" max="2124" width="12.85546875" style="184" bestFit="1" customWidth="1"/>
    <col min="2125" max="2304" width="9.140625" style="184"/>
    <col min="2305" max="2305" width="18.85546875" style="184" customWidth="1"/>
    <col min="2306" max="2306" width="13.5703125" style="184" customWidth="1"/>
    <col min="2307" max="2307" width="14.140625" style="184" customWidth="1"/>
    <col min="2308" max="2308" width="15" style="184" customWidth="1"/>
    <col min="2309" max="2309" width="20.42578125" style="184" bestFit="1" customWidth="1"/>
    <col min="2310" max="2310" width="14.140625" style="184" bestFit="1" customWidth="1"/>
    <col min="2311" max="2311" width="22.7109375" style="184" bestFit="1" customWidth="1"/>
    <col min="2312" max="2312" width="15.42578125" style="184" customWidth="1"/>
    <col min="2313" max="2313" width="15.28515625" style="184" customWidth="1"/>
    <col min="2314" max="2314" width="3.85546875" style="184" customWidth="1"/>
    <col min="2315" max="2315" width="11" style="184" customWidth="1"/>
    <col min="2316" max="2316" width="12.85546875" style="184" customWidth="1"/>
    <col min="2317" max="2317" width="14.42578125" style="184" bestFit="1" customWidth="1"/>
    <col min="2318" max="2320" width="13.5703125" style="184" customWidth="1"/>
    <col min="2321" max="2321" width="14.28515625" style="184" customWidth="1"/>
    <col min="2322" max="2322" width="19.7109375" style="184" bestFit="1" customWidth="1"/>
    <col min="2323" max="2323" width="25.42578125" style="184" bestFit="1" customWidth="1"/>
    <col min="2324" max="2324" width="35.140625" style="184" customWidth="1"/>
    <col min="2325" max="2325" width="14.42578125" style="184" customWidth="1"/>
    <col min="2326" max="2326" width="15.28515625" style="184" customWidth="1"/>
    <col min="2327" max="2327" width="27.7109375" style="184" customWidth="1"/>
    <col min="2328" max="2328" width="14.42578125" style="184" customWidth="1"/>
    <col min="2329" max="2329" width="19.140625" style="184" customWidth="1"/>
    <col min="2330" max="2330" width="15.140625" style="184" customWidth="1"/>
    <col min="2331" max="2331" width="14" style="184" customWidth="1"/>
    <col min="2332" max="2341" width="0" style="184" hidden="1" customWidth="1"/>
    <col min="2342" max="2342" width="14.42578125" style="184" customWidth="1"/>
    <col min="2343" max="2343" width="19.28515625" style="184" customWidth="1"/>
    <col min="2344" max="2344" width="14.42578125" style="184" customWidth="1"/>
    <col min="2345" max="2345" width="18" style="184" customWidth="1"/>
    <col min="2346" max="2346" width="15.5703125" style="184" customWidth="1"/>
    <col min="2347" max="2347" width="14" style="184" customWidth="1"/>
    <col min="2348" max="2348" width="13.5703125" style="184" customWidth="1"/>
    <col min="2349" max="2349" width="15.28515625" style="184" customWidth="1"/>
    <col min="2350" max="2352" width="13.5703125" style="184" customWidth="1"/>
    <col min="2353" max="2355" width="15.28515625" style="184" customWidth="1"/>
    <col min="2356" max="2358" width="13.5703125" style="184" customWidth="1"/>
    <col min="2359" max="2359" width="17.85546875" style="184" customWidth="1"/>
    <col min="2360" max="2360" width="15.28515625" style="184" customWidth="1"/>
    <col min="2361" max="2361" width="18.28515625" style="184" customWidth="1"/>
    <col min="2362" max="2362" width="4.7109375" style="184" customWidth="1"/>
    <col min="2363" max="2363" width="11.42578125" style="184" bestFit="1" customWidth="1"/>
    <col min="2364" max="2364" width="20.5703125" style="184" bestFit="1" customWidth="1"/>
    <col min="2365" max="2365" width="18.28515625" style="184" customWidth="1"/>
    <col min="2366" max="2366" width="19.7109375" style="184" bestFit="1" customWidth="1"/>
    <col min="2367" max="2367" width="18.140625" style="184" customWidth="1"/>
    <col min="2368" max="2368" width="22.28515625" style="184" customWidth="1"/>
    <col min="2369" max="2373" width="20.140625" style="184" customWidth="1"/>
    <col min="2374" max="2374" width="5" style="184" customWidth="1"/>
    <col min="2375" max="2375" width="9.140625" style="184"/>
    <col min="2376" max="2376" width="13.85546875" style="184" bestFit="1" customWidth="1"/>
    <col min="2377" max="2377" width="29" style="184" bestFit="1" customWidth="1"/>
    <col min="2378" max="2378" width="16.85546875" style="184" customWidth="1"/>
    <col min="2379" max="2380" width="12.85546875" style="184" bestFit="1" customWidth="1"/>
    <col min="2381" max="2560" width="9.140625" style="184"/>
    <col min="2561" max="2561" width="18.85546875" style="184" customWidth="1"/>
    <col min="2562" max="2562" width="13.5703125" style="184" customWidth="1"/>
    <col min="2563" max="2563" width="14.140625" style="184" customWidth="1"/>
    <col min="2564" max="2564" width="15" style="184" customWidth="1"/>
    <col min="2565" max="2565" width="20.42578125" style="184" bestFit="1" customWidth="1"/>
    <col min="2566" max="2566" width="14.140625" style="184" bestFit="1" customWidth="1"/>
    <col min="2567" max="2567" width="22.7109375" style="184" bestFit="1" customWidth="1"/>
    <col min="2568" max="2568" width="15.42578125" style="184" customWidth="1"/>
    <col min="2569" max="2569" width="15.28515625" style="184" customWidth="1"/>
    <col min="2570" max="2570" width="3.85546875" style="184" customWidth="1"/>
    <col min="2571" max="2571" width="11" style="184" customWidth="1"/>
    <col min="2572" max="2572" width="12.85546875" style="184" customWidth="1"/>
    <col min="2573" max="2573" width="14.42578125" style="184" bestFit="1" customWidth="1"/>
    <col min="2574" max="2576" width="13.5703125" style="184" customWidth="1"/>
    <col min="2577" max="2577" width="14.28515625" style="184" customWidth="1"/>
    <col min="2578" max="2578" width="19.7109375" style="184" bestFit="1" customWidth="1"/>
    <col min="2579" max="2579" width="25.42578125" style="184" bestFit="1" customWidth="1"/>
    <col min="2580" max="2580" width="35.140625" style="184" customWidth="1"/>
    <col min="2581" max="2581" width="14.42578125" style="184" customWidth="1"/>
    <col min="2582" max="2582" width="15.28515625" style="184" customWidth="1"/>
    <col min="2583" max="2583" width="27.7109375" style="184" customWidth="1"/>
    <col min="2584" max="2584" width="14.42578125" style="184" customWidth="1"/>
    <col min="2585" max="2585" width="19.140625" style="184" customWidth="1"/>
    <col min="2586" max="2586" width="15.140625" style="184" customWidth="1"/>
    <col min="2587" max="2587" width="14" style="184" customWidth="1"/>
    <col min="2588" max="2597" width="0" style="184" hidden="1" customWidth="1"/>
    <col min="2598" max="2598" width="14.42578125" style="184" customWidth="1"/>
    <col min="2599" max="2599" width="19.28515625" style="184" customWidth="1"/>
    <col min="2600" max="2600" width="14.42578125" style="184" customWidth="1"/>
    <col min="2601" max="2601" width="18" style="184" customWidth="1"/>
    <col min="2602" max="2602" width="15.5703125" style="184" customWidth="1"/>
    <col min="2603" max="2603" width="14" style="184" customWidth="1"/>
    <col min="2604" max="2604" width="13.5703125" style="184" customWidth="1"/>
    <col min="2605" max="2605" width="15.28515625" style="184" customWidth="1"/>
    <col min="2606" max="2608" width="13.5703125" style="184" customWidth="1"/>
    <col min="2609" max="2611" width="15.28515625" style="184" customWidth="1"/>
    <col min="2612" max="2614" width="13.5703125" style="184" customWidth="1"/>
    <col min="2615" max="2615" width="17.85546875" style="184" customWidth="1"/>
    <col min="2616" max="2616" width="15.28515625" style="184" customWidth="1"/>
    <col min="2617" max="2617" width="18.28515625" style="184" customWidth="1"/>
    <col min="2618" max="2618" width="4.7109375" style="184" customWidth="1"/>
    <col min="2619" max="2619" width="11.42578125" style="184" bestFit="1" customWidth="1"/>
    <col min="2620" max="2620" width="20.5703125" style="184" bestFit="1" customWidth="1"/>
    <col min="2621" max="2621" width="18.28515625" style="184" customWidth="1"/>
    <col min="2622" max="2622" width="19.7109375" style="184" bestFit="1" customWidth="1"/>
    <col min="2623" max="2623" width="18.140625" style="184" customWidth="1"/>
    <col min="2624" max="2624" width="22.28515625" style="184" customWidth="1"/>
    <col min="2625" max="2629" width="20.140625" style="184" customWidth="1"/>
    <col min="2630" max="2630" width="5" style="184" customWidth="1"/>
    <col min="2631" max="2631" width="9.140625" style="184"/>
    <col min="2632" max="2632" width="13.85546875" style="184" bestFit="1" customWidth="1"/>
    <col min="2633" max="2633" width="29" style="184" bestFit="1" customWidth="1"/>
    <col min="2634" max="2634" width="16.85546875" style="184" customWidth="1"/>
    <col min="2635" max="2636" width="12.85546875" style="184" bestFit="1" customWidth="1"/>
    <col min="2637" max="2816" width="9.140625" style="184"/>
    <col min="2817" max="2817" width="18.85546875" style="184" customWidth="1"/>
    <col min="2818" max="2818" width="13.5703125" style="184" customWidth="1"/>
    <col min="2819" max="2819" width="14.140625" style="184" customWidth="1"/>
    <col min="2820" max="2820" width="15" style="184" customWidth="1"/>
    <col min="2821" max="2821" width="20.42578125" style="184" bestFit="1" customWidth="1"/>
    <col min="2822" max="2822" width="14.140625" style="184" bestFit="1" customWidth="1"/>
    <col min="2823" max="2823" width="22.7109375" style="184" bestFit="1" customWidth="1"/>
    <col min="2824" max="2824" width="15.42578125" style="184" customWidth="1"/>
    <col min="2825" max="2825" width="15.28515625" style="184" customWidth="1"/>
    <col min="2826" max="2826" width="3.85546875" style="184" customWidth="1"/>
    <col min="2827" max="2827" width="11" style="184" customWidth="1"/>
    <col min="2828" max="2828" width="12.85546875" style="184" customWidth="1"/>
    <col min="2829" max="2829" width="14.42578125" style="184" bestFit="1" customWidth="1"/>
    <col min="2830" max="2832" width="13.5703125" style="184" customWidth="1"/>
    <col min="2833" max="2833" width="14.28515625" style="184" customWidth="1"/>
    <col min="2834" max="2834" width="19.7109375" style="184" bestFit="1" customWidth="1"/>
    <col min="2835" max="2835" width="25.42578125" style="184" bestFit="1" customWidth="1"/>
    <col min="2836" max="2836" width="35.140625" style="184" customWidth="1"/>
    <col min="2837" max="2837" width="14.42578125" style="184" customWidth="1"/>
    <col min="2838" max="2838" width="15.28515625" style="184" customWidth="1"/>
    <col min="2839" max="2839" width="27.7109375" style="184" customWidth="1"/>
    <col min="2840" max="2840" width="14.42578125" style="184" customWidth="1"/>
    <col min="2841" max="2841" width="19.140625" style="184" customWidth="1"/>
    <col min="2842" max="2842" width="15.140625" style="184" customWidth="1"/>
    <col min="2843" max="2843" width="14" style="184" customWidth="1"/>
    <col min="2844" max="2853" width="0" style="184" hidden="1" customWidth="1"/>
    <col min="2854" max="2854" width="14.42578125" style="184" customWidth="1"/>
    <col min="2855" max="2855" width="19.28515625" style="184" customWidth="1"/>
    <col min="2856" max="2856" width="14.42578125" style="184" customWidth="1"/>
    <col min="2857" max="2857" width="18" style="184" customWidth="1"/>
    <col min="2858" max="2858" width="15.5703125" style="184" customWidth="1"/>
    <col min="2859" max="2859" width="14" style="184" customWidth="1"/>
    <col min="2860" max="2860" width="13.5703125" style="184" customWidth="1"/>
    <col min="2861" max="2861" width="15.28515625" style="184" customWidth="1"/>
    <col min="2862" max="2864" width="13.5703125" style="184" customWidth="1"/>
    <col min="2865" max="2867" width="15.28515625" style="184" customWidth="1"/>
    <col min="2868" max="2870" width="13.5703125" style="184" customWidth="1"/>
    <col min="2871" max="2871" width="17.85546875" style="184" customWidth="1"/>
    <col min="2872" max="2872" width="15.28515625" style="184" customWidth="1"/>
    <col min="2873" max="2873" width="18.28515625" style="184" customWidth="1"/>
    <col min="2874" max="2874" width="4.7109375" style="184" customWidth="1"/>
    <col min="2875" max="2875" width="11.42578125" style="184" bestFit="1" customWidth="1"/>
    <col min="2876" max="2876" width="20.5703125" style="184" bestFit="1" customWidth="1"/>
    <col min="2877" max="2877" width="18.28515625" style="184" customWidth="1"/>
    <col min="2878" max="2878" width="19.7109375" style="184" bestFit="1" customWidth="1"/>
    <col min="2879" max="2879" width="18.140625" style="184" customWidth="1"/>
    <col min="2880" max="2880" width="22.28515625" style="184" customWidth="1"/>
    <col min="2881" max="2885" width="20.140625" style="184" customWidth="1"/>
    <col min="2886" max="2886" width="5" style="184" customWidth="1"/>
    <col min="2887" max="2887" width="9.140625" style="184"/>
    <col min="2888" max="2888" width="13.85546875" style="184" bestFit="1" customWidth="1"/>
    <col min="2889" max="2889" width="29" style="184" bestFit="1" customWidth="1"/>
    <col min="2890" max="2890" width="16.85546875" style="184" customWidth="1"/>
    <col min="2891" max="2892" width="12.85546875" style="184" bestFit="1" customWidth="1"/>
    <col min="2893" max="3072" width="9.140625" style="184"/>
    <col min="3073" max="3073" width="18.85546875" style="184" customWidth="1"/>
    <col min="3074" max="3074" width="13.5703125" style="184" customWidth="1"/>
    <col min="3075" max="3075" width="14.140625" style="184" customWidth="1"/>
    <col min="3076" max="3076" width="15" style="184" customWidth="1"/>
    <col min="3077" max="3077" width="20.42578125" style="184" bestFit="1" customWidth="1"/>
    <col min="3078" max="3078" width="14.140625" style="184" bestFit="1" customWidth="1"/>
    <col min="3079" max="3079" width="22.7109375" style="184" bestFit="1" customWidth="1"/>
    <col min="3080" max="3080" width="15.42578125" style="184" customWidth="1"/>
    <col min="3081" max="3081" width="15.28515625" style="184" customWidth="1"/>
    <col min="3082" max="3082" width="3.85546875" style="184" customWidth="1"/>
    <col min="3083" max="3083" width="11" style="184" customWidth="1"/>
    <col min="3084" max="3084" width="12.85546875" style="184" customWidth="1"/>
    <col min="3085" max="3085" width="14.42578125" style="184" bestFit="1" customWidth="1"/>
    <col min="3086" max="3088" width="13.5703125" style="184" customWidth="1"/>
    <col min="3089" max="3089" width="14.28515625" style="184" customWidth="1"/>
    <col min="3090" max="3090" width="19.7109375" style="184" bestFit="1" customWidth="1"/>
    <col min="3091" max="3091" width="25.42578125" style="184" bestFit="1" customWidth="1"/>
    <col min="3092" max="3092" width="35.140625" style="184" customWidth="1"/>
    <col min="3093" max="3093" width="14.42578125" style="184" customWidth="1"/>
    <col min="3094" max="3094" width="15.28515625" style="184" customWidth="1"/>
    <col min="3095" max="3095" width="27.7109375" style="184" customWidth="1"/>
    <col min="3096" max="3096" width="14.42578125" style="184" customWidth="1"/>
    <col min="3097" max="3097" width="19.140625" style="184" customWidth="1"/>
    <col min="3098" max="3098" width="15.140625" style="184" customWidth="1"/>
    <col min="3099" max="3099" width="14" style="184" customWidth="1"/>
    <col min="3100" max="3109" width="0" style="184" hidden="1" customWidth="1"/>
    <col min="3110" max="3110" width="14.42578125" style="184" customWidth="1"/>
    <col min="3111" max="3111" width="19.28515625" style="184" customWidth="1"/>
    <col min="3112" max="3112" width="14.42578125" style="184" customWidth="1"/>
    <col min="3113" max="3113" width="18" style="184" customWidth="1"/>
    <col min="3114" max="3114" width="15.5703125" style="184" customWidth="1"/>
    <col min="3115" max="3115" width="14" style="184" customWidth="1"/>
    <col min="3116" max="3116" width="13.5703125" style="184" customWidth="1"/>
    <col min="3117" max="3117" width="15.28515625" style="184" customWidth="1"/>
    <col min="3118" max="3120" width="13.5703125" style="184" customWidth="1"/>
    <col min="3121" max="3123" width="15.28515625" style="184" customWidth="1"/>
    <col min="3124" max="3126" width="13.5703125" style="184" customWidth="1"/>
    <col min="3127" max="3127" width="17.85546875" style="184" customWidth="1"/>
    <col min="3128" max="3128" width="15.28515625" style="184" customWidth="1"/>
    <col min="3129" max="3129" width="18.28515625" style="184" customWidth="1"/>
    <col min="3130" max="3130" width="4.7109375" style="184" customWidth="1"/>
    <col min="3131" max="3131" width="11.42578125" style="184" bestFit="1" customWidth="1"/>
    <col min="3132" max="3132" width="20.5703125" style="184" bestFit="1" customWidth="1"/>
    <col min="3133" max="3133" width="18.28515625" style="184" customWidth="1"/>
    <col min="3134" max="3134" width="19.7109375" style="184" bestFit="1" customWidth="1"/>
    <col min="3135" max="3135" width="18.140625" style="184" customWidth="1"/>
    <col min="3136" max="3136" width="22.28515625" style="184" customWidth="1"/>
    <col min="3137" max="3141" width="20.140625" style="184" customWidth="1"/>
    <col min="3142" max="3142" width="5" style="184" customWidth="1"/>
    <col min="3143" max="3143" width="9.140625" style="184"/>
    <col min="3144" max="3144" width="13.85546875" style="184" bestFit="1" customWidth="1"/>
    <col min="3145" max="3145" width="29" style="184" bestFit="1" customWidth="1"/>
    <col min="3146" max="3146" width="16.85546875" style="184" customWidth="1"/>
    <col min="3147" max="3148" width="12.85546875" style="184" bestFit="1" customWidth="1"/>
    <col min="3149" max="3328" width="9.140625" style="184"/>
    <col min="3329" max="3329" width="18.85546875" style="184" customWidth="1"/>
    <col min="3330" max="3330" width="13.5703125" style="184" customWidth="1"/>
    <col min="3331" max="3331" width="14.140625" style="184" customWidth="1"/>
    <col min="3332" max="3332" width="15" style="184" customWidth="1"/>
    <col min="3333" max="3333" width="20.42578125" style="184" bestFit="1" customWidth="1"/>
    <col min="3334" max="3334" width="14.140625" style="184" bestFit="1" customWidth="1"/>
    <col min="3335" max="3335" width="22.7109375" style="184" bestFit="1" customWidth="1"/>
    <col min="3336" max="3336" width="15.42578125" style="184" customWidth="1"/>
    <col min="3337" max="3337" width="15.28515625" style="184" customWidth="1"/>
    <col min="3338" max="3338" width="3.85546875" style="184" customWidth="1"/>
    <col min="3339" max="3339" width="11" style="184" customWidth="1"/>
    <col min="3340" max="3340" width="12.85546875" style="184" customWidth="1"/>
    <col min="3341" max="3341" width="14.42578125" style="184" bestFit="1" customWidth="1"/>
    <col min="3342" max="3344" width="13.5703125" style="184" customWidth="1"/>
    <col min="3345" max="3345" width="14.28515625" style="184" customWidth="1"/>
    <col min="3346" max="3346" width="19.7109375" style="184" bestFit="1" customWidth="1"/>
    <col min="3347" max="3347" width="25.42578125" style="184" bestFit="1" customWidth="1"/>
    <col min="3348" max="3348" width="35.140625" style="184" customWidth="1"/>
    <col min="3349" max="3349" width="14.42578125" style="184" customWidth="1"/>
    <col min="3350" max="3350" width="15.28515625" style="184" customWidth="1"/>
    <col min="3351" max="3351" width="27.7109375" style="184" customWidth="1"/>
    <col min="3352" max="3352" width="14.42578125" style="184" customWidth="1"/>
    <col min="3353" max="3353" width="19.140625" style="184" customWidth="1"/>
    <col min="3354" max="3354" width="15.140625" style="184" customWidth="1"/>
    <col min="3355" max="3355" width="14" style="184" customWidth="1"/>
    <col min="3356" max="3365" width="0" style="184" hidden="1" customWidth="1"/>
    <col min="3366" max="3366" width="14.42578125" style="184" customWidth="1"/>
    <col min="3367" max="3367" width="19.28515625" style="184" customWidth="1"/>
    <col min="3368" max="3368" width="14.42578125" style="184" customWidth="1"/>
    <col min="3369" max="3369" width="18" style="184" customWidth="1"/>
    <col min="3370" max="3370" width="15.5703125" style="184" customWidth="1"/>
    <col min="3371" max="3371" width="14" style="184" customWidth="1"/>
    <col min="3372" max="3372" width="13.5703125" style="184" customWidth="1"/>
    <col min="3373" max="3373" width="15.28515625" style="184" customWidth="1"/>
    <col min="3374" max="3376" width="13.5703125" style="184" customWidth="1"/>
    <col min="3377" max="3379" width="15.28515625" style="184" customWidth="1"/>
    <col min="3380" max="3382" width="13.5703125" style="184" customWidth="1"/>
    <col min="3383" max="3383" width="17.85546875" style="184" customWidth="1"/>
    <col min="3384" max="3384" width="15.28515625" style="184" customWidth="1"/>
    <col min="3385" max="3385" width="18.28515625" style="184" customWidth="1"/>
    <col min="3386" max="3386" width="4.7109375" style="184" customWidth="1"/>
    <col min="3387" max="3387" width="11.42578125" style="184" bestFit="1" customWidth="1"/>
    <col min="3388" max="3388" width="20.5703125" style="184" bestFit="1" customWidth="1"/>
    <col min="3389" max="3389" width="18.28515625" style="184" customWidth="1"/>
    <col min="3390" max="3390" width="19.7109375" style="184" bestFit="1" customWidth="1"/>
    <col min="3391" max="3391" width="18.140625" style="184" customWidth="1"/>
    <col min="3392" max="3392" width="22.28515625" style="184" customWidth="1"/>
    <col min="3393" max="3397" width="20.140625" style="184" customWidth="1"/>
    <col min="3398" max="3398" width="5" style="184" customWidth="1"/>
    <col min="3399" max="3399" width="9.140625" style="184"/>
    <col min="3400" max="3400" width="13.85546875" style="184" bestFit="1" customWidth="1"/>
    <col min="3401" max="3401" width="29" style="184" bestFit="1" customWidth="1"/>
    <col min="3402" max="3402" width="16.85546875" style="184" customWidth="1"/>
    <col min="3403" max="3404" width="12.85546875" style="184" bestFit="1" customWidth="1"/>
    <col min="3405" max="3584" width="9.140625" style="184"/>
    <col min="3585" max="3585" width="18.85546875" style="184" customWidth="1"/>
    <col min="3586" max="3586" width="13.5703125" style="184" customWidth="1"/>
    <col min="3587" max="3587" width="14.140625" style="184" customWidth="1"/>
    <col min="3588" max="3588" width="15" style="184" customWidth="1"/>
    <col min="3589" max="3589" width="20.42578125" style="184" bestFit="1" customWidth="1"/>
    <col min="3590" max="3590" width="14.140625" style="184" bestFit="1" customWidth="1"/>
    <col min="3591" max="3591" width="22.7109375" style="184" bestFit="1" customWidth="1"/>
    <col min="3592" max="3592" width="15.42578125" style="184" customWidth="1"/>
    <col min="3593" max="3593" width="15.28515625" style="184" customWidth="1"/>
    <col min="3594" max="3594" width="3.85546875" style="184" customWidth="1"/>
    <col min="3595" max="3595" width="11" style="184" customWidth="1"/>
    <col min="3596" max="3596" width="12.85546875" style="184" customWidth="1"/>
    <col min="3597" max="3597" width="14.42578125" style="184" bestFit="1" customWidth="1"/>
    <col min="3598" max="3600" width="13.5703125" style="184" customWidth="1"/>
    <col min="3601" max="3601" width="14.28515625" style="184" customWidth="1"/>
    <col min="3602" max="3602" width="19.7109375" style="184" bestFit="1" customWidth="1"/>
    <col min="3603" max="3603" width="25.42578125" style="184" bestFit="1" customWidth="1"/>
    <col min="3604" max="3604" width="35.140625" style="184" customWidth="1"/>
    <col min="3605" max="3605" width="14.42578125" style="184" customWidth="1"/>
    <col min="3606" max="3606" width="15.28515625" style="184" customWidth="1"/>
    <col min="3607" max="3607" width="27.7109375" style="184" customWidth="1"/>
    <col min="3608" max="3608" width="14.42578125" style="184" customWidth="1"/>
    <col min="3609" max="3609" width="19.140625" style="184" customWidth="1"/>
    <col min="3610" max="3610" width="15.140625" style="184" customWidth="1"/>
    <col min="3611" max="3611" width="14" style="184" customWidth="1"/>
    <col min="3612" max="3621" width="0" style="184" hidden="1" customWidth="1"/>
    <col min="3622" max="3622" width="14.42578125" style="184" customWidth="1"/>
    <col min="3623" max="3623" width="19.28515625" style="184" customWidth="1"/>
    <col min="3624" max="3624" width="14.42578125" style="184" customWidth="1"/>
    <col min="3625" max="3625" width="18" style="184" customWidth="1"/>
    <col min="3626" max="3626" width="15.5703125" style="184" customWidth="1"/>
    <col min="3627" max="3627" width="14" style="184" customWidth="1"/>
    <col min="3628" max="3628" width="13.5703125" style="184" customWidth="1"/>
    <col min="3629" max="3629" width="15.28515625" style="184" customWidth="1"/>
    <col min="3630" max="3632" width="13.5703125" style="184" customWidth="1"/>
    <col min="3633" max="3635" width="15.28515625" style="184" customWidth="1"/>
    <col min="3636" max="3638" width="13.5703125" style="184" customWidth="1"/>
    <col min="3639" max="3639" width="17.85546875" style="184" customWidth="1"/>
    <col min="3640" max="3640" width="15.28515625" style="184" customWidth="1"/>
    <col min="3641" max="3641" width="18.28515625" style="184" customWidth="1"/>
    <col min="3642" max="3642" width="4.7109375" style="184" customWidth="1"/>
    <col min="3643" max="3643" width="11.42578125" style="184" bestFit="1" customWidth="1"/>
    <col min="3644" max="3644" width="20.5703125" style="184" bestFit="1" customWidth="1"/>
    <col min="3645" max="3645" width="18.28515625" style="184" customWidth="1"/>
    <col min="3646" max="3646" width="19.7109375" style="184" bestFit="1" customWidth="1"/>
    <col min="3647" max="3647" width="18.140625" style="184" customWidth="1"/>
    <col min="3648" max="3648" width="22.28515625" style="184" customWidth="1"/>
    <col min="3649" max="3653" width="20.140625" style="184" customWidth="1"/>
    <col min="3654" max="3654" width="5" style="184" customWidth="1"/>
    <col min="3655" max="3655" width="9.140625" style="184"/>
    <col min="3656" max="3656" width="13.85546875" style="184" bestFit="1" customWidth="1"/>
    <col min="3657" max="3657" width="29" style="184" bestFit="1" customWidth="1"/>
    <col min="3658" max="3658" width="16.85546875" style="184" customWidth="1"/>
    <col min="3659" max="3660" width="12.85546875" style="184" bestFit="1" customWidth="1"/>
    <col min="3661" max="3840" width="9.140625" style="184"/>
    <col min="3841" max="3841" width="18.85546875" style="184" customWidth="1"/>
    <col min="3842" max="3842" width="13.5703125" style="184" customWidth="1"/>
    <col min="3843" max="3843" width="14.140625" style="184" customWidth="1"/>
    <col min="3844" max="3844" width="15" style="184" customWidth="1"/>
    <col min="3845" max="3845" width="20.42578125" style="184" bestFit="1" customWidth="1"/>
    <col min="3846" max="3846" width="14.140625" style="184" bestFit="1" customWidth="1"/>
    <col min="3847" max="3847" width="22.7109375" style="184" bestFit="1" customWidth="1"/>
    <col min="3848" max="3848" width="15.42578125" style="184" customWidth="1"/>
    <col min="3849" max="3849" width="15.28515625" style="184" customWidth="1"/>
    <col min="3850" max="3850" width="3.85546875" style="184" customWidth="1"/>
    <col min="3851" max="3851" width="11" style="184" customWidth="1"/>
    <col min="3852" max="3852" width="12.85546875" style="184" customWidth="1"/>
    <col min="3853" max="3853" width="14.42578125" style="184" bestFit="1" customWidth="1"/>
    <col min="3854" max="3856" width="13.5703125" style="184" customWidth="1"/>
    <col min="3857" max="3857" width="14.28515625" style="184" customWidth="1"/>
    <col min="3858" max="3858" width="19.7109375" style="184" bestFit="1" customWidth="1"/>
    <col min="3859" max="3859" width="25.42578125" style="184" bestFit="1" customWidth="1"/>
    <col min="3860" max="3860" width="35.140625" style="184" customWidth="1"/>
    <col min="3861" max="3861" width="14.42578125" style="184" customWidth="1"/>
    <col min="3862" max="3862" width="15.28515625" style="184" customWidth="1"/>
    <col min="3863" max="3863" width="27.7109375" style="184" customWidth="1"/>
    <col min="3864" max="3864" width="14.42578125" style="184" customWidth="1"/>
    <col min="3865" max="3865" width="19.140625" style="184" customWidth="1"/>
    <col min="3866" max="3866" width="15.140625" style="184" customWidth="1"/>
    <col min="3867" max="3867" width="14" style="184" customWidth="1"/>
    <col min="3868" max="3877" width="0" style="184" hidden="1" customWidth="1"/>
    <col min="3878" max="3878" width="14.42578125" style="184" customWidth="1"/>
    <col min="3879" max="3879" width="19.28515625" style="184" customWidth="1"/>
    <col min="3880" max="3880" width="14.42578125" style="184" customWidth="1"/>
    <col min="3881" max="3881" width="18" style="184" customWidth="1"/>
    <col min="3882" max="3882" width="15.5703125" style="184" customWidth="1"/>
    <col min="3883" max="3883" width="14" style="184" customWidth="1"/>
    <col min="3884" max="3884" width="13.5703125" style="184" customWidth="1"/>
    <col min="3885" max="3885" width="15.28515625" style="184" customWidth="1"/>
    <col min="3886" max="3888" width="13.5703125" style="184" customWidth="1"/>
    <col min="3889" max="3891" width="15.28515625" style="184" customWidth="1"/>
    <col min="3892" max="3894" width="13.5703125" style="184" customWidth="1"/>
    <col min="3895" max="3895" width="17.85546875" style="184" customWidth="1"/>
    <col min="3896" max="3896" width="15.28515625" style="184" customWidth="1"/>
    <col min="3897" max="3897" width="18.28515625" style="184" customWidth="1"/>
    <col min="3898" max="3898" width="4.7109375" style="184" customWidth="1"/>
    <col min="3899" max="3899" width="11.42578125" style="184" bestFit="1" customWidth="1"/>
    <col min="3900" max="3900" width="20.5703125" style="184" bestFit="1" customWidth="1"/>
    <col min="3901" max="3901" width="18.28515625" style="184" customWidth="1"/>
    <col min="3902" max="3902" width="19.7109375" style="184" bestFit="1" customWidth="1"/>
    <col min="3903" max="3903" width="18.140625" style="184" customWidth="1"/>
    <col min="3904" max="3904" width="22.28515625" style="184" customWidth="1"/>
    <col min="3905" max="3909" width="20.140625" style="184" customWidth="1"/>
    <col min="3910" max="3910" width="5" style="184" customWidth="1"/>
    <col min="3911" max="3911" width="9.140625" style="184"/>
    <col min="3912" max="3912" width="13.85546875" style="184" bestFit="1" customWidth="1"/>
    <col min="3913" max="3913" width="29" style="184" bestFit="1" customWidth="1"/>
    <col min="3914" max="3914" width="16.85546875" style="184" customWidth="1"/>
    <col min="3915" max="3916" width="12.85546875" style="184" bestFit="1" customWidth="1"/>
    <col min="3917" max="4096" width="9.140625" style="184"/>
    <col min="4097" max="4097" width="18.85546875" style="184" customWidth="1"/>
    <col min="4098" max="4098" width="13.5703125" style="184" customWidth="1"/>
    <col min="4099" max="4099" width="14.140625" style="184" customWidth="1"/>
    <col min="4100" max="4100" width="15" style="184" customWidth="1"/>
    <col min="4101" max="4101" width="20.42578125" style="184" bestFit="1" customWidth="1"/>
    <col min="4102" max="4102" width="14.140625" style="184" bestFit="1" customWidth="1"/>
    <col min="4103" max="4103" width="22.7109375" style="184" bestFit="1" customWidth="1"/>
    <col min="4104" max="4104" width="15.42578125" style="184" customWidth="1"/>
    <col min="4105" max="4105" width="15.28515625" style="184" customWidth="1"/>
    <col min="4106" max="4106" width="3.85546875" style="184" customWidth="1"/>
    <col min="4107" max="4107" width="11" style="184" customWidth="1"/>
    <col min="4108" max="4108" width="12.85546875" style="184" customWidth="1"/>
    <col min="4109" max="4109" width="14.42578125" style="184" bestFit="1" customWidth="1"/>
    <col min="4110" max="4112" width="13.5703125" style="184" customWidth="1"/>
    <col min="4113" max="4113" width="14.28515625" style="184" customWidth="1"/>
    <col min="4114" max="4114" width="19.7109375" style="184" bestFit="1" customWidth="1"/>
    <col min="4115" max="4115" width="25.42578125" style="184" bestFit="1" customWidth="1"/>
    <col min="4116" max="4116" width="35.140625" style="184" customWidth="1"/>
    <col min="4117" max="4117" width="14.42578125" style="184" customWidth="1"/>
    <col min="4118" max="4118" width="15.28515625" style="184" customWidth="1"/>
    <col min="4119" max="4119" width="27.7109375" style="184" customWidth="1"/>
    <col min="4120" max="4120" width="14.42578125" style="184" customWidth="1"/>
    <col min="4121" max="4121" width="19.140625" style="184" customWidth="1"/>
    <col min="4122" max="4122" width="15.140625" style="184" customWidth="1"/>
    <col min="4123" max="4123" width="14" style="184" customWidth="1"/>
    <col min="4124" max="4133" width="0" style="184" hidden="1" customWidth="1"/>
    <col min="4134" max="4134" width="14.42578125" style="184" customWidth="1"/>
    <col min="4135" max="4135" width="19.28515625" style="184" customWidth="1"/>
    <col min="4136" max="4136" width="14.42578125" style="184" customWidth="1"/>
    <col min="4137" max="4137" width="18" style="184" customWidth="1"/>
    <col min="4138" max="4138" width="15.5703125" style="184" customWidth="1"/>
    <col min="4139" max="4139" width="14" style="184" customWidth="1"/>
    <col min="4140" max="4140" width="13.5703125" style="184" customWidth="1"/>
    <col min="4141" max="4141" width="15.28515625" style="184" customWidth="1"/>
    <col min="4142" max="4144" width="13.5703125" style="184" customWidth="1"/>
    <col min="4145" max="4147" width="15.28515625" style="184" customWidth="1"/>
    <col min="4148" max="4150" width="13.5703125" style="184" customWidth="1"/>
    <col min="4151" max="4151" width="17.85546875" style="184" customWidth="1"/>
    <col min="4152" max="4152" width="15.28515625" style="184" customWidth="1"/>
    <col min="4153" max="4153" width="18.28515625" style="184" customWidth="1"/>
    <col min="4154" max="4154" width="4.7109375" style="184" customWidth="1"/>
    <col min="4155" max="4155" width="11.42578125" style="184" bestFit="1" customWidth="1"/>
    <col min="4156" max="4156" width="20.5703125" style="184" bestFit="1" customWidth="1"/>
    <col min="4157" max="4157" width="18.28515625" style="184" customWidth="1"/>
    <col min="4158" max="4158" width="19.7109375" style="184" bestFit="1" customWidth="1"/>
    <col min="4159" max="4159" width="18.140625" style="184" customWidth="1"/>
    <col min="4160" max="4160" width="22.28515625" style="184" customWidth="1"/>
    <col min="4161" max="4165" width="20.140625" style="184" customWidth="1"/>
    <col min="4166" max="4166" width="5" style="184" customWidth="1"/>
    <col min="4167" max="4167" width="9.140625" style="184"/>
    <col min="4168" max="4168" width="13.85546875" style="184" bestFit="1" customWidth="1"/>
    <col min="4169" max="4169" width="29" style="184" bestFit="1" customWidth="1"/>
    <col min="4170" max="4170" width="16.85546875" style="184" customWidth="1"/>
    <col min="4171" max="4172" width="12.85546875" style="184" bestFit="1" customWidth="1"/>
    <col min="4173" max="4352" width="9.140625" style="184"/>
    <col min="4353" max="4353" width="18.85546875" style="184" customWidth="1"/>
    <col min="4354" max="4354" width="13.5703125" style="184" customWidth="1"/>
    <col min="4355" max="4355" width="14.140625" style="184" customWidth="1"/>
    <col min="4356" max="4356" width="15" style="184" customWidth="1"/>
    <col min="4357" max="4357" width="20.42578125" style="184" bestFit="1" customWidth="1"/>
    <col min="4358" max="4358" width="14.140625" style="184" bestFit="1" customWidth="1"/>
    <col min="4359" max="4359" width="22.7109375" style="184" bestFit="1" customWidth="1"/>
    <col min="4360" max="4360" width="15.42578125" style="184" customWidth="1"/>
    <col min="4361" max="4361" width="15.28515625" style="184" customWidth="1"/>
    <col min="4362" max="4362" width="3.85546875" style="184" customWidth="1"/>
    <col min="4363" max="4363" width="11" style="184" customWidth="1"/>
    <col min="4364" max="4364" width="12.85546875" style="184" customWidth="1"/>
    <col min="4365" max="4365" width="14.42578125" style="184" bestFit="1" customWidth="1"/>
    <col min="4366" max="4368" width="13.5703125" style="184" customWidth="1"/>
    <col min="4369" max="4369" width="14.28515625" style="184" customWidth="1"/>
    <col min="4370" max="4370" width="19.7109375" style="184" bestFit="1" customWidth="1"/>
    <col min="4371" max="4371" width="25.42578125" style="184" bestFit="1" customWidth="1"/>
    <col min="4372" max="4372" width="35.140625" style="184" customWidth="1"/>
    <col min="4373" max="4373" width="14.42578125" style="184" customWidth="1"/>
    <col min="4374" max="4374" width="15.28515625" style="184" customWidth="1"/>
    <col min="4375" max="4375" width="27.7109375" style="184" customWidth="1"/>
    <col min="4376" max="4376" width="14.42578125" style="184" customWidth="1"/>
    <col min="4377" max="4377" width="19.140625" style="184" customWidth="1"/>
    <col min="4378" max="4378" width="15.140625" style="184" customWidth="1"/>
    <col min="4379" max="4379" width="14" style="184" customWidth="1"/>
    <col min="4380" max="4389" width="0" style="184" hidden="1" customWidth="1"/>
    <col min="4390" max="4390" width="14.42578125" style="184" customWidth="1"/>
    <col min="4391" max="4391" width="19.28515625" style="184" customWidth="1"/>
    <col min="4392" max="4392" width="14.42578125" style="184" customWidth="1"/>
    <col min="4393" max="4393" width="18" style="184" customWidth="1"/>
    <col min="4394" max="4394" width="15.5703125" style="184" customWidth="1"/>
    <col min="4395" max="4395" width="14" style="184" customWidth="1"/>
    <col min="4396" max="4396" width="13.5703125" style="184" customWidth="1"/>
    <col min="4397" max="4397" width="15.28515625" style="184" customWidth="1"/>
    <col min="4398" max="4400" width="13.5703125" style="184" customWidth="1"/>
    <col min="4401" max="4403" width="15.28515625" style="184" customWidth="1"/>
    <col min="4404" max="4406" width="13.5703125" style="184" customWidth="1"/>
    <col min="4407" max="4407" width="17.85546875" style="184" customWidth="1"/>
    <col min="4408" max="4408" width="15.28515625" style="184" customWidth="1"/>
    <col min="4409" max="4409" width="18.28515625" style="184" customWidth="1"/>
    <col min="4410" max="4410" width="4.7109375" style="184" customWidth="1"/>
    <col min="4411" max="4411" width="11.42578125" style="184" bestFit="1" customWidth="1"/>
    <col min="4412" max="4412" width="20.5703125" style="184" bestFit="1" customWidth="1"/>
    <col min="4413" max="4413" width="18.28515625" style="184" customWidth="1"/>
    <col min="4414" max="4414" width="19.7109375" style="184" bestFit="1" customWidth="1"/>
    <col min="4415" max="4415" width="18.140625" style="184" customWidth="1"/>
    <col min="4416" max="4416" width="22.28515625" style="184" customWidth="1"/>
    <col min="4417" max="4421" width="20.140625" style="184" customWidth="1"/>
    <col min="4422" max="4422" width="5" style="184" customWidth="1"/>
    <col min="4423" max="4423" width="9.140625" style="184"/>
    <col min="4424" max="4424" width="13.85546875" style="184" bestFit="1" customWidth="1"/>
    <col min="4425" max="4425" width="29" style="184" bestFit="1" customWidth="1"/>
    <col min="4426" max="4426" width="16.85546875" style="184" customWidth="1"/>
    <col min="4427" max="4428" width="12.85546875" style="184" bestFit="1" customWidth="1"/>
    <col min="4429" max="4608" width="9.140625" style="184"/>
    <col min="4609" max="4609" width="18.85546875" style="184" customWidth="1"/>
    <col min="4610" max="4610" width="13.5703125" style="184" customWidth="1"/>
    <col min="4611" max="4611" width="14.140625" style="184" customWidth="1"/>
    <col min="4612" max="4612" width="15" style="184" customWidth="1"/>
    <col min="4613" max="4613" width="20.42578125" style="184" bestFit="1" customWidth="1"/>
    <col min="4614" max="4614" width="14.140625" style="184" bestFit="1" customWidth="1"/>
    <col min="4615" max="4615" width="22.7109375" style="184" bestFit="1" customWidth="1"/>
    <col min="4616" max="4616" width="15.42578125" style="184" customWidth="1"/>
    <col min="4617" max="4617" width="15.28515625" style="184" customWidth="1"/>
    <col min="4618" max="4618" width="3.85546875" style="184" customWidth="1"/>
    <col min="4619" max="4619" width="11" style="184" customWidth="1"/>
    <col min="4620" max="4620" width="12.85546875" style="184" customWidth="1"/>
    <col min="4621" max="4621" width="14.42578125" style="184" bestFit="1" customWidth="1"/>
    <col min="4622" max="4624" width="13.5703125" style="184" customWidth="1"/>
    <col min="4625" max="4625" width="14.28515625" style="184" customWidth="1"/>
    <col min="4626" max="4626" width="19.7109375" style="184" bestFit="1" customWidth="1"/>
    <col min="4627" max="4627" width="25.42578125" style="184" bestFit="1" customWidth="1"/>
    <col min="4628" max="4628" width="35.140625" style="184" customWidth="1"/>
    <col min="4629" max="4629" width="14.42578125" style="184" customWidth="1"/>
    <col min="4630" max="4630" width="15.28515625" style="184" customWidth="1"/>
    <col min="4631" max="4631" width="27.7109375" style="184" customWidth="1"/>
    <col min="4632" max="4632" width="14.42578125" style="184" customWidth="1"/>
    <col min="4633" max="4633" width="19.140625" style="184" customWidth="1"/>
    <col min="4634" max="4634" width="15.140625" style="184" customWidth="1"/>
    <col min="4635" max="4635" width="14" style="184" customWidth="1"/>
    <col min="4636" max="4645" width="0" style="184" hidden="1" customWidth="1"/>
    <col min="4646" max="4646" width="14.42578125" style="184" customWidth="1"/>
    <col min="4647" max="4647" width="19.28515625" style="184" customWidth="1"/>
    <col min="4648" max="4648" width="14.42578125" style="184" customWidth="1"/>
    <col min="4649" max="4649" width="18" style="184" customWidth="1"/>
    <col min="4650" max="4650" width="15.5703125" style="184" customWidth="1"/>
    <col min="4651" max="4651" width="14" style="184" customWidth="1"/>
    <col min="4652" max="4652" width="13.5703125" style="184" customWidth="1"/>
    <col min="4653" max="4653" width="15.28515625" style="184" customWidth="1"/>
    <col min="4654" max="4656" width="13.5703125" style="184" customWidth="1"/>
    <col min="4657" max="4659" width="15.28515625" style="184" customWidth="1"/>
    <col min="4660" max="4662" width="13.5703125" style="184" customWidth="1"/>
    <col min="4663" max="4663" width="17.85546875" style="184" customWidth="1"/>
    <col min="4664" max="4664" width="15.28515625" style="184" customWidth="1"/>
    <col min="4665" max="4665" width="18.28515625" style="184" customWidth="1"/>
    <col min="4666" max="4666" width="4.7109375" style="184" customWidth="1"/>
    <col min="4667" max="4667" width="11.42578125" style="184" bestFit="1" customWidth="1"/>
    <col min="4668" max="4668" width="20.5703125" style="184" bestFit="1" customWidth="1"/>
    <col min="4669" max="4669" width="18.28515625" style="184" customWidth="1"/>
    <col min="4670" max="4670" width="19.7109375" style="184" bestFit="1" customWidth="1"/>
    <col min="4671" max="4671" width="18.140625" style="184" customWidth="1"/>
    <col min="4672" max="4672" width="22.28515625" style="184" customWidth="1"/>
    <col min="4673" max="4677" width="20.140625" style="184" customWidth="1"/>
    <col min="4678" max="4678" width="5" style="184" customWidth="1"/>
    <col min="4679" max="4679" width="9.140625" style="184"/>
    <col min="4680" max="4680" width="13.85546875" style="184" bestFit="1" customWidth="1"/>
    <col min="4681" max="4681" width="29" style="184" bestFit="1" customWidth="1"/>
    <col min="4682" max="4682" width="16.85546875" style="184" customWidth="1"/>
    <col min="4683" max="4684" width="12.85546875" style="184" bestFit="1" customWidth="1"/>
    <col min="4685" max="4864" width="9.140625" style="184"/>
    <col min="4865" max="4865" width="18.85546875" style="184" customWidth="1"/>
    <col min="4866" max="4866" width="13.5703125" style="184" customWidth="1"/>
    <col min="4867" max="4867" width="14.140625" style="184" customWidth="1"/>
    <col min="4868" max="4868" width="15" style="184" customWidth="1"/>
    <col min="4869" max="4869" width="20.42578125" style="184" bestFit="1" customWidth="1"/>
    <col min="4870" max="4870" width="14.140625" style="184" bestFit="1" customWidth="1"/>
    <col min="4871" max="4871" width="22.7109375" style="184" bestFit="1" customWidth="1"/>
    <col min="4872" max="4872" width="15.42578125" style="184" customWidth="1"/>
    <col min="4873" max="4873" width="15.28515625" style="184" customWidth="1"/>
    <col min="4874" max="4874" width="3.85546875" style="184" customWidth="1"/>
    <col min="4875" max="4875" width="11" style="184" customWidth="1"/>
    <col min="4876" max="4876" width="12.85546875" style="184" customWidth="1"/>
    <col min="4877" max="4877" width="14.42578125" style="184" bestFit="1" customWidth="1"/>
    <col min="4878" max="4880" width="13.5703125" style="184" customWidth="1"/>
    <col min="4881" max="4881" width="14.28515625" style="184" customWidth="1"/>
    <col min="4882" max="4882" width="19.7109375" style="184" bestFit="1" customWidth="1"/>
    <col min="4883" max="4883" width="25.42578125" style="184" bestFit="1" customWidth="1"/>
    <col min="4884" max="4884" width="35.140625" style="184" customWidth="1"/>
    <col min="4885" max="4885" width="14.42578125" style="184" customWidth="1"/>
    <col min="4886" max="4886" width="15.28515625" style="184" customWidth="1"/>
    <col min="4887" max="4887" width="27.7109375" style="184" customWidth="1"/>
    <col min="4888" max="4888" width="14.42578125" style="184" customWidth="1"/>
    <col min="4889" max="4889" width="19.140625" style="184" customWidth="1"/>
    <col min="4890" max="4890" width="15.140625" style="184" customWidth="1"/>
    <col min="4891" max="4891" width="14" style="184" customWidth="1"/>
    <col min="4892" max="4901" width="0" style="184" hidden="1" customWidth="1"/>
    <col min="4902" max="4902" width="14.42578125" style="184" customWidth="1"/>
    <col min="4903" max="4903" width="19.28515625" style="184" customWidth="1"/>
    <col min="4904" max="4904" width="14.42578125" style="184" customWidth="1"/>
    <col min="4905" max="4905" width="18" style="184" customWidth="1"/>
    <col min="4906" max="4906" width="15.5703125" style="184" customWidth="1"/>
    <col min="4907" max="4907" width="14" style="184" customWidth="1"/>
    <col min="4908" max="4908" width="13.5703125" style="184" customWidth="1"/>
    <col min="4909" max="4909" width="15.28515625" style="184" customWidth="1"/>
    <col min="4910" max="4912" width="13.5703125" style="184" customWidth="1"/>
    <col min="4913" max="4915" width="15.28515625" style="184" customWidth="1"/>
    <col min="4916" max="4918" width="13.5703125" style="184" customWidth="1"/>
    <col min="4919" max="4919" width="17.85546875" style="184" customWidth="1"/>
    <col min="4920" max="4920" width="15.28515625" style="184" customWidth="1"/>
    <col min="4921" max="4921" width="18.28515625" style="184" customWidth="1"/>
    <col min="4922" max="4922" width="4.7109375" style="184" customWidth="1"/>
    <col min="4923" max="4923" width="11.42578125" style="184" bestFit="1" customWidth="1"/>
    <col min="4924" max="4924" width="20.5703125" style="184" bestFit="1" customWidth="1"/>
    <col min="4925" max="4925" width="18.28515625" style="184" customWidth="1"/>
    <col min="4926" max="4926" width="19.7109375" style="184" bestFit="1" customWidth="1"/>
    <col min="4927" max="4927" width="18.140625" style="184" customWidth="1"/>
    <col min="4928" max="4928" width="22.28515625" style="184" customWidth="1"/>
    <col min="4929" max="4933" width="20.140625" style="184" customWidth="1"/>
    <col min="4934" max="4934" width="5" style="184" customWidth="1"/>
    <col min="4935" max="4935" width="9.140625" style="184"/>
    <col min="4936" max="4936" width="13.85546875" style="184" bestFit="1" customWidth="1"/>
    <col min="4937" max="4937" width="29" style="184" bestFit="1" customWidth="1"/>
    <col min="4938" max="4938" width="16.85546875" style="184" customWidth="1"/>
    <col min="4939" max="4940" width="12.85546875" style="184" bestFit="1" customWidth="1"/>
    <col min="4941" max="5120" width="9.140625" style="184"/>
    <col min="5121" max="5121" width="18.85546875" style="184" customWidth="1"/>
    <col min="5122" max="5122" width="13.5703125" style="184" customWidth="1"/>
    <col min="5123" max="5123" width="14.140625" style="184" customWidth="1"/>
    <col min="5124" max="5124" width="15" style="184" customWidth="1"/>
    <col min="5125" max="5125" width="20.42578125" style="184" bestFit="1" customWidth="1"/>
    <col min="5126" max="5126" width="14.140625" style="184" bestFit="1" customWidth="1"/>
    <col min="5127" max="5127" width="22.7109375" style="184" bestFit="1" customWidth="1"/>
    <col min="5128" max="5128" width="15.42578125" style="184" customWidth="1"/>
    <col min="5129" max="5129" width="15.28515625" style="184" customWidth="1"/>
    <col min="5130" max="5130" width="3.85546875" style="184" customWidth="1"/>
    <col min="5131" max="5131" width="11" style="184" customWidth="1"/>
    <col min="5132" max="5132" width="12.85546875" style="184" customWidth="1"/>
    <col min="5133" max="5133" width="14.42578125" style="184" bestFit="1" customWidth="1"/>
    <col min="5134" max="5136" width="13.5703125" style="184" customWidth="1"/>
    <col min="5137" max="5137" width="14.28515625" style="184" customWidth="1"/>
    <col min="5138" max="5138" width="19.7109375" style="184" bestFit="1" customWidth="1"/>
    <col min="5139" max="5139" width="25.42578125" style="184" bestFit="1" customWidth="1"/>
    <col min="5140" max="5140" width="35.140625" style="184" customWidth="1"/>
    <col min="5141" max="5141" width="14.42578125" style="184" customWidth="1"/>
    <col min="5142" max="5142" width="15.28515625" style="184" customWidth="1"/>
    <col min="5143" max="5143" width="27.7109375" style="184" customWidth="1"/>
    <col min="5144" max="5144" width="14.42578125" style="184" customWidth="1"/>
    <col min="5145" max="5145" width="19.140625" style="184" customWidth="1"/>
    <col min="5146" max="5146" width="15.140625" style="184" customWidth="1"/>
    <col min="5147" max="5147" width="14" style="184" customWidth="1"/>
    <col min="5148" max="5157" width="0" style="184" hidden="1" customWidth="1"/>
    <col min="5158" max="5158" width="14.42578125" style="184" customWidth="1"/>
    <col min="5159" max="5159" width="19.28515625" style="184" customWidth="1"/>
    <col min="5160" max="5160" width="14.42578125" style="184" customWidth="1"/>
    <col min="5161" max="5161" width="18" style="184" customWidth="1"/>
    <col min="5162" max="5162" width="15.5703125" style="184" customWidth="1"/>
    <col min="5163" max="5163" width="14" style="184" customWidth="1"/>
    <col min="5164" max="5164" width="13.5703125" style="184" customWidth="1"/>
    <col min="5165" max="5165" width="15.28515625" style="184" customWidth="1"/>
    <col min="5166" max="5168" width="13.5703125" style="184" customWidth="1"/>
    <col min="5169" max="5171" width="15.28515625" style="184" customWidth="1"/>
    <col min="5172" max="5174" width="13.5703125" style="184" customWidth="1"/>
    <col min="5175" max="5175" width="17.85546875" style="184" customWidth="1"/>
    <col min="5176" max="5176" width="15.28515625" style="184" customWidth="1"/>
    <col min="5177" max="5177" width="18.28515625" style="184" customWidth="1"/>
    <col min="5178" max="5178" width="4.7109375" style="184" customWidth="1"/>
    <col min="5179" max="5179" width="11.42578125" style="184" bestFit="1" customWidth="1"/>
    <col min="5180" max="5180" width="20.5703125" style="184" bestFit="1" customWidth="1"/>
    <col min="5181" max="5181" width="18.28515625" style="184" customWidth="1"/>
    <col min="5182" max="5182" width="19.7109375" style="184" bestFit="1" customWidth="1"/>
    <col min="5183" max="5183" width="18.140625" style="184" customWidth="1"/>
    <col min="5184" max="5184" width="22.28515625" style="184" customWidth="1"/>
    <col min="5185" max="5189" width="20.140625" style="184" customWidth="1"/>
    <col min="5190" max="5190" width="5" style="184" customWidth="1"/>
    <col min="5191" max="5191" width="9.140625" style="184"/>
    <col min="5192" max="5192" width="13.85546875" style="184" bestFit="1" customWidth="1"/>
    <col min="5193" max="5193" width="29" style="184" bestFit="1" customWidth="1"/>
    <col min="5194" max="5194" width="16.85546875" style="184" customWidth="1"/>
    <col min="5195" max="5196" width="12.85546875" style="184" bestFit="1" customWidth="1"/>
    <col min="5197" max="5376" width="9.140625" style="184"/>
    <col min="5377" max="5377" width="18.85546875" style="184" customWidth="1"/>
    <col min="5378" max="5378" width="13.5703125" style="184" customWidth="1"/>
    <col min="5379" max="5379" width="14.140625" style="184" customWidth="1"/>
    <col min="5380" max="5380" width="15" style="184" customWidth="1"/>
    <col min="5381" max="5381" width="20.42578125" style="184" bestFit="1" customWidth="1"/>
    <col min="5382" max="5382" width="14.140625" style="184" bestFit="1" customWidth="1"/>
    <col min="5383" max="5383" width="22.7109375" style="184" bestFit="1" customWidth="1"/>
    <col min="5384" max="5384" width="15.42578125" style="184" customWidth="1"/>
    <col min="5385" max="5385" width="15.28515625" style="184" customWidth="1"/>
    <col min="5386" max="5386" width="3.85546875" style="184" customWidth="1"/>
    <col min="5387" max="5387" width="11" style="184" customWidth="1"/>
    <col min="5388" max="5388" width="12.85546875" style="184" customWidth="1"/>
    <col min="5389" max="5389" width="14.42578125" style="184" bestFit="1" customWidth="1"/>
    <col min="5390" max="5392" width="13.5703125" style="184" customWidth="1"/>
    <col min="5393" max="5393" width="14.28515625" style="184" customWidth="1"/>
    <col min="5394" max="5394" width="19.7109375" style="184" bestFit="1" customWidth="1"/>
    <col min="5395" max="5395" width="25.42578125" style="184" bestFit="1" customWidth="1"/>
    <col min="5396" max="5396" width="35.140625" style="184" customWidth="1"/>
    <col min="5397" max="5397" width="14.42578125" style="184" customWidth="1"/>
    <col min="5398" max="5398" width="15.28515625" style="184" customWidth="1"/>
    <col min="5399" max="5399" width="27.7109375" style="184" customWidth="1"/>
    <col min="5400" max="5400" width="14.42578125" style="184" customWidth="1"/>
    <col min="5401" max="5401" width="19.140625" style="184" customWidth="1"/>
    <col min="5402" max="5402" width="15.140625" style="184" customWidth="1"/>
    <col min="5403" max="5403" width="14" style="184" customWidth="1"/>
    <col min="5404" max="5413" width="0" style="184" hidden="1" customWidth="1"/>
    <col min="5414" max="5414" width="14.42578125" style="184" customWidth="1"/>
    <col min="5415" max="5415" width="19.28515625" style="184" customWidth="1"/>
    <col min="5416" max="5416" width="14.42578125" style="184" customWidth="1"/>
    <col min="5417" max="5417" width="18" style="184" customWidth="1"/>
    <col min="5418" max="5418" width="15.5703125" style="184" customWidth="1"/>
    <col min="5419" max="5419" width="14" style="184" customWidth="1"/>
    <col min="5420" max="5420" width="13.5703125" style="184" customWidth="1"/>
    <col min="5421" max="5421" width="15.28515625" style="184" customWidth="1"/>
    <col min="5422" max="5424" width="13.5703125" style="184" customWidth="1"/>
    <col min="5425" max="5427" width="15.28515625" style="184" customWidth="1"/>
    <col min="5428" max="5430" width="13.5703125" style="184" customWidth="1"/>
    <col min="5431" max="5431" width="17.85546875" style="184" customWidth="1"/>
    <col min="5432" max="5432" width="15.28515625" style="184" customWidth="1"/>
    <col min="5433" max="5433" width="18.28515625" style="184" customWidth="1"/>
    <col min="5434" max="5434" width="4.7109375" style="184" customWidth="1"/>
    <col min="5435" max="5435" width="11.42578125" style="184" bestFit="1" customWidth="1"/>
    <col min="5436" max="5436" width="20.5703125" style="184" bestFit="1" customWidth="1"/>
    <col min="5437" max="5437" width="18.28515625" style="184" customWidth="1"/>
    <col min="5438" max="5438" width="19.7109375" style="184" bestFit="1" customWidth="1"/>
    <col min="5439" max="5439" width="18.140625" style="184" customWidth="1"/>
    <col min="5440" max="5440" width="22.28515625" style="184" customWidth="1"/>
    <col min="5441" max="5445" width="20.140625" style="184" customWidth="1"/>
    <col min="5446" max="5446" width="5" style="184" customWidth="1"/>
    <col min="5447" max="5447" width="9.140625" style="184"/>
    <col min="5448" max="5448" width="13.85546875" style="184" bestFit="1" customWidth="1"/>
    <col min="5449" max="5449" width="29" style="184" bestFit="1" customWidth="1"/>
    <col min="5450" max="5450" width="16.85546875" style="184" customWidth="1"/>
    <col min="5451" max="5452" width="12.85546875" style="184" bestFit="1" customWidth="1"/>
    <col min="5453" max="5632" width="9.140625" style="184"/>
    <col min="5633" max="5633" width="18.85546875" style="184" customWidth="1"/>
    <col min="5634" max="5634" width="13.5703125" style="184" customWidth="1"/>
    <col min="5635" max="5635" width="14.140625" style="184" customWidth="1"/>
    <col min="5636" max="5636" width="15" style="184" customWidth="1"/>
    <col min="5637" max="5637" width="20.42578125" style="184" bestFit="1" customWidth="1"/>
    <col min="5638" max="5638" width="14.140625" style="184" bestFit="1" customWidth="1"/>
    <col min="5639" max="5639" width="22.7109375" style="184" bestFit="1" customWidth="1"/>
    <col min="5640" max="5640" width="15.42578125" style="184" customWidth="1"/>
    <col min="5641" max="5641" width="15.28515625" style="184" customWidth="1"/>
    <col min="5642" max="5642" width="3.85546875" style="184" customWidth="1"/>
    <col min="5643" max="5643" width="11" style="184" customWidth="1"/>
    <col min="5644" max="5644" width="12.85546875" style="184" customWidth="1"/>
    <col min="5645" max="5645" width="14.42578125" style="184" bestFit="1" customWidth="1"/>
    <col min="5646" max="5648" width="13.5703125" style="184" customWidth="1"/>
    <col min="5649" max="5649" width="14.28515625" style="184" customWidth="1"/>
    <col min="5650" max="5650" width="19.7109375" style="184" bestFit="1" customWidth="1"/>
    <col min="5651" max="5651" width="25.42578125" style="184" bestFit="1" customWidth="1"/>
    <col min="5652" max="5652" width="35.140625" style="184" customWidth="1"/>
    <col min="5653" max="5653" width="14.42578125" style="184" customWidth="1"/>
    <col min="5654" max="5654" width="15.28515625" style="184" customWidth="1"/>
    <col min="5655" max="5655" width="27.7109375" style="184" customWidth="1"/>
    <col min="5656" max="5656" width="14.42578125" style="184" customWidth="1"/>
    <col min="5657" max="5657" width="19.140625" style="184" customWidth="1"/>
    <col min="5658" max="5658" width="15.140625" style="184" customWidth="1"/>
    <col min="5659" max="5659" width="14" style="184" customWidth="1"/>
    <col min="5660" max="5669" width="0" style="184" hidden="1" customWidth="1"/>
    <col min="5670" max="5670" width="14.42578125" style="184" customWidth="1"/>
    <col min="5671" max="5671" width="19.28515625" style="184" customWidth="1"/>
    <col min="5672" max="5672" width="14.42578125" style="184" customWidth="1"/>
    <col min="5673" max="5673" width="18" style="184" customWidth="1"/>
    <col min="5674" max="5674" width="15.5703125" style="184" customWidth="1"/>
    <col min="5675" max="5675" width="14" style="184" customWidth="1"/>
    <col min="5676" max="5676" width="13.5703125" style="184" customWidth="1"/>
    <col min="5677" max="5677" width="15.28515625" style="184" customWidth="1"/>
    <col min="5678" max="5680" width="13.5703125" style="184" customWidth="1"/>
    <col min="5681" max="5683" width="15.28515625" style="184" customWidth="1"/>
    <col min="5684" max="5686" width="13.5703125" style="184" customWidth="1"/>
    <col min="5687" max="5687" width="17.85546875" style="184" customWidth="1"/>
    <col min="5688" max="5688" width="15.28515625" style="184" customWidth="1"/>
    <col min="5689" max="5689" width="18.28515625" style="184" customWidth="1"/>
    <col min="5690" max="5690" width="4.7109375" style="184" customWidth="1"/>
    <col min="5691" max="5691" width="11.42578125" style="184" bestFit="1" customWidth="1"/>
    <col min="5692" max="5692" width="20.5703125" style="184" bestFit="1" customWidth="1"/>
    <col min="5693" max="5693" width="18.28515625" style="184" customWidth="1"/>
    <col min="5694" max="5694" width="19.7109375" style="184" bestFit="1" customWidth="1"/>
    <col min="5695" max="5695" width="18.140625" style="184" customWidth="1"/>
    <col min="5696" max="5696" width="22.28515625" style="184" customWidth="1"/>
    <col min="5697" max="5701" width="20.140625" style="184" customWidth="1"/>
    <col min="5702" max="5702" width="5" style="184" customWidth="1"/>
    <col min="5703" max="5703" width="9.140625" style="184"/>
    <col min="5704" max="5704" width="13.85546875" style="184" bestFit="1" customWidth="1"/>
    <col min="5705" max="5705" width="29" style="184" bestFit="1" customWidth="1"/>
    <col min="5706" max="5706" width="16.85546875" style="184" customWidth="1"/>
    <col min="5707" max="5708" width="12.85546875" style="184" bestFit="1" customWidth="1"/>
    <col min="5709" max="5888" width="9.140625" style="184"/>
    <col min="5889" max="5889" width="18.85546875" style="184" customWidth="1"/>
    <col min="5890" max="5890" width="13.5703125" style="184" customWidth="1"/>
    <col min="5891" max="5891" width="14.140625" style="184" customWidth="1"/>
    <col min="5892" max="5892" width="15" style="184" customWidth="1"/>
    <col min="5893" max="5893" width="20.42578125" style="184" bestFit="1" customWidth="1"/>
    <col min="5894" max="5894" width="14.140625" style="184" bestFit="1" customWidth="1"/>
    <col min="5895" max="5895" width="22.7109375" style="184" bestFit="1" customWidth="1"/>
    <col min="5896" max="5896" width="15.42578125" style="184" customWidth="1"/>
    <col min="5897" max="5897" width="15.28515625" style="184" customWidth="1"/>
    <col min="5898" max="5898" width="3.85546875" style="184" customWidth="1"/>
    <col min="5899" max="5899" width="11" style="184" customWidth="1"/>
    <col min="5900" max="5900" width="12.85546875" style="184" customWidth="1"/>
    <col min="5901" max="5901" width="14.42578125" style="184" bestFit="1" customWidth="1"/>
    <col min="5902" max="5904" width="13.5703125" style="184" customWidth="1"/>
    <col min="5905" max="5905" width="14.28515625" style="184" customWidth="1"/>
    <col min="5906" max="5906" width="19.7109375" style="184" bestFit="1" customWidth="1"/>
    <col min="5907" max="5907" width="25.42578125" style="184" bestFit="1" customWidth="1"/>
    <col min="5908" max="5908" width="35.140625" style="184" customWidth="1"/>
    <col min="5909" max="5909" width="14.42578125" style="184" customWidth="1"/>
    <col min="5910" max="5910" width="15.28515625" style="184" customWidth="1"/>
    <col min="5911" max="5911" width="27.7109375" style="184" customWidth="1"/>
    <col min="5912" max="5912" width="14.42578125" style="184" customWidth="1"/>
    <col min="5913" max="5913" width="19.140625" style="184" customWidth="1"/>
    <col min="5914" max="5914" width="15.140625" style="184" customWidth="1"/>
    <col min="5915" max="5915" width="14" style="184" customWidth="1"/>
    <col min="5916" max="5925" width="0" style="184" hidden="1" customWidth="1"/>
    <col min="5926" max="5926" width="14.42578125" style="184" customWidth="1"/>
    <col min="5927" max="5927" width="19.28515625" style="184" customWidth="1"/>
    <col min="5928" max="5928" width="14.42578125" style="184" customWidth="1"/>
    <col min="5929" max="5929" width="18" style="184" customWidth="1"/>
    <col min="5930" max="5930" width="15.5703125" style="184" customWidth="1"/>
    <col min="5931" max="5931" width="14" style="184" customWidth="1"/>
    <col min="5932" max="5932" width="13.5703125" style="184" customWidth="1"/>
    <col min="5933" max="5933" width="15.28515625" style="184" customWidth="1"/>
    <col min="5934" max="5936" width="13.5703125" style="184" customWidth="1"/>
    <col min="5937" max="5939" width="15.28515625" style="184" customWidth="1"/>
    <col min="5940" max="5942" width="13.5703125" style="184" customWidth="1"/>
    <col min="5943" max="5943" width="17.85546875" style="184" customWidth="1"/>
    <col min="5944" max="5944" width="15.28515625" style="184" customWidth="1"/>
    <col min="5945" max="5945" width="18.28515625" style="184" customWidth="1"/>
    <col min="5946" max="5946" width="4.7109375" style="184" customWidth="1"/>
    <col min="5947" max="5947" width="11.42578125" style="184" bestFit="1" customWidth="1"/>
    <col min="5948" max="5948" width="20.5703125" style="184" bestFit="1" customWidth="1"/>
    <col min="5949" max="5949" width="18.28515625" style="184" customWidth="1"/>
    <col min="5950" max="5950" width="19.7109375" style="184" bestFit="1" customWidth="1"/>
    <col min="5951" max="5951" width="18.140625" style="184" customWidth="1"/>
    <col min="5952" max="5952" width="22.28515625" style="184" customWidth="1"/>
    <col min="5953" max="5957" width="20.140625" style="184" customWidth="1"/>
    <col min="5958" max="5958" width="5" style="184" customWidth="1"/>
    <col min="5959" max="5959" width="9.140625" style="184"/>
    <col min="5960" max="5960" width="13.85546875" style="184" bestFit="1" customWidth="1"/>
    <col min="5961" max="5961" width="29" style="184" bestFit="1" customWidth="1"/>
    <col min="5962" max="5962" width="16.85546875" style="184" customWidth="1"/>
    <col min="5963" max="5964" width="12.85546875" style="184" bestFit="1" customWidth="1"/>
    <col min="5965" max="6144" width="9.140625" style="184"/>
    <col min="6145" max="6145" width="18.85546875" style="184" customWidth="1"/>
    <col min="6146" max="6146" width="13.5703125" style="184" customWidth="1"/>
    <col min="6147" max="6147" width="14.140625" style="184" customWidth="1"/>
    <col min="6148" max="6148" width="15" style="184" customWidth="1"/>
    <col min="6149" max="6149" width="20.42578125" style="184" bestFit="1" customWidth="1"/>
    <col min="6150" max="6150" width="14.140625" style="184" bestFit="1" customWidth="1"/>
    <col min="6151" max="6151" width="22.7109375" style="184" bestFit="1" customWidth="1"/>
    <col min="6152" max="6152" width="15.42578125" style="184" customWidth="1"/>
    <col min="6153" max="6153" width="15.28515625" style="184" customWidth="1"/>
    <col min="6154" max="6154" width="3.85546875" style="184" customWidth="1"/>
    <col min="6155" max="6155" width="11" style="184" customWidth="1"/>
    <col min="6156" max="6156" width="12.85546875" style="184" customWidth="1"/>
    <col min="6157" max="6157" width="14.42578125" style="184" bestFit="1" customWidth="1"/>
    <col min="6158" max="6160" width="13.5703125" style="184" customWidth="1"/>
    <col min="6161" max="6161" width="14.28515625" style="184" customWidth="1"/>
    <col min="6162" max="6162" width="19.7109375" style="184" bestFit="1" customWidth="1"/>
    <col min="6163" max="6163" width="25.42578125" style="184" bestFit="1" customWidth="1"/>
    <col min="6164" max="6164" width="35.140625" style="184" customWidth="1"/>
    <col min="6165" max="6165" width="14.42578125" style="184" customWidth="1"/>
    <col min="6166" max="6166" width="15.28515625" style="184" customWidth="1"/>
    <col min="6167" max="6167" width="27.7109375" style="184" customWidth="1"/>
    <col min="6168" max="6168" width="14.42578125" style="184" customWidth="1"/>
    <col min="6169" max="6169" width="19.140625" style="184" customWidth="1"/>
    <col min="6170" max="6170" width="15.140625" style="184" customWidth="1"/>
    <col min="6171" max="6171" width="14" style="184" customWidth="1"/>
    <col min="6172" max="6181" width="0" style="184" hidden="1" customWidth="1"/>
    <col min="6182" max="6182" width="14.42578125" style="184" customWidth="1"/>
    <col min="6183" max="6183" width="19.28515625" style="184" customWidth="1"/>
    <col min="6184" max="6184" width="14.42578125" style="184" customWidth="1"/>
    <col min="6185" max="6185" width="18" style="184" customWidth="1"/>
    <col min="6186" max="6186" width="15.5703125" style="184" customWidth="1"/>
    <col min="6187" max="6187" width="14" style="184" customWidth="1"/>
    <col min="6188" max="6188" width="13.5703125" style="184" customWidth="1"/>
    <col min="6189" max="6189" width="15.28515625" style="184" customWidth="1"/>
    <col min="6190" max="6192" width="13.5703125" style="184" customWidth="1"/>
    <col min="6193" max="6195" width="15.28515625" style="184" customWidth="1"/>
    <col min="6196" max="6198" width="13.5703125" style="184" customWidth="1"/>
    <col min="6199" max="6199" width="17.85546875" style="184" customWidth="1"/>
    <col min="6200" max="6200" width="15.28515625" style="184" customWidth="1"/>
    <col min="6201" max="6201" width="18.28515625" style="184" customWidth="1"/>
    <col min="6202" max="6202" width="4.7109375" style="184" customWidth="1"/>
    <col min="6203" max="6203" width="11.42578125" style="184" bestFit="1" customWidth="1"/>
    <col min="6204" max="6204" width="20.5703125" style="184" bestFit="1" customWidth="1"/>
    <col min="6205" max="6205" width="18.28515625" style="184" customWidth="1"/>
    <col min="6206" max="6206" width="19.7109375" style="184" bestFit="1" customWidth="1"/>
    <col min="6207" max="6207" width="18.140625" style="184" customWidth="1"/>
    <col min="6208" max="6208" width="22.28515625" style="184" customWidth="1"/>
    <col min="6209" max="6213" width="20.140625" style="184" customWidth="1"/>
    <col min="6214" max="6214" width="5" style="184" customWidth="1"/>
    <col min="6215" max="6215" width="9.140625" style="184"/>
    <col min="6216" max="6216" width="13.85546875" style="184" bestFit="1" customWidth="1"/>
    <col min="6217" max="6217" width="29" style="184" bestFit="1" customWidth="1"/>
    <col min="6218" max="6218" width="16.85546875" style="184" customWidth="1"/>
    <col min="6219" max="6220" width="12.85546875" style="184" bestFit="1" customWidth="1"/>
    <col min="6221" max="6400" width="9.140625" style="184"/>
    <col min="6401" max="6401" width="18.85546875" style="184" customWidth="1"/>
    <col min="6402" max="6402" width="13.5703125" style="184" customWidth="1"/>
    <col min="6403" max="6403" width="14.140625" style="184" customWidth="1"/>
    <col min="6404" max="6404" width="15" style="184" customWidth="1"/>
    <col min="6405" max="6405" width="20.42578125" style="184" bestFit="1" customWidth="1"/>
    <col min="6406" max="6406" width="14.140625" style="184" bestFit="1" customWidth="1"/>
    <col min="6407" max="6407" width="22.7109375" style="184" bestFit="1" customWidth="1"/>
    <col min="6408" max="6408" width="15.42578125" style="184" customWidth="1"/>
    <col min="6409" max="6409" width="15.28515625" style="184" customWidth="1"/>
    <col min="6410" max="6410" width="3.85546875" style="184" customWidth="1"/>
    <col min="6411" max="6411" width="11" style="184" customWidth="1"/>
    <col min="6412" max="6412" width="12.85546875" style="184" customWidth="1"/>
    <col min="6413" max="6413" width="14.42578125" style="184" bestFit="1" customWidth="1"/>
    <col min="6414" max="6416" width="13.5703125" style="184" customWidth="1"/>
    <col min="6417" max="6417" width="14.28515625" style="184" customWidth="1"/>
    <col min="6418" max="6418" width="19.7109375" style="184" bestFit="1" customWidth="1"/>
    <col min="6419" max="6419" width="25.42578125" style="184" bestFit="1" customWidth="1"/>
    <col min="6420" max="6420" width="35.140625" style="184" customWidth="1"/>
    <col min="6421" max="6421" width="14.42578125" style="184" customWidth="1"/>
    <col min="6422" max="6422" width="15.28515625" style="184" customWidth="1"/>
    <col min="6423" max="6423" width="27.7109375" style="184" customWidth="1"/>
    <col min="6424" max="6424" width="14.42578125" style="184" customWidth="1"/>
    <col min="6425" max="6425" width="19.140625" style="184" customWidth="1"/>
    <col min="6426" max="6426" width="15.140625" style="184" customWidth="1"/>
    <col min="6427" max="6427" width="14" style="184" customWidth="1"/>
    <col min="6428" max="6437" width="0" style="184" hidden="1" customWidth="1"/>
    <col min="6438" max="6438" width="14.42578125" style="184" customWidth="1"/>
    <col min="6439" max="6439" width="19.28515625" style="184" customWidth="1"/>
    <col min="6440" max="6440" width="14.42578125" style="184" customWidth="1"/>
    <col min="6441" max="6441" width="18" style="184" customWidth="1"/>
    <col min="6442" max="6442" width="15.5703125" style="184" customWidth="1"/>
    <col min="6443" max="6443" width="14" style="184" customWidth="1"/>
    <col min="6444" max="6444" width="13.5703125" style="184" customWidth="1"/>
    <col min="6445" max="6445" width="15.28515625" style="184" customWidth="1"/>
    <col min="6446" max="6448" width="13.5703125" style="184" customWidth="1"/>
    <col min="6449" max="6451" width="15.28515625" style="184" customWidth="1"/>
    <col min="6452" max="6454" width="13.5703125" style="184" customWidth="1"/>
    <col min="6455" max="6455" width="17.85546875" style="184" customWidth="1"/>
    <col min="6456" max="6456" width="15.28515625" style="184" customWidth="1"/>
    <col min="6457" max="6457" width="18.28515625" style="184" customWidth="1"/>
    <col min="6458" max="6458" width="4.7109375" style="184" customWidth="1"/>
    <col min="6459" max="6459" width="11.42578125" style="184" bestFit="1" customWidth="1"/>
    <col min="6460" max="6460" width="20.5703125" style="184" bestFit="1" customWidth="1"/>
    <col min="6461" max="6461" width="18.28515625" style="184" customWidth="1"/>
    <col min="6462" max="6462" width="19.7109375" style="184" bestFit="1" customWidth="1"/>
    <col min="6463" max="6463" width="18.140625" style="184" customWidth="1"/>
    <col min="6464" max="6464" width="22.28515625" style="184" customWidth="1"/>
    <col min="6465" max="6469" width="20.140625" style="184" customWidth="1"/>
    <col min="6470" max="6470" width="5" style="184" customWidth="1"/>
    <col min="6471" max="6471" width="9.140625" style="184"/>
    <col min="6472" max="6472" width="13.85546875" style="184" bestFit="1" customWidth="1"/>
    <col min="6473" max="6473" width="29" style="184" bestFit="1" customWidth="1"/>
    <col min="6474" max="6474" width="16.85546875" style="184" customWidth="1"/>
    <col min="6475" max="6476" width="12.85546875" style="184" bestFit="1" customWidth="1"/>
    <col min="6477" max="6656" width="9.140625" style="184"/>
    <col min="6657" max="6657" width="18.85546875" style="184" customWidth="1"/>
    <col min="6658" max="6658" width="13.5703125" style="184" customWidth="1"/>
    <col min="6659" max="6659" width="14.140625" style="184" customWidth="1"/>
    <col min="6660" max="6660" width="15" style="184" customWidth="1"/>
    <col min="6661" max="6661" width="20.42578125" style="184" bestFit="1" customWidth="1"/>
    <col min="6662" max="6662" width="14.140625" style="184" bestFit="1" customWidth="1"/>
    <col min="6663" max="6663" width="22.7109375" style="184" bestFit="1" customWidth="1"/>
    <col min="6664" max="6664" width="15.42578125" style="184" customWidth="1"/>
    <col min="6665" max="6665" width="15.28515625" style="184" customWidth="1"/>
    <col min="6666" max="6666" width="3.85546875" style="184" customWidth="1"/>
    <col min="6667" max="6667" width="11" style="184" customWidth="1"/>
    <col min="6668" max="6668" width="12.85546875" style="184" customWidth="1"/>
    <col min="6669" max="6669" width="14.42578125" style="184" bestFit="1" customWidth="1"/>
    <col min="6670" max="6672" width="13.5703125" style="184" customWidth="1"/>
    <col min="6673" max="6673" width="14.28515625" style="184" customWidth="1"/>
    <col min="6674" max="6674" width="19.7109375" style="184" bestFit="1" customWidth="1"/>
    <col min="6675" max="6675" width="25.42578125" style="184" bestFit="1" customWidth="1"/>
    <col min="6676" max="6676" width="35.140625" style="184" customWidth="1"/>
    <col min="6677" max="6677" width="14.42578125" style="184" customWidth="1"/>
    <col min="6678" max="6678" width="15.28515625" style="184" customWidth="1"/>
    <col min="6679" max="6679" width="27.7109375" style="184" customWidth="1"/>
    <col min="6680" max="6680" width="14.42578125" style="184" customWidth="1"/>
    <col min="6681" max="6681" width="19.140625" style="184" customWidth="1"/>
    <col min="6682" max="6682" width="15.140625" style="184" customWidth="1"/>
    <col min="6683" max="6683" width="14" style="184" customWidth="1"/>
    <col min="6684" max="6693" width="0" style="184" hidden="1" customWidth="1"/>
    <col min="6694" max="6694" width="14.42578125" style="184" customWidth="1"/>
    <col min="6695" max="6695" width="19.28515625" style="184" customWidth="1"/>
    <col min="6696" max="6696" width="14.42578125" style="184" customWidth="1"/>
    <col min="6697" max="6697" width="18" style="184" customWidth="1"/>
    <col min="6698" max="6698" width="15.5703125" style="184" customWidth="1"/>
    <col min="6699" max="6699" width="14" style="184" customWidth="1"/>
    <col min="6700" max="6700" width="13.5703125" style="184" customWidth="1"/>
    <col min="6701" max="6701" width="15.28515625" style="184" customWidth="1"/>
    <col min="6702" max="6704" width="13.5703125" style="184" customWidth="1"/>
    <col min="6705" max="6707" width="15.28515625" style="184" customWidth="1"/>
    <col min="6708" max="6710" width="13.5703125" style="184" customWidth="1"/>
    <col min="6711" max="6711" width="17.85546875" style="184" customWidth="1"/>
    <col min="6712" max="6712" width="15.28515625" style="184" customWidth="1"/>
    <col min="6713" max="6713" width="18.28515625" style="184" customWidth="1"/>
    <col min="6714" max="6714" width="4.7109375" style="184" customWidth="1"/>
    <col min="6715" max="6715" width="11.42578125" style="184" bestFit="1" customWidth="1"/>
    <col min="6716" max="6716" width="20.5703125" style="184" bestFit="1" customWidth="1"/>
    <col min="6717" max="6717" width="18.28515625" style="184" customWidth="1"/>
    <col min="6718" max="6718" width="19.7109375" style="184" bestFit="1" customWidth="1"/>
    <col min="6719" max="6719" width="18.140625" style="184" customWidth="1"/>
    <col min="6720" max="6720" width="22.28515625" style="184" customWidth="1"/>
    <col min="6721" max="6725" width="20.140625" style="184" customWidth="1"/>
    <col min="6726" max="6726" width="5" style="184" customWidth="1"/>
    <col min="6727" max="6727" width="9.140625" style="184"/>
    <col min="6728" max="6728" width="13.85546875" style="184" bestFit="1" customWidth="1"/>
    <col min="6729" max="6729" width="29" style="184" bestFit="1" customWidth="1"/>
    <col min="6730" max="6730" width="16.85546875" style="184" customWidth="1"/>
    <col min="6731" max="6732" width="12.85546875" style="184" bestFit="1" customWidth="1"/>
    <col min="6733" max="6912" width="9.140625" style="184"/>
    <col min="6913" max="6913" width="18.85546875" style="184" customWidth="1"/>
    <col min="6914" max="6914" width="13.5703125" style="184" customWidth="1"/>
    <col min="6915" max="6915" width="14.140625" style="184" customWidth="1"/>
    <col min="6916" max="6916" width="15" style="184" customWidth="1"/>
    <col min="6917" max="6917" width="20.42578125" style="184" bestFit="1" customWidth="1"/>
    <col min="6918" max="6918" width="14.140625" style="184" bestFit="1" customWidth="1"/>
    <col min="6919" max="6919" width="22.7109375" style="184" bestFit="1" customWidth="1"/>
    <col min="6920" max="6920" width="15.42578125" style="184" customWidth="1"/>
    <col min="6921" max="6921" width="15.28515625" style="184" customWidth="1"/>
    <col min="6922" max="6922" width="3.85546875" style="184" customWidth="1"/>
    <col min="6923" max="6923" width="11" style="184" customWidth="1"/>
    <col min="6924" max="6924" width="12.85546875" style="184" customWidth="1"/>
    <col min="6925" max="6925" width="14.42578125" style="184" bestFit="1" customWidth="1"/>
    <col min="6926" max="6928" width="13.5703125" style="184" customWidth="1"/>
    <col min="6929" max="6929" width="14.28515625" style="184" customWidth="1"/>
    <col min="6930" max="6930" width="19.7109375" style="184" bestFit="1" customWidth="1"/>
    <col min="6931" max="6931" width="25.42578125" style="184" bestFit="1" customWidth="1"/>
    <col min="6932" max="6932" width="35.140625" style="184" customWidth="1"/>
    <col min="6933" max="6933" width="14.42578125" style="184" customWidth="1"/>
    <col min="6934" max="6934" width="15.28515625" style="184" customWidth="1"/>
    <col min="6935" max="6935" width="27.7109375" style="184" customWidth="1"/>
    <col min="6936" max="6936" width="14.42578125" style="184" customWidth="1"/>
    <col min="6937" max="6937" width="19.140625" style="184" customWidth="1"/>
    <col min="6938" max="6938" width="15.140625" style="184" customWidth="1"/>
    <col min="6939" max="6939" width="14" style="184" customWidth="1"/>
    <col min="6940" max="6949" width="0" style="184" hidden="1" customWidth="1"/>
    <col min="6950" max="6950" width="14.42578125" style="184" customWidth="1"/>
    <col min="6951" max="6951" width="19.28515625" style="184" customWidth="1"/>
    <col min="6952" max="6952" width="14.42578125" style="184" customWidth="1"/>
    <col min="6953" max="6953" width="18" style="184" customWidth="1"/>
    <col min="6954" max="6954" width="15.5703125" style="184" customWidth="1"/>
    <col min="6955" max="6955" width="14" style="184" customWidth="1"/>
    <col min="6956" max="6956" width="13.5703125" style="184" customWidth="1"/>
    <col min="6957" max="6957" width="15.28515625" style="184" customWidth="1"/>
    <col min="6958" max="6960" width="13.5703125" style="184" customWidth="1"/>
    <col min="6961" max="6963" width="15.28515625" style="184" customWidth="1"/>
    <col min="6964" max="6966" width="13.5703125" style="184" customWidth="1"/>
    <col min="6967" max="6967" width="17.85546875" style="184" customWidth="1"/>
    <col min="6968" max="6968" width="15.28515625" style="184" customWidth="1"/>
    <col min="6969" max="6969" width="18.28515625" style="184" customWidth="1"/>
    <col min="6970" max="6970" width="4.7109375" style="184" customWidth="1"/>
    <col min="6971" max="6971" width="11.42578125" style="184" bestFit="1" customWidth="1"/>
    <col min="6972" max="6972" width="20.5703125" style="184" bestFit="1" customWidth="1"/>
    <col min="6973" max="6973" width="18.28515625" style="184" customWidth="1"/>
    <col min="6974" max="6974" width="19.7109375" style="184" bestFit="1" customWidth="1"/>
    <col min="6975" max="6975" width="18.140625" style="184" customWidth="1"/>
    <col min="6976" max="6976" width="22.28515625" style="184" customWidth="1"/>
    <col min="6977" max="6981" width="20.140625" style="184" customWidth="1"/>
    <col min="6982" max="6982" width="5" style="184" customWidth="1"/>
    <col min="6983" max="6983" width="9.140625" style="184"/>
    <col min="6984" max="6984" width="13.85546875" style="184" bestFit="1" customWidth="1"/>
    <col min="6985" max="6985" width="29" style="184" bestFit="1" customWidth="1"/>
    <col min="6986" max="6986" width="16.85546875" style="184" customWidth="1"/>
    <col min="6987" max="6988" width="12.85546875" style="184" bestFit="1" customWidth="1"/>
    <col min="6989" max="7168" width="9.140625" style="184"/>
    <col min="7169" max="7169" width="18.85546875" style="184" customWidth="1"/>
    <col min="7170" max="7170" width="13.5703125" style="184" customWidth="1"/>
    <col min="7171" max="7171" width="14.140625" style="184" customWidth="1"/>
    <col min="7172" max="7172" width="15" style="184" customWidth="1"/>
    <col min="7173" max="7173" width="20.42578125" style="184" bestFit="1" customWidth="1"/>
    <col min="7174" max="7174" width="14.140625" style="184" bestFit="1" customWidth="1"/>
    <col min="7175" max="7175" width="22.7109375" style="184" bestFit="1" customWidth="1"/>
    <col min="7176" max="7176" width="15.42578125" style="184" customWidth="1"/>
    <col min="7177" max="7177" width="15.28515625" style="184" customWidth="1"/>
    <col min="7178" max="7178" width="3.85546875" style="184" customWidth="1"/>
    <col min="7179" max="7179" width="11" style="184" customWidth="1"/>
    <col min="7180" max="7180" width="12.85546875" style="184" customWidth="1"/>
    <col min="7181" max="7181" width="14.42578125" style="184" bestFit="1" customWidth="1"/>
    <col min="7182" max="7184" width="13.5703125" style="184" customWidth="1"/>
    <col min="7185" max="7185" width="14.28515625" style="184" customWidth="1"/>
    <col min="7186" max="7186" width="19.7109375" style="184" bestFit="1" customWidth="1"/>
    <col min="7187" max="7187" width="25.42578125" style="184" bestFit="1" customWidth="1"/>
    <col min="7188" max="7188" width="35.140625" style="184" customWidth="1"/>
    <col min="7189" max="7189" width="14.42578125" style="184" customWidth="1"/>
    <col min="7190" max="7190" width="15.28515625" style="184" customWidth="1"/>
    <col min="7191" max="7191" width="27.7109375" style="184" customWidth="1"/>
    <col min="7192" max="7192" width="14.42578125" style="184" customWidth="1"/>
    <col min="7193" max="7193" width="19.140625" style="184" customWidth="1"/>
    <col min="7194" max="7194" width="15.140625" style="184" customWidth="1"/>
    <col min="7195" max="7195" width="14" style="184" customWidth="1"/>
    <col min="7196" max="7205" width="0" style="184" hidden="1" customWidth="1"/>
    <col min="7206" max="7206" width="14.42578125" style="184" customWidth="1"/>
    <col min="7207" max="7207" width="19.28515625" style="184" customWidth="1"/>
    <col min="7208" max="7208" width="14.42578125" style="184" customWidth="1"/>
    <col min="7209" max="7209" width="18" style="184" customWidth="1"/>
    <col min="7210" max="7210" width="15.5703125" style="184" customWidth="1"/>
    <col min="7211" max="7211" width="14" style="184" customWidth="1"/>
    <col min="7212" max="7212" width="13.5703125" style="184" customWidth="1"/>
    <col min="7213" max="7213" width="15.28515625" style="184" customWidth="1"/>
    <col min="7214" max="7216" width="13.5703125" style="184" customWidth="1"/>
    <col min="7217" max="7219" width="15.28515625" style="184" customWidth="1"/>
    <col min="7220" max="7222" width="13.5703125" style="184" customWidth="1"/>
    <col min="7223" max="7223" width="17.85546875" style="184" customWidth="1"/>
    <col min="7224" max="7224" width="15.28515625" style="184" customWidth="1"/>
    <col min="7225" max="7225" width="18.28515625" style="184" customWidth="1"/>
    <col min="7226" max="7226" width="4.7109375" style="184" customWidth="1"/>
    <col min="7227" max="7227" width="11.42578125" style="184" bestFit="1" customWidth="1"/>
    <col min="7228" max="7228" width="20.5703125" style="184" bestFit="1" customWidth="1"/>
    <col min="7229" max="7229" width="18.28515625" style="184" customWidth="1"/>
    <col min="7230" max="7230" width="19.7109375" style="184" bestFit="1" customWidth="1"/>
    <col min="7231" max="7231" width="18.140625" style="184" customWidth="1"/>
    <col min="7232" max="7232" width="22.28515625" style="184" customWidth="1"/>
    <col min="7233" max="7237" width="20.140625" style="184" customWidth="1"/>
    <col min="7238" max="7238" width="5" style="184" customWidth="1"/>
    <col min="7239" max="7239" width="9.140625" style="184"/>
    <col min="7240" max="7240" width="13.85546875" style="184" bestFit="1" customWidth="1"/>
    <col min="7241" max="7241" width="29" style="184" bestFit="1" customWidth="1"/>
    <col min="7242" max="7242" width="16.85546875" style="184" customWidth="1"/>
    <col min="7243" max="7244" width="12.85546875" style="184" bestFit="1" customWidth="1"/>
    <col min="7245" max="7424" width="9.140625" style="184"/>
    <col min="7425" max="7425" width="18.85546875" style="184" customWidth="1"/>
    <col min="7426" max="7426" width="13.5703125" style="184" customWidth="1"/>
    <col min="7427" max="7427" width="14.140625" style="184" customWidth="1"/>
    <col min="7428" max="7428" width="15" style="184" customWidth="1"/>
    <col min="7429" max="7429" width="20.42578125" style="184" bestFit="1" customWidth="1"/>
    <col min="7430" max="7430" width="14.140625" style="184" bestFit="1" customWidth="1"/>
    <col min="7431" max="7431" width="22.7109375" style="184" bestFit="1" customWidth="1"/>
    <col min="7432" max="7432" width="15.42578125" style="184" customWidth="1"/>
    <col min="7433" max="7433" width="15.28515625" style="184" customWidth="1"/>
    <col min="7434" max="7434" width="3.85546875" style="184" customWidth="1"/>
    <col min="7435" max="7435" width="11" style="184" customWidth="1"/>
    <col min="7436" max="7436" width="12.85546875" style="184" customWidth="1"/>
    <col min="7437" max="7437" width="14.42578125" style="184" bestFit="1" customWidth="1"/>
    <col min="7438" max="7440" width="13.5703125" style="184" customWidth="1"/>
    <col min="7441" max="7441" width="14.28515625" style="184" customWidth="1"/>
    <col min="7442" max="7442" width="19.7109375" style="184" bestFit="1" customWidth="1"/>
    <col min="7443" max="7443" width="25.42578125" style="184" bestFit="1" customWidth="1"/>
    <col min="7444" max="7444" width="35.140625" style="184" customWidth="1"/>
    <col min="7445" max="7445" width="14.42578125" style="184" customWidth="1"/>
    <col min="7446" max="7446" width="15.28515625" style="184" customWidth="1"/>
    <col min="7447" max="7447" width="27.7109375" style="184" customWidth="1"/>
    <col min="7448" max="7448" width="14.42578125" style="184" customWidth="1"/>
    <col min="7449" max="7449" width="19.140625" style="184" customWidth="1"/>
    <col min="7450" max="7450" width="15.140625" style="184" customWidth="1"/>
    <col min="7451" max="7451" width="14" style="184" customWidth="1"/>
    <col min="7452" max="7461" width="0" style="184" hidden="1" customWidth="1"/>
    <col min="7462" max="7462" width="14.42578125" style="184" customWidth="1"/>
    <col min="7463" max="7463" width="19.28515625" style="184" customWidth="1"/>
    <col min="7464" max="7464" width="14.42578125" style="184" customWidth="1"/>
    <col min="7465" max="7465" width="18" style="184" customWidth="1"/>
    <col min="7466" max="7466" width="15.5703125" style="184" customWidth="1"/>
    <col min="7467" max="7467" width="14" style="184" customWidth="1"/>
    <col min="7468" max="7468" width="13.5703125" style="184" customWidth="1"/>
    <col min="7469" max="7469" width="15.28515625" style="184" customWidth="1"/>
    <col min="7470" max="7472" width="13.5703125" style="184" customWidth="1"/>
    <col min="7473" max="7475" width="15.28515625" style="184" customWidth="1"/>
    <col min="7476" max="7478" width="13.5703125" style="184" customWidth="1"/>
    <col min="7479" max="7479" width="17.85546875" style="184" customWidth="1"/>
    <col min="7480" max="7480" width="15.28515625" style="184" customWidth="1"/>
    <col min="7481" max="7481" width="18.28515625" style="184" customWidth="1"/>
    <col min="7482" max="7482" width="4.7109375" style="184" customWidth="1"/>
    <col min="7483" max="7483" width="11.42578125" style="184" bestFit="1" customWidth="1"/>
    <col min="7484" max="7484" width="20.5703125" style="184" bestFit="1" customWidth="1"/>
    <col min="7485" max="7485" width="18.28515625" style="184" customWidth="1"/>
    <col min="7486" max="7486" width="19.7109375" style="184" bestFit="1" customWidth="1"/>
    <col min="7487" max="7487" width="18.140625" style="184" customWidth="1"/>
    <col min="7488" max="7488" width="22.28515625" style="184" customWidth="1"/>
    <col min="7489" max="7493" width="20.140625" style="184" customWidth="1"/>
    <col min="7494" max="7494" width="5" style="184" customWidth="1"/>
    <col min="7495" max="7495" width="9.140625" style="184"/>
    <col min="7496" max="7496" width="13.85546875" style="184" bestFit="1" customWidth="1"/>
    <col min="7497" max="7497" width="29" style="184" bestFit="1" customWidth="1"/>
    <col min="7498" max="7498" width="16.85546875" style="184" customWidth="1"/>
    <col min="7499" max="7500" width="12.85546875" style="184" bestFit="1" customWidth="1"/>
    <col min="7501" max="7680" width="9.140625" style="184"/>
    <col min="7681" max="7681" width="18.85546875" style="184" customWidth="1"/>
    <col min="7682" max="7682" width="13.5703125" style="184" customWidth="1"/>
    <col min="7683" max="7683" width="14.140625" style="184" customWidth="1"/>
    <col min="7684" max="7684" width="15" style="184" customWidth="1"/>
    <col min="7685" max="7685" width="20.42578125" style="184" bestFit="1" customWidth="1"/>
    <col min="7686" max="7686" width="14.140625" style="184" bestFit="1" customWidth="1"/>
    <col min="7687" max="7687" width="22.7109375" style="184" bestFit="1" customWidth="1"/>
    <col min="7688" max="7688" width="15.42578125" style="184" customWidth="1"/>
    <col min="7689" max="7689" width="15.28515625" style="184" customWidth="1"/>
    <col min="7690" max="7690" width="3.85546875" style="184" customWidth="1"/>
    <col min="7691" max="7691" width="11" style="184" customWidth="1"/>
    <col min="7692" max="7692" width="12.85546875" style="184" customWidth="1"/>
    <col min="7693" max="7693" width="14.42578125" style="184" bestFit="1" customWidth="1"/>
    <col min="7694" max="7696" width="13.5703125" style="184" customWidth="1"/>
    <col min="7697" max="7697" width="14.28515625" style="184" customWidth="1"/>
    <col min="7698" max="7698" width="19.7109375" style="184" bestFit="1" customWidth="1"/>
    <col min="7699" max="7699" width="25.42578125" style="184" bestFit="1" customWidth="1"/>
    <col min="7700" max="7700" width="35.140625" style="184" customWidth="1"/>
    <col min="7701" max="7701" width="14.42578125" style="184" customWidth="1"/>
    <col min="7702" max="7702" width="15.28515625" style="184" customWidth="1"/>
    <col min="7703" max="7703" width="27.7109375" style="184" customWidth="1"/>
    <col min="7704" max="7704" width="14.42578125" style="184" customWidth="1"/>
    <col min="7705" max="7705" width="19.140625" style="184" customWidth="1"/>
    <col min="7706" max="7706" width="15.140625" style="184" customWidth="1"/>
    <col min="7707" max="7707" width="14" style="184" customWidth="1"/>
    <col min="7708" max="7717" width="0" style="184" hidden="1" customWidth="1"/>
    <col min="7718" max="7718" width="14.42578125" style="184" customWidth="1"/>
    <col min="7719" max="7719" width="19.28515625" style="184" customWidth="1"/>
    <col min="7720" max="7720" width="14.42578125" style="184" customWidth="1"/>
    <col min="7721" max="7721" width="18" style="184" customWidth="1"/>
    <col min="7722" max="7722" width="15.5703125" style="184" customWidth="1"/>
    <col min="7723" max="7723" width="14" style="184" customWidth="1"/>
    <col min="7724" max="7724" width="13.5703125" style="184" customWidth="1"/>
    <col min="7725" max="7725" width="15.28515625" style="184" customWidth="1"/>
    <col min="7726" max="7728" width="13.5703125" style="184" customWidth="1"/>
    <col min="7729" max="7731" width="15.28515625" style="184" customWidth="1"/>
    <col min="7732" max="7734" width="13.5703125" style="184" customWidth="1"/>
    <col min="7735" max="7735" width="17.85546875" style="184" customWidth="1"/>
    <col min="7736" max="7736" width="15.28515625" style="184" customWidth="1"/>
    <col min="7737" max="7737" width="18.28515625" style="184" customWidth="1"/>
    <col min="7738" max="7738" width="4.7109375" style="184" customWidth="1"/>
    <col min="7739" max="7739" width="11.42578125" style="184" bestFit="1" customWidth="1"/>
    <col min="7740" max="7740" width="20.5703125" style="184" bestFit="1" customWidth="1"/>
    <col min="7741" max="7741" width="18.28515625" style="184" customWidth="1"/>
    <col min="7742" max="7742" width="19.7109375" style="184" bestFit="1" customWidth="1"/>
    <col min="7743" max="7743" width="18.140625" style="184" customWidth="1"/>
    <col min="7744" max="7744" width="22.28515625" style="184" customWidth="1"/>
    <col min="7745" max="7749" width="20.140625" style="184" customWidth="1"/>
    <col min="7750" max="7750" width="5" style="184" customWidth="1"/>
    <col min="7751" max="7751" width="9.140625" style="184"/>
    <col min="7752" max="7752" width="13.85546875" style="184" bestFit="1" customWidth="1"/>
    <col min="7753" max="7753" width="29" style="184" bestFit="1" customWidth="1"/>
    <col min="7754" max="7754" width="16.85546875" style="184" customWidth="1"/>
    <col min="7755" max="7756" width="12.85546875" style="184" bestFit="1" customWidth="1"/>
    <col min="7757" max="7936" width="9.140625" style="184"/>
    <col min="7937" max="7937" width="18.85546875" style="184" customWidth="1"/>
    <col min="7938" max="7938" width="13.5703125" style="184" customWidth="1"/>
    <col min="7939" max="7939" width="14.140625" style="184" customWidth="1"/>
    <col min="7940" max="7940" width="15" style="184" customWidth="1"/>
    <col min="7941" max="7941" width="20.42578125" style="184" bestFit="1" customWidth="1"/>
    <col min="7942" max="7942" width="14.140625" style="184" bestFit="1" customWidth="1"/>
    <col min="7943" max="7943" width="22.7109375" style="184" bestFit="1" customWidth="1"/>
    <col min="7944" max="7944" width="15.42578125" style="184" customWidth="1"/>
    <col min="7945" max="7945" width="15.28515625" style="184" customWidth="1"/>
    <col min="7946" max="7946" width="3.85546875" style="184" customWidth="1"/>
    <col min="7947" max="7947" width="11" style="184" customWidth="1"/>
    <col min="7948" max="7948" width="12.85546875" style="184" customWidth="1"/>
    <col min="7949" max="7949" width="14.42578125" style="184" bestFit="1" customWidth="1"/>
    <col min="7950" max="7952" width="13.5703125" style="184" customWidth="1"/>
    <col min="7953" max="7953" width="14.28515625" style="184" customWidth="1"/>
    <col min="7954" max="7954" width="19.7109375" style="184" bestFit="1" customWidth="1"/>
    <col min="7955" max="7955" width="25.42578125" style="184" bestFit="1" customWidth="1"/>
    <col min="7956" max="7956" width="35.140625" style="184" customWidth="1"/>
    <col min="7957" max="7957" width="14.42578125" style="184" customWidth="1"/>
    <col min="7958" max="7958" width="15.28515625" style="184" customWidth="1"/>
    <col min="7959" max="7959" width="27.7109375" style="184" customWidth="1"/>
    <col min="7960" max="7960" width="14.42578125" style="184" customWidth="1"/>
    <col min="7961" max="7961" width="19.140625" style="184" customWidth="1"/>
    <col min="7962" max="7962" width="15.140625" style="184" customWidth="1"/>
    <col min="7963" max="7963" width="14" style="184" customWidth="1"/>
    <col min="7964" max="7973" width="0" style="184" hidden="1" customWidth="1"/>
    <col min="7974" max="7974" width="14.42578125" style="184" customWidth="1"/>
    <col min="7975" max="7975" width="19.28515625" style="184" customWidth="1"/>
    <col min="7976" max="7976" width="14.42578125" style="184" customWidth="1"/>
    <col min="7977" max="7977" width="18" style="184" customWidth="1"/>
    <col min="7978" max="7978" width="15.5703125" style="184" customWidth="1"/>
    <col min="7979" max="7979" width="14" style="184" customWidth="1"/>
    <col min="7980" max="7980" width="13.5703125" style="184" customWidth="1"/>
    <col min="7981" max="7981" width="15.28515625" style="184" customWidth="1"/>
    <col min="7982" max="7984" width="13.5703125" style="184" customWidth="1"/>
    <col min="7985" max="7987" width="15.28515625" style="184" customWidth="1"/>
    <col min="7988" max="7990" width="13.5703125" style="184" customWidth="1"/>
    <col min="7991" max="7991" width="17.85546875" style="184" customWidth="1"/>
    <col min="7992" max="7992" width="15.28515625" style="184" customWidth="1"/>
    <col min="7993" max="7993" width="18.28515625" style="184" customWidth="1"/>
    <col min="7994" max="7994" width="4.7109375" style="184" customWidth="1"/>
    <col min="7995" max="7995" width="11.42578125" style="184" bestFit="1" customWidth="1"/>
    <col min="7996" max="7996" width="20.5703125" style="184" bestFit="1" customWidth="1"/>
    <col min="7997" max="7997" width="18.28515625" style="184" customWidth="1"/>
    <col min="7998" max="7998" width="19.7109375" style="184" bestFit="1" customWidth="1"/>
    <col min="7999" max="7999" width="18.140625" style="184" customWidth="1"/>
    <col min="8000" max="8000" width="22.28515625" style="184" customWidth="1"/>
    <col min="8001" max="8005" width="20.140625" style="184" customWidth="1"/>
    <col min="8006" max="8006" width="5" style="184" customWidth="1"/>
    <col min="8007" max="8007" width="9.140625" style="184"/>
    <col min="8008" max="8008" width="13.85546875" style="184" bestFit="1" customWidth="1"/>
    <col min="8009" max="8009" width="29" style="184" bestFit="1" customWidth="1"/>
    <col min="8010" max="8010" width="16.85546875" style="184" customWidth="1"/>
    <col min="8011" max="8012" width="12.85546875" style="184" bestFit="1" customWidth="1"/>
    <col min="8013" max="8192" width="9.140625" style="184"/>
    <col min="8193" max="8193" width="18.85546875" style="184" customWidth="1"/>
    <col min="8194" max="8194" width="13.5703125" style="184" customWidth="1"/>
    <col min="8195" max="8195" width="14.140625" style="184" customWidth="1"/>
    <col min="8196" max="8196" width="15" style="184" customWidth="1"/>
    <col min="8197" max="8197" width="20.42578125" style="184" bestFit="1" customWidth="1"/>
    <col min="8198" max="8198" width="14.140625" style="184" bestFit="1" customWidth="1"/>
    <col min="8199" max="8199" width="22.7109375" style="184" bestFit="1" customWidth="1"/>
    <col min="8200" max="8200" width="15.42578125" style="184" customWidth="1"/>
    <col min="8201" max="8201" width="15.28515625" style="184" customWidth="1"/>
    <col min="8202" max="8202" width="3.85546875" style="184" customWidth="1"/>
    <col min="8203" max="8203" width="11" style="184" customWidth="1"/>
    <col min="8204" max="8204" width="12.85546875" style="184" customWidth="1"/>
    <col min="8205" max="8205" width="14.42578125" style="184" bestFit="1" customWidth="1"/>
    <col min="8206" max="8208" width="13.5703125" style="184" customWidth="1"/>
    <col min="8209" max="8209" width="14.28515625" style="184" customWidth="1"/>
    <col min="8210" max="8210" width="19.7109375" style="184" bestFit="1" customWidth="1"/>
    <col min="8211" max="8211" width="25.42578125" style="184" bestFit="1" customWidth="1"/>
    <col min="8212" max="8212" width="35.140625" style="184" customWidth="1"/>
    <col min="8213" max="8213" width="14.42578125" style="184" customWidth="1"/>
    <col min="8214" max="8214" width="15.28515625" style="184" customWidth="1"/>
    <col min="8215" max="8215" width="27.7109375" style="184" customWidth="1"/>
    <col min="8216" max="8216" width="14.42578125" style="184" customWidth="1"/>
    <col min="8217" max="8217" width="19.140625" style="184" customWidth="1"/>
    <col min="8218" max="8218" width="15.140625" style="184" customWidth="1"/>
    <col min="8219" max="8219" width="14" style="184" customWidth="1"/>
    <col min="8220" max="8229" width="0" style="184" hidden="1" customWidth="1"/>
    <col min="8230" max="8230" width="14.42578125" style="184" customWidth="1"/>
    <col min="8231" max="8231" width="19.28515625" style="184" customWidth="1"/>
    <col min="8232" max="8232" width="14.42578125" style="184" customWidth="1"/>
    <col min="8233" max="8233" width="18" style="184" customWidth="1"/>
    <col min="8234" max="8234" width="15.5703125" style="184" customWidth="1"/>
    <col min="8235" max="8235" width="14" style="184" customWidth="1"/>
    <col min="8236" max="8236" width="13.5703125" style="184" customWidth="1"/>
    <col min="8237" max="8237" width="15.28515625" style="184" customWidth="1"/>
    <col min="8238" max="8240" width="13.5703125" style="184" customWidth="1"/>
    <col min="8241" max="8243" width="15.28515625" style="184" customWidth="1"/>
    <col min="8244" max="8246" width="13.5703125" style="184" customWidth="1"/>
    <col min="8247" max="8247" width="17.85546875" style="184" customWidth="1"/>
    <col min="8248" max="8248" width="15.28515625" style="184" customWidth="1"/>
    <col min="8249" max="8249" width="18.28515625" style="184" customWidth="1"/>
    <col min="8250" max="8250" width="4.7109375" style="184" customWidth="1"/>
    <col min="8251" max="8251" width="11.42578125" style="184" bestFit="1" customWidth="1"/>
    <col min="8252" max="8252" width="20.5703125" style="184" bestFit="1" customWidth="1"/>
    <col min="8253" max="8253" width="18.28515625" style="184" customWidth="1"/>
    <col min="8254" max="8254" width="19.7109375" style="184" bestFit="1" customWidth="1"/>
    <col min="8255" max="8255" width="18.140625" style="184" customWidth="1"/>
    <col min="8256" max="8256" width="22.28515625" style="184" customWidth="1"/>
    <col min="8257" max="8261" width="20.140625" style="184" customWidth="1"/>
    <col min="8262" max="8262" width="5" style="184" customWidth="1"/>
    <col min="8263" max="8263" width="9.140625" style="184"/>
    <col min="8264" max="8264" width="13.85546875" style="184" bestFit="1" customWidth="1"/>
    <col min="8265" max="8265" width="29" style="184" bestFit="1" customWidth="1"/>
    <col min="8266" max="8266" width="16.85546875" style="184" customWidth="1"/>
    <col min="8267" max="8268" width="12.85546875" style="184" bestFit="1" customWidth="1"/>
    <col min="8269" max="8448" width="9.140625" style="184"/>
    <col min="8449" max="8449" width="18.85546875" style="184" customWidth="1"/>
    <col min="8450" max="8450" width="13.5703125" style="184" customWidth="1"/>
    <col min="8451" max="8451" width="14.140625" style="184" customWidth="1"/>
    <col min="8452" max="8452" width="15" style="184" customWidth="1"/>
    <col min="8453" max="8453" width="20.42578125" style="184" bestFit="1" customWidth="1"/>
    <col min="8454" max="8454" width="14.140625" style="184" bestFit="1" customWidth="1"/>
    <col min="8455" max="8455" width="22.7109375" style="184" bestFit="1" customWidth="1"/>
    <col min="8456" max="8456" width="15.42578125" style="184" customWidth="1"/>
    <col min="8457" max="8457" width="15.28515625" style="184" customWidth="1"/>
    <col min="8458" max="8458" width="3.85546875" style="184" customWidth="1"/>
    <col min="8459" max="8459" width="11" style="184" customWidth="1"/>
    <col min="8460" max="8460" width="12.85546875" style="184" customWidth="1"/>
    <col min="8461" max="8461" width="14.42578125" style="184" bestFit="1" customWidth="1"/>
    <col min="8462" max="8464" width="13.5703125" style="184" customWidth="1"/>
    <col min="8465" max="8465" width="14.28515625" style="184" customWidth="1"/>
    <col min="8466" max="8466" width="19.7109375" style="184" bestFit="1" customWidth="1"/>
    <col min="8467" max="8467" width="25.42578125" style="184" bestFit="1" customWidth="1"/>
    <col min="8468" max="8468" width="35.140625" style="184" customWidth="1"/>
    <col min="8469" max="8469" width="14.42578125" style="184" customWidth="1"/>
    <col min="8470" max="8470" width="15.28515625" style="184" customWidth="1"/>
    <col min="8471" max="8471" width="27.7109375" style="184" customWidth="1"/>
    <col min="8472" max="8472" width="14.42578125" style="184" customWidth="1"/>
    <col min="8473" max="8473" width="19.140625" style="184" customWidth="1"/>
    <col min="8474" max="8474" width="15.140625" style="184" customWidth="1"/>
    <col min="8475" max="8475" width="14" style="184" customWidth="1"/>
    <col min="8476" max="8485" width="0" style="184" hidden="1" customWidth="1"/>
    <col min="8486" max="8486" width="14.42578125" style="184" customWidth="1"/>
    <col min="8487" max="8487" width="19.28515625" style="184" customWidth="1"/>
    <col min="8488" max="8488" width="14.42578125" style="184" customWidth="1"/>
    <col min="8489" max="8489" width="18" style="184" customWidth="1"/>
    <col min="8490" max="8490" width="15.5703125" style="184" customWidth="1"/>
    <col min="8491" max="8491" width="14" style="184" customWidth="1"/>
    <col min="8492" max="8492" width="13.5703125" style="184" customWidth="1"/>
    <col min="8493" max="8493" width="15.28515625" style="184" customWidth="1"/>
    <col min="8494" max="8496" width="13.5703125" style="184" customWidth="1"/>
    <col min="8497" max="8499" width="15.28515625" style="184" customWidth="1"/>
    <col min="8500" max="8502" width="13.5703125" style="184" customWidth="1"/>
    <col min="8503" max="8503" width="17.85546875" style="184" customWidth="1"/>
    <col min="8504" max="8504" width="15.28515625" style="184" customWidth="1"/>
    <col min="8505" max="8505" width="18.28515625" style="184" customWidth="1"/>
    <col min="8506" max="8506" width="4.7109375" style="184" customWidth="1"/>
    <col min="8507" max="8507" width="11.42578125" style="184" bestFit="1" customWidth="1"/>
    <col min="8508" max="8508" width="20.5703125" style="184" bestFit="1" customWidth="1"/>
    <col min="8509" max="8509" width="18.28515625" style="184" customWidth="1"/>
    <col min="8510" max="8510" width="19.7109375" style="184" bestFit="1" customWidth="1"/>
    <col min="8511" max="8511" width="18.140625" style="184" customWidth="1"/>
    <col min="8512" max="8512" width="22.28515625" style="184" customWidth="1"/>
    <col min="8513" max="8517" width="20.140625" style="184" customWidth="1"/>
    <col min="8518" max="8518" width="5" style="184" customWidth="1"/>
    <col min="8519" max="8519" width="9.140625" style="184"/>
    <col min="8520" max="8520" width="13.85546875" style="184" bestFit="1" customWidth="1"/>
    <col min="8521" max="8521" width="29" style="184" bestFit="1" customWidth="1"/>
    <col min="8522" max="8522" width="16.85546875" style="184" customWidth="1"/>
    <col min="8523" max="8524" width="12.85546875" style="184" bestFit="1" customWidth="1"/>
    <col min="8525" max="8704" width="9.140625" style="184"/>
    <col min="8705" max="8705" width="18.85546875" style="184" customWidth="1"/>
    <col min="8706" max="8706" width="13.5703125" style="184" customWidth="1"/>
    <col min="8707" max="8707" width="14.140625" style="184" customWidth="1"/>
    <col min="8708" max="8708" width="15" style="184" customWidth="1"/>
    <col min="8709" max="8709" width="20.42578125" style="184" bestFit="1" customWidth="1"/>
    <col min="8710" max="8710" width="14.140625" style="184" bestFit="1" customWidth="1"/>
    <col min="8711" max="8711" width="22.7109375" style="184" bestFit="1" customWidth="1"/>
    <col min="8712" max="8712" width="15.42578125" style="184" customWidth="1"/>
    <col min="8713" max="8713" width="15.28515625" style="184" customWidth="1"/>
    <col min="8714" max="8714" width="3.85546875" style="184" customWidth="1"/>
    <col min="8715" max="8715" width="11" style="184" customWidth="1"/>
    <col min="8716" max="8716" width="12.85546875" style="184" customWidth="1"/>
    <col min="8717" max="8717" width="14.42578125" style="184" bestFit="1" customWidth="1"/>
    <col min="8718" max="8720" width="13.5703125" style="184" customWidth="1"/>
    <col min="8721" max="8721" width="14.28515625" style="184" customWidth="1"/>
    <col min="8722" max="8722" width="19.7109375" style="184" bestFit="1" customWidth="1"/>
    <col min="8723" max="8723" width="25.42578125" style="184" bestFit="1" customWidth="1"/>
    <col min="8724" max="8724" width="35.140625" style="184" customWidth="1"/>
    <col min="8725" max="8725" width="14.42578125" style="184" customWidth="1"/>
    <col min="8726" max="8726" width="15.28515625" style="184" customWidth="1"/>
    <col min="8727" max="8727" width="27.7109375" style="184" customWidth="1"/>
    <col min="8728" max="8728" width="14.42578125" style="184" customWidth="1"/>
    <col min="8729" max="8729" width="19.140625" style="184" customWidth="1"/>
    <col min="8730" max="8730" width="15.140625" style="184" customWidth="1"/>
    <col min="8731" max="8731" width="14" style="184" customWidth="1"/>
    <col min="8732" max="8741" width="0" style="184" hidden="1" customWidth="1"/>
    <col min="8742" max="8742" width="14.42578125" style="184" customWidth="1"/>
    <col min="8743" max="8743" width="19.28515625" style="184" customWidth="1"/>
    <col min="8744" max="8744" width="14.42578125" style="184" customWidth="1"/>
    <col min="8745" max="8745" width="18" style="184" customWidth="1"/>
    <col min="8746" max="8746" width="15.5703125" style="184" customWidth="1"/>
    <col min="8747" max="8747" width="14" style="184" customWidth="1"/>
    <col min="8748" max="8748" width="13.5703125" style="184" customWidth="1"/>
    <col min="8749" max="8749" width="15.28515625" style="184" customWidth="1"/>
    <col min="8750" max="8752" width="13.5703125" style="184" customWidth="1"/>
    <col min="8753" max="8755" width="15.28515625" style="184" customWidth="1"/>
    <col min="8756" max="8758" width="13.5703125" style="184" customWidth="1"/>
    <col min="8759" max="8759" width="17.85546875" style="184" customWidth="1"/>
    <col min="8760" max="8760" width="15.28515625" style="184" customWidth="1"/>
    <col min="8761" max="8761" width="18.28515625" style="184" customWidth="1"/>
    <col min="8762" max="8762" width="4.7109375" style="184" customWidth="1"/>
    <col min="8763" max="8763" width="11.42578125" style="184" bestFit="1" customWidth="1"/>
    <col min="8764" max="8764" width="20.5703125" style="184" bestFit="1" customWidth="1"/>
    <col min="8765" max="8765" width="18.28515625" style="184" customWidth="1"/>
    <col min="8766" max="8766" width="19.7109375" style="184" bestFit="1" customWidth="1"/>
    <col min="8767" max="8767" width="18.140625" style="184" customWidth="1"/>
    <col min="8768" max="8768" width="22.28515625" style="184" customWidth="1"/>
    <col min="8769" max="8773" width="20.140625" style="184" customWidth="1"/>
    <col min="8774" max="8774" width="5" style="184" customWidth="1"/>
    <col min="8775" max="8775" width="9.140625" style="184"/>
    <col min="8776" max="8776" width="13.85546875" style="184" bestFit="1" customWidth="1"/>
    <col min="8777" max="8777" width="29" style="184" bestFit="1" customWidth="1"/>
    <col min="8778" max="8778" width="16.85546875" style="184" customWidth="1"/>
    <col min="8779" max="8780" width="12.85546875" style="184" bestFit="1" customWidth="1"/>
    <col min="8781" max="8960" width="9.140625" style="184"/>
    <col min="8961" max="8961" width="18.85546875" style="184" customWidth="1"/>
    <col min="8962" max="8962" width="13.5703125" style="184" customWidth="1"/>
    <col min="8963" max="8963" width="14.140625" style="184" customWidth="1"/>
    <col min="8964" max="8964" width="15" style="184" customWidth="1"/>
    <col min="8965" max="8965" width="20.42578125" style="184" bestFit="1" customWidth="1"/>
    <col min="8966" max="8966" width="14.140625" style="184" bestFit="1" customWidth="1"/>
    <col min="8967" max="8967" width="22.7109375" style="184" bestFit="1" customWidth="1"/>
    <col min="8968" max="8968" width="15.42578125" style="184" customWidth="1"/>
    <col min="8969" max="8969" width="15.28515625" style="184" customWidth="1"/>
    <col min="8970" max="8970" width="3.85546875" style="184" customWidth="1"/>
    <col min="8971" max="8971" width="11" style="184" customWidth="1"/>
    <col min="8972" max="8972" width="12.85546875" style="184" customWidth="1"/>
    <col min="8973" max="8973" width="14.42578125" style="184" bestFit="1" customWidth="1"/>
    <col min="8974" max="8976" width="13.5703125" style="184" customWidth="1"/>
    <col min="8977" max="8977" width="14.28515625" style="184" customWidth="1"/>
    <col min="8978" max="8978" width="19.7109375" style="184" bestFit="1" customWidth="1"/>
    <col min="8979" max="8979" width="25.42578125" style="184" bestFit="1" customWidth="1"/>
    <col min="8980" max="8980" width="35.140625" style="184" customWidth="1"/>
    <col min="8981" max="8981" width="14.42578125" style="184" customWidth="1"/>
    <col min="8982" max="8982" width="15.28515625" style="184" customWidth="1"/>
    <col min="8983" max="8983" width="27.7109375" style="184" customWidth="1"/>
    <col min="8984" max="8984" width="14.42578125" style="184" customWidth="1"/>
    <col min="8985" max="8985" width="19.140625" style="184" customWidth="1"/>
    <col min="8986" max="8986" width="15.140625" style="184" customWidth="1"/>
    <col min="8987" max="8987" width="14" style="184" customWidth="1"/>
    <col min="8988" max="8997" width="0" style="184" hidden="1" customWidth="1"/>
    <col min="8998" max="8998" width="14.42578125" style="184" customWidth="1"/>
    <col min="8999" max="8999" width="19.28515625" style="184" customWidth="1"/>
    <col min="9000" max="9000" width="14.42578125" style="184" customWidth="1"/>
    <col min="9001" max="9001" width="18" style="184" customWidth="1"/>
    <col min="9002" max="9002" width="15.5703125" style="184" customWidth="1"/>
    <col min="9003" max="9003" width="14" style="184" customWidth="1"/>
    <col min="9004" max="9004" width="13.5703125" style="184" customWidth="1"/>
    <col min="9005" max="9005" width="15.28515625" style="184" customWidth="1"/>
    <col min="9006" max="9008" width="13.5703125" style="184" customWidth="1"/>
    <col min="9009" max="9011" width="15.28515625" style="184" customWidth="1"/>
    <col min="9012" max="9014" width="13.5703125" style="184" customWidth="1"/>
    <col min="9015" max="9015" width="17.85546875" style="184" customWidth="1"/>
    <col min="9016" max="9016" width="15.28515625" style="184" customWidth="1"/>
    <col min="9017" max="9017" width="18.28515625" style="184" customWidth="1"/>
    <col min="9018" max="9018" width="4.7109375" style="184" customWidth="1"/>
    <col min="9019" max="9019" width="11.42578125" style="184" bestFit="1" customWidth="1"/>
    <col min="9020" max="9020" width="20.5703125" style="184" bestFit="1" customWidth="1"/>
    <col min="9021" max="9021" width="18.28515625" style="184" customWidth="1"/>
    <col min="9022" max="9022" width="19.7109375" style="184" bestFit="1" customWidth="1"/>
    <col min="9023" max="9023" width="18.140625" style="184" customWidth="1"/>
    <col min="9024" max="9024" width="22.28515625" style="184" customWidth="1"/>
    <col min="9025" max="9029" width="20.140625" style="184" customWidth="1"/>
    <col min="9030" max="9030" width="5" style="184" customWidth="1"/>
    <col min="9031" max="9031" width="9.140625" style="184"/>
    <col min="9032" max="9032" width="13.85546875" style="184" bestFit="1" customWidth="1"/>
    <col min="9033" max="9033" width="29" style="184" bestFit="1" customWidth="1"/>
    <col min="9034" max="9034" width="16.85546875" style="184" customWidth="1"/>
    <col min="9035" max="9036" width="12.85546875" style="184" bestFit="1" customWidth="1"/>
    <col min="9037" max="9216" width="9.140625" style="184"/>
    <col min="9217" max="9217" width="18.85546875" style="184" customWidth="1"/>
    <col min="9218" max="9218" width="13.5703125" style="184" customWidth="1"/>
    <col min="9219" max="9219" width="14.140625" style="184" customWidth="1"/>
    <col min="9220" max="9220" width="15" style="184" customWidth="1"/>
    <col min="9221" max="9221" width="20.42578125" style="184" bestFit="1" customWidth="1"/>
    <col min="9222" max="9222" width="14.140625" style="184" bestFit="1" customWidth="1"/>
    <col min="9223" max="9223" width="22.7109375" style="184" bestFit="1" customWidth="1"/>
    <col min="9224" max="9224" width="15.42578125" style="184" customWidth="1"/>
    <col min="9225" max="9225" width="15.28515625" style="184" customWidth="1"/>
    <col min="9226" max="9226" width="3.85546875" style="184" customWidth="1"/>
    <col min="9227" max="9227" width="11" style="184" customWidth="1"/>
    <col min="9228" max="9228" width="12.85546875" style="184" customWidth="1"/>
    <col min="9229" max="9229" width="14.42578125" style="184" bestFit="1" customWidth="1"/>
    <col min="9230" max="9232" width="13.5703125" style="184" customWidth="1"/>
    <col min="9233" max="9233" width="14.28515625" style="184" customWidth="1"/>
    <col min="9234" max="9234" width="19.7109375" style="184" bestFit="1" customWidth="1"/>
    <col min="9235" max="9235" width="25.42578125" style="184" bestFit="1" customWidth="1"/>
    <col min="9236" max="9236" width="35.140625" style="184" customWidth="1"/>
    <col min="9237" max="9237" width="14.42578125" style="184" customWidth="1"/>
    <col min="9238" max="9238" width="15.28515625" style="184" customWidth="1"/>
    <col min="9239" max="9239" width="27.7109375" style="184" customWidth="1"/>
    <col min="9240" max="9240" width="14.42578125" style="184" customWidth="1"/>
    <col min="9241" max="9241" width="19.140625" style="184" customWidth="1"/>
    <col min="9242" max="9242" width="15.140625" style="184" customWidth="1"/>
    <col min="9243" max="9243" width="14" style="184" customWidth="1"/>
    <col min="9244" max="9253" width="0" style="184" hidden="1" customWidth="1"/>
    <col min="9254" max="9254" width="14.42578125" style="184" customWidth="1"/>
    <col min="9255" max="9255" width="19.28515625" style="184" customWidth="1"/>
    <col min="9256" max="9256" width="14.42578125" style="184" customWidth="1"/>
    <col min="9257" max="9257" width="18" style="184" customWidth="1"/>
    <col min="9258" max="9258" width="15.5703125" style="184" customWidth="1"/>
    <col min="9259" max="9259" width="14" style="184" customWidth="1"/>
    <col min="9260" max="9260" width="13.5703125" style="184" customWidth="1"/>
    <col min="9261" max="9261" width="15.28515625" style="184" customWidth="1"/>
    <col min="9262" max="9264" width="13.5703125" style="184" customWidth="1"/>
    <col min="9265" max="9267" width="15.28515625" style="184" customWidth="1"/>
    <col min="9268" max="9270" width="13.5703125" style="184" customWidth="1"/>
    <col min="9271" max="9271" width="17.85546875" style="184" customWidth="1"/>
    <col min="9272" max="9272" width="15.28515625" style="184" customWidth="1"/>
    <col min="9273" max="9273" width="18.28515625" style="184" customWidth="1"/>
    <col min="9274" max="9274" width="4.7109375" style="184" customWidth="1"/>
    <col min="9275" max="9275" width="11.42578125" style="184" bestFit="1" customWidth="1"/>
    <col min="9276" max="9276" width="20.5703125" style="184" bestFit="1" customWidth="1"/>
    <col min="9277" max="9277" width="18.28515625" style="184" customWidth="1"/>
    <col min="9278" max="9278" width="19.7109375" style="184" bestFit="1" customWidth="1"/>
    <col min="9279" max="9279" width="18.140625" style="184" customWidth="1"/>
    <col min="9280" max="9280" width="22.28515625" style="184" customWidth="1"/>
    <col min="9281" max="9285" width="20.140625" style="184" customWidth="1"/>
    <col min="9286" max="9286" width="5" style="184" customWidth="1"/>
    <col min="9287" max="9287" width="9.140625" style="184"/>
    <col min="9288" max="9288" width="13.85546875" style="184" bestFit="1" customWidth="1"/>
    <col min="9289" max="9289" width="29" style="184" bestFit="1" customWidth="1"/>
    <col min="9290" max="9290" width="16.85546875" style="184" customWidth="1"/>
    <col min="9291" max="9292" width="12.85546875" style="184" bestFit="1" customWidth="1"/>
    <col min="9293" max="9472" width="9.140625" style="184"/>
    <col min="9473" max="9473" width="18.85546875" style="184" customWidth="1"/>
    <col min="9474" max="9474" width="13.5703125" style="184" customWidth="1"/>
    <col min="9475" max="9475" width="14.140625" style="184" customWidth="1"/>
    <col min="9476" max="9476" width="15" style="184" customWidth="1"/>
    <col min="9477" max="9477" width="20.42578125" style="184" bestFit="1" customWidth="1"/>
    <col min="9478" max="9478" width="14.140625" style="184" bestFit="1" customWidth="1"/>
    <col min="9479" max="9479" width="22.7109375" style="184" bestFit="1" customWidth="1"/>
    <col min="9480" max="9480" width="15.42578125" style="184" customWidth="1"/>
    <col min="9481" max="9481" width="15.28515625" style="184" customWidth="1"/>
    <col min="9482" max="9482" width="3.85546875" style="184" customWidth="1"/>
    <col min="9483" max="9483" width="11" style="184" customWidth="1"/>
    <col min="9484" max="9484" width="12.85546875" style="184" customWidth="1"/>
    <col min="9485" max="9485" width="14.42578125" style="184" bestFit="1" customWidth="1"/>
    <col min="9486" max="9488" width="13.5703125" style="184" customWidth="1"/>
    <col min="9489" max="9489" width="14.28515625" style="184" customWidth="1"/>
    <col min="9490" max="9490" width="19.7109375" style="184" bestFit="1" customWidth="1"/>
    <col min="9491" max="9491" width="25.42578125" style="184" bestFit="1" customWidth="1"/>
    <col min="9492" max="9492" width="35.140625" style="184" customWidth="1"/>
    <col min="9493" max="9493" width="14.42578125" style="184" customWidth="1"/>
    <col min="9494" max="9494" width="15.28515625" style="184" customWidth="1"/>
    <col min="9495" max="9495" width="27.7109375" style="184" customWidth="1"/>
    <col min="9496" max="9496" width="14.42578125" style="184" customWidth="1"/>
    <col min="9497" max="9497" width="19.140625" style="184" customWidth="1"/>
    <col min="9498" max="9498" width="15.140625" style="184" customWidth="1"/>
    <col min="9499" max="9499" width="14" style="184" customWidth="1"/>
    <col min="9500" max="9509" width="0" style="184" hidden="1" customWidth="1"/>
    <col min="9510" max="9510" width="14.42578125" style="184" customWidth="1"/>
    <col min="9511" max="9511" width="19.28515625" style="184" customWidth="1"/>
    <col min="9512" max="9512" width="14.42578125" style="184" customWidth="1"/>
    <col min="9513" max="9513" width="18" style="184" customWidth="1"/>
    <col min="9514" max="9514" width="15.5703125" style="184" customWidth="1"/>
    <col min="9515" max="9515" width="14" style="184" customWidth="1"/>
    <col min="9516" max="9516" width="13.5703125" style="184" customWidth="1"/>
    <col min="9517" max="9517" width="15.28515625" style="184" customWidth="1"/>
    <col min="9518" max="9520" width="13.5703125" style="184" customWidth="1"/>
    <col min="9521" max="9523" width="15.28515625" style="184" customWidth="1"/>
    <col min="9524" max="9526" width="13.5703125" style="184" customWidth="1"/>
    <col min="9527" max="9527" width="17.85546875" style="184" customWidth="1"/>
    <col min="9528" max="9528" width="15.28515625" style="184" customWidth="1"/>
    <col min="9529" max="9529" width="18.28515625" style="184" customWidth="1"/>
    <col min="9530" max="9530" width="4.7109375" style="184" customWidth="1"/>
    <col min="9531" max="9531" width="11.42578125" style="184" bestFit="1" customWidth="1"/>
    <col min="9532" max="9532" width="20.5703125" style="184" bestFit="1" customWidth="1"/>
    <col min="9533" max="9533" width="18.28515625" style="184" customWidth="1"/>
    <col min="9534" max="9534" width="19.7109375" style="184" bestFit="1" customWidth="1"/>
    <col min="9535" max="9535" width="18.140625" style="184" customWidth="1"/>
    <col min="9536" max="9536" width="22.28515625" style="184" customWidth="1"/>
    <col min="9537" max="9541" width="20.140625" style="184" customWidth="1"/>
    <col min="9542" max="9542" width="5" style="184" customWidth="1"/>
    <col min="9543" max="9543" width="9.140625" style="184"/>
    <col min="9544" max="9544" width="13.85546875" style="184" bestFit="1" customWidth="1"/>
    <col min="9545" max="9545" width="29" style="184" bestFit="1" customWidth="1"/>
    <col min="9546" max="9546" width="16.85546875" style="184" customWidth="1"/>
    <col min="9547" max="9548" width="12.85546875" style="184" bestFit="1" customWidth="1"/>
    <col min="9549" max="9728" width="9.140625" style="184"/>
    <col min="9729" max="9729" width="18.85546875" style="184" customWidth="1"/>
    <col min="9730" max="9730" width="13.5703125" style="184" customWidth="1"/>
    <col min="9731" max="9731" width="14.140625" style="184" customWidth="1"/>
    <col min="9732" max="9732" width="15" style="184" customWidth="1"/>
    <col min="9733" max="9733" width="20.42578125" style="184" bestFit="1" customWidth="1"/>
    <col min="9734" max="9734" width="14.140625" style="184" bestFit="1" customWidth="1"/>
    <col min="9735" max="9735" width="22.7109375" style="184" bestFit="1" customWidth="1"/>
    <col min="9736" max="9736" width="15.42578125" style="184" customWidth="1"/>
    <col min="9737" max="9737" width="15.28515625" style="184" customWidth="1"/>
    <col min="9738" max="9738" width="3.85546875" style="184" customWidth="1"/>
    <col min="9739" max="9739" width="11" style="184" customWidth="1"/>
    <col min="9740" max="9740" width="12.85546875" style="184" customWidth="1"/>
    <col min="9741" max="9741" width="14.42578125" style="184" bestFit="1" customWidth="1"/>
    <col min="9742" max="9744" width="13.5703125" style="184" customWidth="1"/>
    <col min="9745" max="9745" width="14.28515625" style="184" customWidth="1"/>
    <col min="9746" max="9746" width="19.7109375" style="184" bestFit="1" customWidth="1"/>
    <col min="9747" max="9747" width="25.42578125" style="184" bestFit="1" customWidth="1"/>
    <col min="9748" max="9748" width="35.140625" style="184" customWidth="1"/>
    <col min="9749" max="9749" width="14.42578125" style="184" customWidth="1"/>
    <col min="9750" max="9750" width="15.28515625" style="184" customWidth="1"/>
    <col min="9751" max="9751" width="27.7109375" style="184" customWidth="1"/>
    <col min="9752" max="9752" width="14.42578125" style="184" customWidth="1"/>
    <col min="9753" max="9753" width="19.140625" style="184" customWidth="1"/>
    <col min="9754" max="9754" width="15.140625" style="184" customWidth="1"/>
    <col min="9755" max="9755" width="14" style="184" customWidth="1"/>
    <col min="9756" max="9765" width="0" style="184" hidden="1" customWidth="1"/>
    <col min="9766" max="9766" width="14.42578125" style="184" customWidth="1"/>
    <col min="9767" max="9767" width="19.28515625" style="184" customWidth="1"/>
    <col min="9768" max="9768" width="14.42578125" style="184" customWidth="1"/>
    <col min="9769" max="9769" width="18" style="184" customWidth="1"/>
    <col min="9770" max="9770" width="15.5703125" style="184" customWidth="1"/>
    <col min="9771" max="9771" width="14" style="184" customWidth="1"/>
    <col min="9772" max="9772" width="13.5703125" style="184" customWidth="1"/>
    <col min="9773" max="9773" width="15.28515625" style="184" customWidth="1"/>
    <col min="9774" max="9776" width="13.5703125" style="184" customWidth="1"/>
    <col min="9777" max="9779" width="15.28515625" style="184" customWidth="1"/>
    <col min="9780" max="9782" width="13.5703125" style="184" customWidth="1"/>
    <col min="9783" max="9783" width="17.85546875" style="184" customWidth="1"/>
    <col min="9784" max="9784" width="15.28515625" style="184" customWidth="1"/>
    <col min="9785" max="9785" width="18.28515625" style="184" customWidth="1"/>
    <col min="9786" max="9786" width="4.7109375" style="184" customWidth="1"/>
    <col min="9787" max="9787" width="11.42578125" style="184" bestFit="1" customWidth="1"/>
    <col min="9788" max="9788" width="20.5703125" style="184" bestFit="1" customWidth="1"/>
    <col min="9789" max="9789" width="18.28515625" style="184" customWidth="1"/>
    <col min="9790" max="9790" width="19.7109375" style="184" bestFit="1" customWidth="1"/>
    <col min="9791" max="9791" width="18.140625" style="184" customWidth="1"/>
    <col min="9792" max="9792" width="22.28515625" style="184" customWidth="1"/>
    <col min="9793" max="9797" width="20.140625" style="184" customWidth="1"/>
    <col min="9798" max="9798" width="5" style="184" customWidth="1"/>
    <col min="9799" max="9799" width="9.140625" style="184"/>
    <col min="9800" max="9800" width="13.85546875" style="184" bestFit="1" customWidth="1"/>
    <col min="9801" max="9801" width="29" style="184" bestFit="1" customWidth="1"/>
    <col min="9802" max="9802" width="16.85546875" style="184" customWidth="1"/>
    <col min="9803" max="9804" width="12.85546875" style="184" bestFit="1" customWidth="1"/>
    <col min="9805" max="9984" width="9.140625" style="184"/>
    <col min="9985" max="9985" width="18.85546875" style="184" customWidth="1"/>
    <col min="9986" max="9986" width="13.5703125" style="184" customWidth="1"/>
    <col min="9987" max="9987" width="14.140625" style="184" customWidth="1"/>
    <col min="9988" max="9988" width="15" style="184" customWidth="1"/>
    <col min="9989" max="9989" width="20.42578125" style="184" bestFit="1" customWidth="1"/>
    <col min="9990" max="9990" width="14.140625" style="184" bestFit="1" customWidth="1"/>
    <col min="9991" max="9991" width="22.7109375" style="184" bestFit="1" customWidth="1"/>
    <col min="9992" max="9992" width="15.42578125" style="184" customWidth="1"/>
    <col min="9993" max="9993" width="15.28515625" style="184" customWidth="1"/>
    <col min="9994" max="9994" width="3.85546875" style="184" customWidth="1"/>
    <col min="9995" max="9995" width="11" style="184" customWidth="1"/>
    <col min="9996" max="9996" width="12.85546875" style="184" customWidth="1"/>
    <col min="9997" max="9997" width="14.42578125" style="184" bestFit="1" customWidth="1"/>
    <col min="9998" max="10000" width="13.5703125" style="184" customWidth="1"/>
    <col min="10001" max="10001" width="14.28515625" style="184" customWidth="1"/>
    <col min="10002" max="10002" width="19.7109375" style="184" bestFit="1" customWidth="1"/>
    <col min="10003" max="10003" width="25.42578125" style="184" bestFit="1" customWidth="1"/>
    <col min="10004" max="10004" width="35.140625" style="184" customWidth="1"/>
    <col min="10005" max="10005" width="14.42578125" style="184" customWidth="1"/>
    <col min="10006" max="10006" width="15.28515625" style="184" customWidth="1"/>
    <col min="10007" max="10007" width="27.7109375" style="184" customWidth="1"/>
    <col min="10008" max="10008" width="14.42578125" style="184" customWidth="1"/>
    <col min="10009" max="10009" width="19.140625" style="184" customWidth="1"/>
    <col min="10010" max="10010" width="15.140625" style="184" customWidth="1"/>
    <col min="10011" max="10011" width="14" style="184" customWidth="1"/>
    <col min="10012" max="10021" width="0" style="184" hidden="1" customWidth="1"/>
    <col min="10022" max="10022" width="14.42578125" style="184" customWidth="1"/>
    <col min="10023" max="10023" width="19.28515625" style="184" customWidth="1"/>
    <col min="10024" max="10024" width="14.42578125" style="184" customWidth="1"/>
    <col min="10025" max="10025" width="18" style="184" customWidth="1"/>
    <col min="10026" max="10026" width="15.5703125" style="184" customWidth="1"/>
    <col min="10027" max="10027" width="14" style="184" customWidth="1"/>
    <col min="10028" max="10028" width="13.5703125" style="184" customWidth="1"/>
    <col min="10029" max="10029" width="15.28515625" style="184" customWidth="1"/>
    <col min="10030" max="10032" width="13.5703125" style="184" customWidth="1"/>
    <col min="10033" max="10035" width="15.28515625" style="184" customWidth="1"/>
    <col min="10036" max="10038" width="13.5703125" style="184" customWidth="1"/>
    <col min="10039" max="10039" width="17.85546875" style="184" customWidth="1"/>
    <col min="10040" max="10040" width="15.28515625" style="184" customWidth="1"/>
    <col min="10041" max="10041" width="18.28515625" style="184" customWidth="1"/>
    <col min="10042" max="10042" width="4.7109375" style="184" customWidth="1"/>
    <col min="10043" max="10043" width="11.42578125" style="184" bestFit="1" customWidth="1"/>
    <col min="10044" max="10044" width="20.5703125" style="184" bestFit="1" customWidth="1"/>
    <col min="10045" max="10045" width="18.28515625" style="184" customWidth="1"/>
    <col min="10046" max="10046" width="19.7109375" style="184" bestFit="1" customWidth="1"/>
    <col min="10047" max="10047" width="18.140625" style="184" customWidth="1"/>
    <col min="10048" max="10048" width="22.28515625" style="184" customWidth="1"/>
    <col min="10049" max="10053" width="20.140625" style="184" customWidth="1"/>
    <col min="10054" max="10054" width="5" style="184" customWidth="1"/>
    <col min="10055" max="10055" width="9.140625" style="184"/>
    <col min="10056" max="10056" width="13.85546875" style="184" bestFit="1" customWidth="1"/>
    <col min="10057" max="10057" width="29" style="184" bestFit="1" customWidth="1"/>
    <col min="10058" max="10058" width="16.85546875" style="184" customWidth="1"/>
    <col min="10059" max="10060" width="12.85546875" style="184" bestFit="1" customWidth="1"/>
    <col min="10061" max="10240" width="9.140625" style="184"/>
    <col min="10241" max="10241" width="18.85546875" style="184" customWidth="1"/>
    <col min="10242" max="10242" width="13.5703125" style="184" customWidth="1"/>
    <col min="10243" max="10243" width="14.140625" style="184" customWidth="1"/>
    <col min="10244" max="10244" width="15" style="184" customWidth="1"/>
    <col min="10245" max="10245" width="20.42578125" style="184" bestFit="1" customWidth="1"/>
    <col min="10246" max="10246" width="14.140625" style="184" bestFit="1" customWidth="1"/>
    <col min="10247" max="10247" width="22.7109375" style="184" bestFit="1" customWidth="1"/>
    <col min="10248" max="10248" width="15.42578125" style="184" customWidth="1"/>
    <col min="10249" max="10249" width="15.28515625" style="184" customWidth="1"/>
    <col min="10250" max="10250" width="3.85546875" style="184" customWidth="1"/>
    <col min="10251" max="10251" width="11" style="184" customWidth="1"/>
    <col min="10252" max="10252" width="12.85546875" style="184" customWidth="1"/>
    <col min="10253" max="10253" width="14.42578125" style="184" bestFit="1" customWidth="1"/>
    <col min="10254" max="10256" width="13.5703125" style="184" customWidth="1"/>
    <col min="10257" max="10257" width="14.28515625" style="184" customWidth="1"/>
    <col min="10258" max="10258" width="19.7109375" style="184" bestFit="1" customWidth="1"/>
    <col min="10259" max="10259" width="25.42578125" style="184" bestFit="1" customWidth="1"/>
    <col min="10260" max="10260" width="35.140625" style="184" customWidth="1"/>
    <col min="10261" max="10261" width="14.42578125" style="184" customWidth="1"/>
    <col min="10262" max="10262" width="15.28515625" style="184" customWidth="1"/>
    <col min="10263" max="10263" width="27.7109375" style="184" customWidth="1"/>
    <col min="10264" max="10264" width="14.42578125" style="184" customWidth="1"/>
    <col min="10265" max="10265" width="19.140625" style="184" customWidth="1"/>
    <col min="10266" max="10266" width="15.140625" style="184" customWidth="1"/>
    <col min="10267" max="10267" width="14" style="184" customWidth="1"/>
    <col min="10268" max="10277" width="0" style="184" hidden="1" customWidth="1"/>
    <col min="10278" max="10278" width="14.42578125" style="184" customWidth="1"/>
    <col min="10279" max="10279" width="19.28515625" style="184" customWidth="1"/>
    <col min="10280" max="10280" width="14.42578125" style="184" customWidth="1"/>
    <col min="10281" max="10281" width="18" style="184" customWidth="1"/>
    <col min="10282" max="10282" width="15.5703125" style="184" customWidth="1"/>
    <col min="10283" max="10283" width="14" style="184" customWidth="1"/>
    <col min="10284" max="10284" width="13.5703125" style="184" customWidth="1"/>
    <col min="10285" max="10285" width="15.28515625" style="184" customWidth="1"/>
    <col min="10286" max="10288" width="13.5703125" style="184" customWidth="1"/>
    <col min="10289" max="10291" width="15.28515625" style="184" customWidth="1"/>
    <col min="10292" max="10294" width="13.5703125" style="184" customWidth="1"/>
    <col min="10295" max="10295" width="17.85546875" style="184" customWidth="1"/>
    <col min="10296" max="10296" width="15.28515625" style="184" customWidth="1"/>
    <col min="10297" max="10297" width="18.28515625" style="184" customWidth="1"/>
    <col min="10298" max="10298" width="4.7109375" style="184" customWidth="1"/>
    <col min="10299" max="10299" width="11.42578125" style="184" bestFit="1" customWidth="1"/>
    <col min="10300" max="10300" width="20.5703125" style="184" bestFit="1" customWidth="1"/>
    <col min="10301" max="10301" width="18.28515625" style="184" customWidth="1"/>
    <col min="10302" max="10302" width="19.7109375" style="184" bestFit="1" customWidth="1"/>
    <col min="10303" max="10303" width="18.140625" style="184" customWidth="1"/>
    <col min="10304" max="10304" width="22.28515625" style="184" customWidth="1"/>
    <col min="10305" max="10309" width="20.140625" style="184" customWidth="1"/>
    <col min="10310" max="10310" width="5" style="184" customWidth="1"/>
    <col min="10311" max="10311" width="9.140625" style="184"/>
    <col min="10312" max="10312" width="13.85546875" style="184" bestFit="1" customWidth="1"/>
    <col min="10313" max="10313" width="29" style="184" bestFit="1" customWidth="1"/>
    <col min="10314" max="10314" width="16.85546875" style="184" customWidth="1"/>
    <col min="10315" max="10316" width="12.85546875" style="184" bestFit="1" customWidth="1"/>
    <col min="10317" max="10496" width="9.140625" style="184"/>
    <col min="10497" max="10497" width="18.85546875" style="184" customWidth="1"/>
    <col min="10498" max="10498" width="13.5703125" style="184" customWidth="1"/>
    <col min="10499" max="10499" width="14.140625" style="184" customWidth="1"/>
    <col min="10500" max="10500" width="15" style="184" customWidth="1"/>
    <col min="10501" max="10501" width="20.42578125" style="184" bestFit="1" customWidth="1"/>
    <col min="10502" max="10502" width="14.140625" style="184" bestFit="1" customWidth="1"/>
    <col min="10503" max="10503" width="22.7109375" style="184" bestFit="1" customWidth="1"/>
    <col min="10504" max="10504" width="15.42578125" style="184" customWidth="1"/>
    <col min="10505" max="10505" width="15.28515625" style="184" customWidth="1"/>
    <col min="10506" max="10506" width="3.85546875" style="184" customWidth="1"/>
    <col min="10507" max="10507" width="11" style="184" customWidth="1"/>
    <col min="10508" max="10508" width="12.85546875" style="184" customWidth="1"/>
    <col min="10509" max="10509" width="14.42578125" style="184" bestFit="1" customWidth="1"/>
    <col min="10510" max="10512" width="13.5703125" style="184" customWidth="1"/>
    <col min="10513" max="10513" width="14.28515625" style="184" customWidth="1"/>
    <col min="10514" max="10514" width="19.7109375" style="184" bestFit="1" customWidth="1"/>
    <col min="10515" max="10515" width="25.42578125" style="184" bestFit="1" customWidth="1"/>
    <col min="10516" max="10516" width="35.140625" style="184" customWidth="1"/>
    <col min="10517" max="10517" width="14.42578125" style="184" customWidth="1"/>
    <col min="10518" max="10518" width="15.28515625" style="184" customWidth="1"/>
    <col min="10519" max="10519" width="27.7109375" style="184" customWidth="1"/>
    <col min="10520" max="10520" width="14.42578125" style="184" customWidth="1"/>
    <col min="10521" max="10521" width="19.140625" style="184" customWidth="1"/>
    <col min="10522" max="10522" width="15.140625" style="184" customWidth="1"/>
    <col min="10523" max="10523" width="14" style="184" customWidth="1"/>
    <col min="10524" max="10533" width="0" style="184" hidden="1" customWidth="1"/>
    <col min="10534" max="10534" width="14.42578125" style="184" customWidth="1"/>
    <col min="10535" max="10535" width="19.28515625" style="184" customWidth="1"/>
    <col min="10536" max="10536" width="14.42578125" style="184" customWidth="1"/>
    <col min="10537" max="10537" width="18" style="184" customWidth="1"/>
    <col min="10538" max="10538" width="15.5703125" style="184" customWidth="1"/>
    <col min="10539" max="10539" width="14" style="184" customWidth="1"/>
    <col min="10540" max="10540" width="13.5703125" style="184" customWidth="1"/>
    <col min="10541" max="10541" width="15.28515625" style="184" customWidth="1"/>
    <col min="10542" max="10544" width="13.5703125" style="184" customWidth="1"/>
    <col min="10545" max="10547" width="15.28515625" style="184" customWidth="1"/>
    <col min="10548" max="10550" width="13.5703125" style="184" customWidth="1"/>
    <col min="10551" max="10551" width="17.85546875" style="184" customWidth="1"/>
    <col min="10552" max="10552" width="15.28515625" style="184" customWidth="1"/>
    <col min="10553" max="10553" width="18.28515625" style="184" customWidth="1"/>
    <col min="10554" max="10554" width="4.7109375" style="184" customWidth="1"/>
    <col min="10555" max="10555" width="11.42578125" style="184" bestFit="1" customWidth="1"/>
    <col min="10556" max="10556" width="20.5703125" style="184" bestFit="1" customWidth="1"/>
    <col min="10557" max="10557" width="18.28515625" style="184" customWidth="1"/>
    <col min="10558" max="10558" width="19.7109375" style="184" bestFit="1" customWidth="1"/>
    <col min="10559" max="10559" width="18.140625" style="184" customWidth="1"/>
    <col min="10560" max="10560" width="22.28515625" style="184" customWidth="1"/>
    <col min="10561" max="10565" width="20.140625" style="184" customWidth="1"/>
    <col min="10566" max="10566" width="5" style="184" customWidth="1"/>
    <col min="10567" max="10567" width="9.140625" style="184"/>
    <col min="10568" max="10568" width="13.85546875" style="184" bestFit="1" customWidth="1"/>
    <col min="10569" max="10569" width="29" style="184" bestFit="1" customWidth="1"/>
    <col min="10570" max="10570" width="16.85546875" style="184" customWidth="1"/>
    <col min="10571" max="10572" width="12.85546875" style="184" bestFit="1" customWidth="1"/>
    <col min="10573" max="10752" width="9.140625" style="184"/>
    <col min="10753" max="10753" width="18.85546875" style="184" customWidth="1"/>
    <col min="10754" max="10754" width="13.5703125" style="184" customWidth="1"/>
    <col min="10755" max="10755" width="14.140625" style="184" customWidth="1"/>
    <col min="10756" max="10756" width="15" style="184" customWidth="1"/>
    <col min="10757" max="10757" width="20.42578125" style="184" bestFit="1" customWidth="1"/>
    <col min="10758" max="10758" width="14.140625" style="184" bestFit="1" customWidth="1"/>
    <col min="10759" max="10759" width="22.7109375" style="184" bestFit="1" customWidth="1"/>
    <col min="10760" max="10760" width="15.42578125" style="184" customWidth="1"/>
    <col min="10761" max="10761" width="15.28515625" style="184" customWidth="1"/>
    <col min="10762" max="10762" width="3.85546875" style="184" customWidth="1"/>
    <col min="10763" max="10763" width="11" style="184" customWidth="1"/>
    <col min="10764" max="10764" width="12.85546875" style="184" customWidth="1"/>
    <col min="10765" max="10765" width="14.42578125" style="184" bestFit="1" customWidth="1"/>
    <col min="10766" max="10768" width="13.5703125" style="184" customWidth="1"/>
    <col min="10769" max="10769" width="14.28515625" style="184" customWidth="1"/>
    <col min="10770" max="10770" width="19.7109375" style="184" bestFit="1" customWidth="1"/>
    <col min="10771" max="10771" width="25.42578125" style="184" bestFit="1" customWidth="1"/>
    <col min="10772" max="10772" width="35.140625" style="184" customWidth="1"/>
    <col min="10773" max="10773" width="14.42578125" style="184" customWidth="1"/>
    <col min="10774" max="10774" width="15.28515625" style="184" customWidth="1"/>
    <col min="10775" max="10775" width="27.7109375" style="184" customWidth="1"/>
    <col min="10776" max="10776" width="14.42578125" style="184" customWidth="1"/>
    <col min="10777" max="10777" width="19.140625" style="184" customWidth="1"/>
    <col min="10778" max="10778" width="15.140625" style="184" customWidth="1"/>
    <col min="10779" max="10779" width="14" style="184" customWidth="1"/>
    <col min="10780" max="10789" width="0" style="184" hidden="1" customWidth="1"/>
    <col min="10790" max="10790" width="14.42578125" style="184" customWidth="1"/>
    <col min="10791" max="10791" width="19.28515625" style="184" customWidth="1"/>
    <col min="10792" max="10792" width="14.42578125" style="184" customWidth="1"/>
    <col min="10793" max="10793" width="18" style="184" customWidth="1"/>
    <col min="10794" max="10794" width="15.5703125" style="184" customWidth="1"/>
    <col min="10795" max="10795" width="14" style="184" customWidth="1"/>
    <col min="10796" max="10796" width="13.5703125" style="184" customWidth="1"/>
    <col min="10797" max="10797" width="15.28515625" style="184" customWidth="1"/>
    <col min="10798" max="10800" width="13.5703125" style="184" customWidth="1"/>
    <col min="10801" max="10803" width="15.28515625" style="184" customWidth="1"/>
    <col min="10804" max="10806" width="13.5703125" style="184" customWidth="1"/>
    <col min="10807" max="10807" width="17.85546875" style="184" customWidth="1"/>
    <col min="10808" max="10808" width="15.28515625" style="184" customWidth="1"/>
    <col min="10809" max="10809" width="18.28515625" style="184" customWidth="1"/>
    <col min="10810" max="10810" width="4.7109375" style="184" customWidth="1"/>
    <col min="10811" max="10811" width="11.42578125" style="184" bestFit="1" customWidth="1"/>
    <col min="10812" max="10812" width="20.5703125" style="184" bestFit="1" customWidth="1"/>
    <col min="10813" max="10813" width="18.28515625" style="184" customWidth="1"/>
    <col min="10814" max="10814" width="19.7109375" style="184" bestFit="1" customWidth="1"/>
    <col min="10815" max="10815" width="18.140625" style="184" customWidth="1"/>
    <col min="10816" max="10816" width="22.28515625" style="184" customWidth="1"/>
    <col min="10817" max="10821" width="20.140625" style="184" customWidth="1"/>
    <col min="10822" max="10822" width="5" style="184" customWidth="1"/>
    <col min="10823" max="10823" width="9.140625" style="184"/>
    <col min="10824" max="10824" width="13.85546875" style="184" bestFit="1" customWidth="1"/>
    <col min="10825" max="10825" width="29" style="184" bestFit="1" customWidth="1"/>
    <col min="10826" max="10826" width="16.85546875" style="184" customWidth="1"/>
    <col min="10827" max="10828" width="12.85546875" style="184" bestFit="1" customWidth="1"/>
    <col min="10829" max="11008" width="9.140625" style="184"/>
    <col min="11009" max="11009" width="18.85546875" style="184" customWidth="1"/>
    <col min="11010" max="11010" width="13.5703125" style="184" customWidth="1"/>
    <col min="11011" max="11011" width="14.140625" style="184" customWidth="1"/>
    <col min="11012" max="11012" width="15" style="184" customWidth="1"/>
    <col min="11013" max="11013" width="20.42578125" style="184" bestFit="1" customWidth="1"/>
    <col min="11014" max="11014" width="14.140625" style="184" bestFit="1" customWidth="1"/>
    <col min="11015" max="11015" width="22.7109375" style="184" bestFit="1" customWidth="1"/>
    <col min="11016" max="11016" width="15.42578125" style="184" customWidth="1"/>
    <col min="11017" max="11017" width="15.28515625" style="184" customWidth="1"/>
    <col min="11018" max="11018" width="3.85546875" style="184" customWidth="1"/>
    <col min="11019" max="11019" width="11" style="184" customWidth="1"/>
    <col min="11020" max="11020" width="12.85546875" style="184" customWidth="1"/>
    <col min="11021" max="11021" width="14.42578125" style="184" bestFit="1" customWidth="1"/>
    <col min="11022" max="11024" width="13.5703125" style="184" customWidth="1"/>
    <col min="11025" max="11025" width="14.28515625" style="184" customWidth="1"/>
    <col min="11026" max="11026" width="19.7109375" style="184" bestFit="1" customWidth="1"/>
    <col min="11027" max="11027" width="25.42578125" style="184" bestFit="1" customWidth="1"/>
    <col min="11028" max="11028" width="35.140625" style="184" customWidth="1"/>
    <col min="11029" max="11029" width="14.42578125" style="184" customWidth="1"/>
    <col min="11030" max="11030" width="15.28515625" style="184" customWidth="1"/>
    <col min="11031" max="11031" width="27.7109375" style="184" customWidth="1"/>
    <col min="11032" max="11032" width="14.42578125" style="184" customWidth="1"/>
    <col min="11033" max="11033" width="19.140625" style="184" customWidth="1"/>
    <col min="11034" max="11034" width="15.140625" style="184" customWidth="1"/>
    <col min="11035" max="11035" width="14" style="184" customWidth="1"/>
    <col min="11036" max="11045" width="0" style="184" hidden="1" customWidth="1"/>
    <col min="11046" max="11046" width="14.42578125" style="184" customWidth="1"/>
    <col min="11047" max="11047" width="19.28515625" style="184" customWidth="1"/>
    <col min="11048" max="11048" width="14.42578125" style="184" customWidth="1"/>
    <col min="11049" max="11049" width="18" style="184" customWidth="1"/>
    <col min="11050" max="11050" width="15.5703125" style="184" customWidth="1"/>
    <col min="11051" max="11051" width="14" style="184" customWidth="1"/>
    <col min="11052" max="11052" width="13.5703125" style="184" customWidth="1"/>
    <col min="11053" max="11053" width="15.28515625" style="184" customWidth="1"/>
    <col min="11054" max="11056" width="13.5703125" style="184" customWidth="1"/>
    <col min="11057" max="11059" width="15.28515625" style="184" customWidth="1"/>
    <col min="11060" max="11062" width="13.5703125" style="184" customWidth="1"/>
    <col min="11063" max="11063" width="17.85546875" style="184" customWidth="1"/>
    <col min="11064" max="11064" width="15.28515625" style="184" customWidth="1"/>
    <col min="11065" max="11065" width="18.28515625" style="184" customWidth="1"/>
    <col min="11066" max="11066" width="4.7109375" style="184" customWidth="1"/>
    <col min="11067" max="11067" width="11.42578125" style="184" bestFit="1" customWidth="1"/>
    <col min="11068" max="11068" width="20.5703125" style="184" bestFit="1" customWidth="1"/>
    <col min="11069" max="11069" width="18.28515625" style="184" customWidth="1"/>
    <col min="11070" max="11070" width="19.7109375" style="184" bestFit="1" customWidth="1"/>
    <col min="11071" max="11071" width="18.140625" style="184" customWidth="1"/>
    <col min="11072" max="11072" width="22.28515625" style="184" customWidth="1"/>
    <col min="11073" max="11077" width="20.140625" style="184" customWidth="1"/>
    <col min="11078" max="11078" width="5" style="184" customWidth="1"/>
    <col min="11079" max="11079" width="9.140625" style="184"/>
    <col min="11080" max="11080" width="13.85546875" style="184" bestFit="1" customWidth="1"/>
    <col min="11081" max="11081" width="29" style="184" bestFit="1" customWidth="1"/>
    <col min="11082" max="11082" width="16.85546875" style="184" customWidth="1"/>
    <col min="11083" max="11084" width="12.85546875" style="184" bestFit="1" customWidth="1"/>
    <col min="11085" max="11264" width="9.140625" style="184"/>
    <col min="11265" max="11265" width="18.85546875" style="184" customWidth="1"/>
    <col min="11266" max="11266" width="13.5703125" style="184" customWidth="1"/>
    <col min="11267" max="11267" width="14.140625" style="184" customWidth="1"/>
    <col min="11268" max="11268" width="15" style="184" customWidth="1"/>
    <col min="11269" max="11269" width="20.42578125" style="184" bestFit="1" customWidth="1"/>
    <col min="11270" max="11270" width="14.140625" style="184" bestFit="1" customWidth="1"/>
    <col min="11271" max="11271" width="22.7109375" style="184" bestFit="1" customWidth="1"/>
    <col min="11272" max="11272" width="15.42578125" style="184" customWidth="1"/>
    <col min="11273" max="11273" width="15.28515625" style="184" customWidth="1"/>
    <col min="11274" max="11274" width="3.85546875" style="184" customWidth="1"/>
    <col min="11275" max="11275" width="11" style="184" customWidth="1"/>
    <col min="11276" max="11276" width="12.85546875" style="184" customWidth="1"/>
    <col min="11277" max="11277" width="14.42578125" style="184" bestFit="1" customWidth="1"/>
    <col min="11278" max="11280" width="13.5703125" style="184" customWidth="1"/>
    <col min="11281" max="11281" width="14.28515625" style="184" customWidth="1"/>
    <col min="11282" max="11282" width="19.7109375" style="184" bestFit="1" customWidth="1"/>
    <col min="11283" max="11283" width="25.42578125" style="184" bestFit="1" customWidth="1"/>
    <col min="11284" max="11284" width="35.140625" style="184" customWidth="1"/>
    <col min="11285" max="11285" width="14.42578125" style="184" customWidth="1"/>
    <col min="11286" max="11286" width="15.28515625" style="184" customWidth="1"/>
    <col min="11287" max="11287" width="27.7109375" style="184" customWidth="1"/>
    <col min="11288" max="11288" width="14.42578125" style="184" customWidth="1"/>
    <col min="11289" max="11289" width="19.140625" style="184" customWidth="1"/>
    <col min="11290" max="11290" width="15.140625" style="184" customWidth="1"/>
    <col min="11291" max="11291" width="14" style="184" customWidth="1"/>
    <col min="11292" max="11301" width="0" style="184" hidden="1" customWidth="1"/>
    <col min="11302" max="11302" width="14.42578125" style="184" customWidth="1"/>
    <col min="11303" max="11303" width="19.28515625" style="184" customWidth="1"/>
    <col min="11304" max="11304" width="14.42578125" style="184" customWidth="1"/>
    <col min="11305" max="11305" width="18" style="184" customWidth="1"/>
    <col min="11306" max="11306" width="15.5703125" style="184" customWidth="1"/>
    <col min="11307" max="11307" width="14" style="184" customWidth="1"/>
    <col min="11308" max="11308" width="13.5703125" style="184" customWidth="1"/>
    <col min="11309" max="11309" width="15.28515625" style="184" customWidth="1"/>
    <col min="11310" max="11312" width="13.5703125" style="184" customWidth="1"/>
    <col min="11313" max="11315" width="15.28515625" style="184" customWidth="1"/>
    <col min="11316" max="11318" width="13.5703125" style="184" customWidth="1"/>
    <col min="11319" max="11319" width="17.85546875" style="184" customWidth="1"/>
    <col min="11320" max="11320" width="15.28515625" style="184" customWidth="1"/>
    <col min="11321" max="11321" width="18.28515625" style="184" customWidth="1"/>
    <col min="11322" max="11322" width="4.7109375" style="184" customWidth="1"/>
    <col min="11323" max="11323" width="11.42578125" style="184" bestFit="1" customWidth="1"/>
    <col min="11324" max="11324" width="20.5703125" style="184" bestFit="1" customWidth="1"/>
    <col min="11325" max="11325" width="18.28515625" style="184" customWidth="1"/>
    <col min="11326" max="11326" width="19.7109375" style="184" bestFit="1" customWidth="1"/>
    <col min="11327" max="11327" width="18.140625" style="184" customWidth="1"/>
    <col min="11328" max="11328" width="22.28515625" style="184" customWidth="1"/>
    <col min="11329" max="11333" width="20.140625" style="184" customWidth="1"/>
    <col min="11334" max="11334" width="5" style="184" customWidth="1"/>
    <col min="11335" max="11335" width="9.140625" style="184"/>
    <col min="11336" max="11336" width="13.85546875" style="184" bestFit="1" customWidth="1"/>
    <col min="11337" max="11337" width="29" style="184" bestFit="1" customWidth="1"/>
    <col min="11338" max="11338" width="16.85546875" style="184" customWidth="1"/>
    <col min="11339" max="11340" width="12.85546875" style="184" bestFit="1" customWidth="1"/>
    <col min="11341" max="11520" width="9.140625" style="184"/>
    <col min="11521" max="11521" width="18.85546875" style="184" customWidth="1"/>
    <col min="11522" max="11522" width="13.5703125" style="184" customWidth="1"/>
    <col min="11523" max="11523" width="14.140625" style="184" customWidth="1"/>
    <col min="11524" max="11524" width="15" style="184" customWidth="1"/>
    <col min="11525" max="11525" width="20.42578125" style="184" bestFit="1" customWidth="1"/>
    <col min="11526" max="11526" width="14.140625" style="184" bestFit="1" customWidth="1"/>
    <col min="11527" max="11527" width="22.7109375" style="184" bestFit="1" customWidth="1"/>
    <col min="11528" max="11528" width="15.42578125" style="184" customWidth="1"/>
    <col min="11529" max="11529" width="15.28515625" style="184" customWidth="1"/>
    <col min="11530" max="11530" width="3.85546875" style="184" customWidth="1"/>
    <col min="11531" max="11531" width="11" style="184" customWidth="1"/>
    <col min="11532" max="11532" width="12.85546875" style="184" customWidth="1"/>
    <col min="11533" max="11533" width="14.42578125" style="184" bestFit="1" customWidth="1"/>
    <col min="11534" max="11536" width="13.5703125" style="184" customWidth="1"/>
    <col min="11537" max="11537" width="14.28515625" style="184" customWidth="1"/>
    <col min="11538" max="11538" width="19.7109375" style="184" bestFit="1" customWidth="1"/>
    <col min="11539" max="11539" width="25.42578125" style="184" bestFit="1" customWidth="1"/>
    <col min="11540" max="11540" width="35.140625" style="184" customWidth="1"/>
    <col min="11541" max="11541" width="14.42578125" style="184" customWidth="1"/>
    <col min="11542" max="11542" width="15.28515625" style="184" customWidth="1"/>
    <col min="11543" max="11543" width="27.7109375" style="184" customWidth="1"/>
    <col min="11544" max="11544" width="14.42578125" style="184" customWidth="1"/>
    <col min="11545" max="11545" width="19.140625" style="184" customWidth="1"/>
    <col min="11546" max="11546" width="15.140625" style="184" customWidth="1"/>
    <col min="11547" max="11547" width="14" style="184" customWidth="1"/>
    <col min="11548" max="11557" width="0" style="184" hidden="1" customWidth="1"/>
    <col min="11558" max="11558" width="14.42578125" style="184" customWidth="1"/>
    <col min="11559" max="11559" width="19.28515625" style="184" customWidth="1"/>
    <col min="11560" max="11560" width="14.42578125" style="184" customWidth="1"/>
    <col min="11561" max="11561" width="18" style="184" customWidth="1"/>
    <col min="11562" max="11562" width="15.5703125" style="184" customWidth="1"/>
    <col min="11563" max="11563" width="14" style="184" customWidth="1"/>
    <col min="11564" max="11564" width="13.5703125" style="184" customWidth="1"/>
    <col min="11565" max="11565" width="15.28515625" style="184" customWidth="1"/>
    <col min="11566" max="11568" width="13.5703125" style="184" customWidth="1"/>
    <col min="11569" max="11571" width="15.28515625" style="184" customWidth="1"/>
    <col min="11572" max="11574" width="13.5703125" style="184" customWidth="1"/>
    <col min="11575" max="11575" width="17.85546875" style="184" customWidth="1"/>
    <col min="11576" max="11576" width="15.28515625" style="184" customWidth="1"/>
    <col min="11577" max="11577" width="18.28515625" style="184" customWidth="1"/>
    <col min="11578" max="11578" width="4.7109375" style="184" customWidth="1"/>
    <col min="11579" max="11579" width="11.42578125" style="184" bestFit="1" customWidth="1"/>
    <col min="11580" max="11580" width="20.5703125" style="184" bestFit="1" customWidth="1"/>
    <col min="11581" max="11581" width="18.28515625" style="184" customWidth="1"/>
    <col min="11582" max="11582" width="19.7109375" style="184" bestFit="1" customWidth="1"/>
    <col min="11583" max="11583" width="18.140625" style="184" customWidth="1"/>
    <col min="11584" max="11584" width="22.28515625" style="184" customWidth="1"/>
    <col min="11585" max="11589" width="20.140625" style="184" customWidth="1"/>
    <col min="11590" max="11590" width="5" style="184" customWidth="1"/>
    <col min="11591" max="11591" width="9.140625" style="184"/>
    <col min="11592" max="11592" width="13.85546875" style="184" bestFit="1" customWidth="1"/>
    <col min="11593" max="11593" width="29" style="184" bestFit="1" customWidth="1"/>
    <col min="11594" max="11594" width="16.85546875" style="184" customWidth="1"/>
    <col min="11595" max="11596" width="12.85546875" style="184" bestFit="1" customWidth="1"/>
    <col min="11597" max="11776" width="9.140625" style="184"/>
    <col min="11777" max="11777" width="18.85546875" style="184" customWidth="1"/>
    <col min="11778" max="11778" width="13.5703125" style="184" customWidth="1"/>
    <col min="11779" max="11779" width="14.140625" style="184" customWidth="1"/>
    <col min="11780" max="11780" width="15" style="184" customWidth="1"/>
    <col min="11781" max="11781" width="20.42578125" style="184" bestFit="1" customWidth="1"/>
    <col min="11782" max="11782" width="14.140625" style="184" bestFit="1" customWidth="1"/>
    <col min="11783" max="11783" width="22.7109375" style="184" bestFit="1" customWidth="1"/>
    <col min="11784" max="11784" width="15.42578125" style="184" customWidth="1"/>
    <col min="11785" max="11785" width="15.28515625" style="184" customWidth="1"/>
    <col min="11786" max="11786" width="3.85546875" style="184" customWidth="1"/>
    <col min="11787" max="11787" width="11" style="184" customWidth="1"/>
    <col min="11788" max="11788" width="12.85546875" style="184" customWidth="1"/>
    <col min="11789" max="11789" width="14.42578125" style="184" bestFit="1" customWidth="1"/>
    <col min="11790" max="11792" width="13.5703125" style="184" customWidth="1"/>
    <col min="11793" max="11793" width="14.28515625" style="184" customWidth="1"/>
    <col min="11794" max="11794" width="19.7109375" style="184" bestFit="1" customWidth="1"/>
    <col min="11795" max="11795" width="25.42578125" style="184" bestFit="1" customWidth="1"/>
    <col min="11796" max="11796" width="35.140625" style="184" customWidth="1"/>
    <col min="11797" max="11797" width="14.42578125" style="184" customWidth="1"/>
    <col min="11798" max="11798" width="15.28515625" style="184" customWidth="1"/>
    <col min="11799" max="11799" width="27.7109375" style="184" customWidth="1"/>
    <col min="11800" max="11800" width="14.42578125" style="184" customWidth="1"/>
    <col min="11801" max="11801" width="19.140625" style="184" customWidth="1"/>
    <col min="11802" max="11802" width="15.140625" style="184" customWidth="1"/>
    <col min="11803" max="11803" width="14" style="184" customWidth="1"/>
    <col min="11804" max="11813" width="0" style="184" hidden="1" customWidth="1"/>
    <col min="11814" max="11814" width="14.42578125" style="184" customWidth="1"/>
    <col min="11815" max="11815" width="19.28515625" style="184" customWidth="1"/>
    <col min="11816" max="11816" width="14.42578125" style="184" customWidth="1"/>
    <col min="11817" max="11817" width="18" style="184" customWidth="1"/>
    <col min="11818" max="11818" width="15.5703125" style="184" customWidth="1"/>
    <col min="11819" max="11819" width="14" style="184" customWidth="1"/>
    <col min="11820" max="11820" width="13.5703125" style="184" customWidth="1"/>
    <col min="11821" max="11821" width="15.28515625" style="184" customWidth="1"/>
    <col min="11822" max="11824" width="13.5703125" style="184" customWidth="1"/>
    <col min="11825" max="11827" width="15.28515625" style="184" customWidth="1"/>
    <col min="11828" max="11830" width="13.5703125" style="184" customWidth="1"/>
    <col min="11831" max="11831" width="17.85546875" style="184" customWidth="1"/>
    <col min="11832" max="11832" width="15.28515625" style="184" customWidth="1"/>
    <col min="11833" max="11833" width="18.28515625" style="184" customWidth="1"/>
    <col min="11834" max="11834" width="4.7109375" style="184" customWidth="1"/>
    <col min="11835" max="11835" width="11.42578125" style="184" bestFit="1" customWidth="1"/>
    <col min="11836" max="11836" width="20.5703125" style="184" bestFit="1" customWidth="1"/>
    <col min="11837" max="11837" width="18.28515625" style="184" customWidth="1"/>
    <col min="11838" max="11838" width="19.7109375" style="184" bestFit="1" customWidth="1"/>
    <col min="11839" max="11839" width="18.140625" style="184" customWidth="1"/>
    <col min="11840" max="11840" width="22.28515625" style="184" customWidth="1"/>
    <col min="11841" max="11845" width="20.140625" style="184" customWidth="1"/>
    <col min="11846" max="11846" width="5" style="184" customWidth="1"/>
    <col min="11847" max="11847" width="9.140625" style="184"/>
    <col min="11848" max="11848" width="13.85546875" style="184" bestFit="1" customWidth="1"/>
    <col min="11849" max="11849" width="29" style="184" bestFit="1" customWidth="1"/>
    <col min="11850" max="11850" width="16.85546875" style="184" customWidth="1"/>
    <col min="11851" max="11852" width="12.85546875" style="184" bestFit="1" customWidth="1"/>
    <col min="11853" max="12032" width="9.140625" style="184"/>
    <col min="12033" max="12033" width="18.85546875" style="184" customWidth="1"/>
    <col min="12034" max="12034" width="13.5703125" style="184" customWidth="1"/>
    <col min="12035" max="12035" width="14.140625" style="184" customWidth="1"/>
    <col min="12036" max="12036" width="15" style="184" customWidth="1"/>
    <col min="12037" max="12037" width="20.42578125" style="184" bestFit="1" customWidth="1"/>
    <col min="12038" max="12038" width="14.140625" style="184" bestFit="1" customWidth="1"/>
    <col min="12039" max="12039" width="22.7109375" style="184" bestFit="1" customWidth="1"/>
    <col min="12040" max="12040" width="15.42578125" style="184" customWidth="1"/>
    <col min="12041" max="12041" width="15.28515625" style="184" customWidth="1"/>
    <col min="12042" max="12042" width="3.85546875" style="184" customWidth="1"/>
    <col min="12043" max="12043" width="11" style="184" customWidth="1"/>
    <col min="12044" max="12044" width="12.85546875" style="184" customWidth="1"/>
    <col min="12045" max="12045" width="14.42578125" style="184" bestFit="1" customWidth="1"/>
    <col min="12046" max="12048" width="13.5703125" style="184" customWidth="1"/>
    <col min="12049" max="12049" width="14.28515625" style="184" customWidth="1"/>
    <col min="12050" max="12050" width="19.7109375" style="184" bestFit="1" customWidth="1"/>
    <col min="12051" max="12051" width="25.42578125" style="184" bestFit="1" customWidth="1"/>
    <col min="12052" max="12052" width="35.140625" style="184" customWidth="1"/>
    <col min="12053" max="12053" width="14.42578125" style="184" customWidth="1"/>
    <col min="12054" max="12054" width="15.28515625" style="184" customWidth="1"/>
    <col min="12055" max="12055" width="27.7109375" style="184" customWidth="1"/>
    <col min="12056" max="12056" width="14.42578125" style="184" customWidth="1"/>
    <col min="12057" max="12057" width="19.140625" style="184" customWidth="1"/>
    <col min="12058" max="12058" width="15.140625" style="184" customWidth="1"/>
    <col min="12059" max="12059" width="14" style="184" customWidth="1"/>
    <col min="12060" max="12069" width="0" style="184" hidden="1" customWidth="1"/>
    <col min="12070" max="12070" width="14.42578125" style="184" customWidth="1"/>
    <col min="12071" max="12071" width="19.28515625" style="184" customWidth="1"/>
    <col min="12072" max="12072" width="14.42578125" style="184" customWidth="1"/>
    <col min="12073" max="12073" width="18" style="184" customWidth="1"/>
    <col min="12074" max="12074" width="15.5703125" style="184" customWidth="1"/>
    <col min="12075" max="12075" width="14" style="184" customWidth="1"/>
    <col min="12076" max="12076" width="13.5703125" style="184" customWidth="1"/>
    <col min="12077" max="12077" width="15.28515625" style="184" customWidth="1"/>
    <col min="12078" max="12080" width="13.5703125" style="184" customWidth="1"/>
    <col min="12081" max="12083" width="15.28515625" style="184" customWidth="1"/>
    <col min="12084" max="12086" width="13.5703125" style="184" customWidth="1"/>
    <col min="12087" max="12087" width="17.85546875" style="184" customWidth="1"/>
    <col min="12088" max="12088" width="15.28515625" style="184" customWidth="1"/>
    <col min="12089" max="12089" width="18.28515625" style="184" customWidth="1"/>
    <col min="12090" max="12090" width="4.7109375" style="184" customWidth="1"/>
    <col min="12091" max="12091" width="11.42578125" style="184" bestFit="1" customWidth="1"/>
    <col min="12092" max="12092" width="20.5703125" style="184" bestFit="1" customWidth="1"/>
    <col min="12093" max="12093" width="18.28515625" style="184" customWidth="1"/>
    <col min="12094" max="12094" width="19.7109375" style="184" bestFit="1" customWidth="1"/>
    <col min="12095" max="12095" width="18.140625" style="184" customWidth="1"/>
    <col min="12096" max="12096" width="22.28515625" style="184" customWidth="1"/>
    <col min="12097" max="12101" width="20.140625" style="184" customWidth="1"/>
    <col min="12102" max="12102" width="5" style="184" customWidth="1"/>
    <col min="12103" max="12103" width="9.140625" style="184"/>
    <col min="12104" max="12104" width="13.85546875" style="184" bestFit="1" customWidth="1"/>
    <col min="12105" max="12105" width="29" style="184" bestFit="1" customWidth="1"/>
    <col min="12106" max="12106" width="16.85546875" style="184" customWidth="1"/>
    <col min="12107" max="12108" width="12.85546875" style="184" bestFit="1" customWidth="1"/>
    <col min="12109" max="12288" width="9.140625" style="184"/>
    <col min="12289" max="12289" width="18.85546875" style="184" customWidth="1"/>
    <col min="12290" max="12290" width="13.5703125" style="184" customWidth="1"/>
    <col min="12291" max="12291" width="14.140625" style="184" customWidth="1"/>
    <col min="12292" max="12292" width="15" style="184" customWidth="1"/>
    <col min="12293" max="12293" width="20.42578125" style="184" bestFit="1" customWidth="1"/>
    <col min="12294" max="12294" width="14.140625" style="184" bestFit="1" customWidth="1"/>
    <col min="12295" max="12295" width="22.7109375" style="184" bestFit="1" customWidth="1"/>
    <col min="12296" max="12296" width="15.42578125" style="184" customWidth="1"/>
    <col min="12297" max="12297" width="15.28515625" style="184" customWidth="1"/>
    <col min="12298" max="12298" width="3.85546875" style="184" customWidth="1"/>
    <col min="12299" max="12299" width="11" style="184" customWidth="1"/>
    <col min="12300" max="12300" width="12.85546875" style="184" customWidth="1"/>
    <col min="12301" max="12301" width="14.42578125" style="184" bestFit="1" customWidth="1"/>
    <col min="12302" max="12304" width="13.5703125" style="184" customWidth="1"/>
    <col min="12305" max="12305" width="14.28515625" style="184" customWidth="1"/>
    <col min="12306" max="12306" width="19.7109375" style="184" bestFit="1" customWidth="1"/>
    <col min="12307" max="12307" width="25.42578125" style="184" bestFit="1" customWidth="1"/>
    <col min="12308" max="12308" width="35.140625" style="184" customWidth="1"/>
    <col min="12309" max="12309" width="14.42578125" style="184" customWidth="1"/>
    <col min="12310" max="12310" width="15.28515625" style="184" customWidth="1"/>
    <col min="12311" max="12311" width="27.7109375" style="184" customWidth="1"/>
    <col min="12312" max="12312" width="14.42578125" style="184" customWidth="1"/>
    <col min="12313" max="12313" width="19.140625" style="184" customWidth="1"/>
    <col min="12314" max="12314" width="15.140625" style="184" customWidth="1"/>
    <col min="12315" max="12315" width="14" style="184" customWidth="1"/>
    <col min="12316" max="12325" width="0" style="184" hidden="1" customWidth="1"/>
    <col min="12326" max="12326" width="14.42578125" style="184" customWidth="1"/>
    <col min="12327" max="12327" width="19.28515625" style="184" customWidth="1"/>
    <col min="12328" max="12328" width="14.42578125" style="184" customWidth="1"/>
    <col min="12329" max="12329" width="18" style="184" customWidth="1"/>
    <col min="12330" max="12330" width="15.5703125" style="184" customWidth="1"/>
    <col min="12331" max="12331" width="14" style="184" customWidth="1"/>
    <col min="12332" max="12332" width="13.5703125" style="184" customWidth="1"/>
    <col min="12333" max="12333" width="15.28515625" style="184" customWidth="1"/>
    <col min="12334" max="12336" width="13.5703125" style="184" customWidth="1"/>
    <col min="12337" max="12339" width="15.28515625" style="184" customWidth="1"/>
    <col min="12340" max="12342" width="13.5703125" style="184" customWidth="1"/>
    <col min="12343" max="12343" width="17.85546875" style="184" customWidth="1"/>
    <col min="12344" max="12344" width="15.28515625" style="184" customWidth="1"/>
    <col min="12345" max="12345" width="18.28515625" style="184" customWidth="1"/>
    <col min="12346" max="12346" width="4.7109375" style="184" customWidth="1"/>
    <col min="12347" max="12347" width="11.42578125" style="184" bestFit="1" customWidth="1"/>
    <col min="12348" max="12348" width="20.5703125" style="184" bestFit="1" customWidth="1"/>
    <col min="12349" max="12349" width="18.28515625" style="184" customWidth="1"/>
    <col min="12350" max="12350" width="19.7109375" style="184" bestFit="1" customWidth="1"/>
    <col min="12351" max="12351" width="18.140625" style="184" customWidth="1"/>
    <col min="12352" max="12352" width="22.28515625" style="184" customWidth="1"/>
    <col min="12353" max="12357" width="20.140625" style="184" customWidth="1"/>
    <col min="12358" max="12358" width="5" style="184" customWidth="1"/>
    <col min="12359" max="12359" width="9.140625" style="184"/>
    <col min="12360" max="12360" width="13.85546875" style="184" bestFit="1" customWidth="1"/>
    <col min="12361" max="12361" width="29" style="184" bestFit="1" customWidth="1"/>
    <col min="12362" max="12362" width="16.85546875" style="184" customWidth="1"/>
    <col min="12363" max="12364" width="12.85546875" style="184" bestFit="1" customWidth="1"/>
    <col min="12365" max="12544" width="9.140625" style="184"/>
    <col min="12545" max="12545" width="18.85546875" style="184" customWidth="1"/>
    <col min="12546" max="12546" width="13.5703125" style="184" customWidth="1"/>
    <col min="12547" max="12547" width="14.140625" style="184" customWidth="1"/>
    <col min="12548" max="12548" width="15" style="184" customWidth="1"/>
    <col min="12549" max="12549" width="20.42578125" style="184" bestFit="1" customWidth="1"/>
    <col min="12550" max="12550" width="14.140625" style="184" bestFit="1" customWidth="1"/>
    <col min="12551" max="12551" width="22.7109375" style="184" bestFit="1" customWidth="1"/>
    <col min="12552" max="12552" width="15.42578125" style="184" customWidth="1"/>
    <col min="12553" max="12553" width="15.28515625" style="184" customWidth="1"/>
    <col min="12554" max="12554" width="3.85546875" style="184" customWidth="1"/>
    <col min="12555" max="12555" width="11" style="184" customWidth="1"/>
    <col min="12556" max="12556" width="12.85546875" style="184" customWidth="1"/>
    <col min="12557" max="12557" width="14.42578125" style="184" bestFit="1" customWidth="1"/>
    <col min="12558" max="12560" width="13.5703125" style="184" customWidth="1"/>
    <col min="12561" max="12561" width="14.28515625" style="184" customWidth="1"/>
    <col min="12562" max="12562" width="19.7109375" style="184" bestFit="1" customWidth="1"/>
    <col min="12563" max="12563" width="25.42578125" style="184" bestFit="1" customWidth="1"/>
    <col min="12564" max="12564" width="35.140625" style="184" customWidth="1"/>
    <col min="12565" max="12565" width="14.42578125" style="184" customWidth="1"/>
    <col min="12566" max="12566" width="15.28515625" style="184" customWidth="1"/>
    <col min="12567" max="12567" width="27.7109375" style="184" customWidth="1"/>
    <col min="12568" max="12568" width="14.42578125" style="184" customWidth="1"/>
    <col min="12569" max="12569" width="19.140625" style="184" customWidth="1"/>
    <col min="12570" max="12570" width="15.140625" style="184" customWidth="1"/>
    <col min="12571" max="12571" width="14" style="184" customWidth="1"/>
    <col min="12572" max="12581" width="0" style="184" hidden="1" customWidth="1"/>
    <col min="12582" max="12582" width="14.42578125" style="184" customWidth="1"/>
    <col min="12583" max="12583" width="19.28515625" style="184" customWidth="1"/>
    <col min="12584" max="12584" width="14.42578125" style="184" customWidth="1"/>
    <col min="12585" max="12585" width="18" style="184" customWidth="1"/>
    <col min="12586" max="12586" width="15.5703125" style="184" customWidth="1"/>
    <col min="12587" max="12587" width="14" style="184" customWidth="1"/>
    <col min="12588" max="12588" width="13.5703125" style="184" customWidth="1"/>
    <col min="12589" max="12589" width="15.28515625" style="184" customWidth="1"/>
    <col min="12590" max="12592" width="13.5703125" style="184" customWidth="1"/>
    <col min="12593" max="12595" width="15.28515625" style="184" customWidth="1"/>
    <col min="12596" max="12598" width="13.5703125" style="184" customWidth="1"/>
    <col min="12599" max="12599" width="17.85546875" style="184" customWidth="1"/>
    <col min="12600" max="12600" width="15.28515625" style="184" customWidth="1"/>
    <col min="12601" max="12601" width="18.28515625" style="184" customWidth="1"/>
    <col min="12602" max="12602" width="4.7109375" style="184" customWidth="1"/>
    <col min="12603" max="12603" width="11.42578125" style="184" bestFit="1" customWidth="1"/>
    <col min="12604" max="12604" width="20.5703125" style="184" bestFit="1" customWidth="1"/>
    <col min="12605" max="12605" width="18.28515625" style="184" customWidth="1"/>
    <col min="12606" max="12606" width="19.7109375" style="184" bestFit="1" customWidth="1"/>
    <col min="12607" max="12607" width="18.140625" style="184" customWidth="1"/>
    <col min="12608" max="12608" width="22.28515625" style="184" customWidth="1"/>
    <col min="12609" max="12613" width="20.140625" style="184" customWidth="1"/>
    <col min="12614" max="12614" width="5" style="184" customWidth="1"/>
    <col min="12615" max="12615" width="9.140625" style="184"/>
    <col min="12616" max="12616" width="13.85546875" style="184" bestFit="1" customWidth="1"/>
    <col min="12617" max="12617" width="29" style="184" bestFit="1" customWidth="1"/>
    <col min="12618" max="12618" width="16.85546875" style="184" customWidth="1"/>
    <col min="12619" max="12620" width="12.85546875" style="184" bestFit="1" customWidth="1"/>
    <col min="12621" max="12800" width="9.140625" style="184"/>
    <col min="12801" max="12801" width="18.85546875" style="184" customWidth="1"/>
    <col min="12802" max="12802" width="13.5703125" style="184" customWidth="1"/>
    <col min="12803" max="12803" width="14.140625" style="184" customWidth="1"/>
    <col min="12804" max="12804" width="15" style="184" customWidth="1"/>
    <col min="12805" max="12805" width="20.42578125" style="184" bestFit="1" customWidth="1"/>
    <col min="12806" max="12806" width="14.140625" style="184" bestFit="1" customWidth="1"/>
    <col min="12807" max="12807" width="22.7109375" style="184" bestFit="1" customWidth="1"/>
    <col min="12808" max="12808" width="15.42578125" style="184" customWidth="1"/>
    <col min="12809" max="12809" width="15.28515625" style="184" customWidth="1"/>
    <col min="12810" max="12810" width="3.85546875" style="184" customWidth="1"/>
    <col min="12811" max="12811" width="11" style="184" customWidth="1"/>
    <col min="12812" max="12812" width="12.85546875" style="184" customWidth="1"/>
    <col min="12813" max="12813" width="14.42578125" style="184" bestFit="1" customWidth="1"/>
    <col min="12814" max="12816" width="13.5703125" style="184" customWidth="1"/>
    <col min="12817" max="12817" width="14.28515625" style="184" customWidth="1"/>
    <col min="12818" max="12818" width="19.7109375" style="184" bestFit="1" customWidth="1"/>
    <col min="12819" max="12819" width="25.42578125" style="184" bestFit="1" customWidth="1"/>
    <col min="12820" max="12820" width="35.140625" style="184" customWidth="1"/>
    <col min="12821" max="12821" width="14.42578125" style="184" customWidth="1"/>
    <col min="12822" max="12822" width="15.28515625" style="184" customWidth="1"/>
    <col min="12823" max="12823" width="27.7109375" style="184" customWidth="1"/>
    <col min="12824" max="12824" width="14.42578125" style="184" customWidth="1"/>
    <col min="12825" max="12825" width="19.140625" style="184" customWidth="1"/>
    <col min="12826" max="12826" width="15.140625" style="184" customWidth="1"/>
    <col min="12827" max="12827" width="14" style="184" customWidth="1"/>
    <col min="12828" max="12837" width="0" style="184" hidden="1" customWidth="1"/>
    <col min="12838" max="12838" width="14.42578125" style="184" customWidth="1"/>
    <col min="12839" max="12839" width="19.28515625" style="184" customWidth="1"/>
    <col min="12840" max="12840" width="14.42578125" style="184" customWidth="1"/>
    <col min="12841" max="12841" width="18" style="184" customWidth="1"/>
    <col min="12842" max="12842" width="15.5703125" style="184" customWidth="1"/>
    <col min="12843" max="12843" width="14" style="184" customWidth="1"/>
    <col min="12844" max="12844" width="13.5703125" style="184" customWidth="1"/>
    <col min="12845" max="12845" width="15.28515625" style="184" customWidth="1"/>
    <col min="12846" max="12848" width="13.5703125" style="184" customWidth="1"/>
    <col min="12849" max="12851" width="15.28515625" style="184" customWidth="1"/>
    <col min="12852" max="12854" width="13.5703125" style="184" customWidth="1"/>
    <col min="12855" max="12855" width="17.85546875" style="184" customWidth="1"/>
    <col min="12856" max="12856" width="15.28515625" style="184" customWidth="1"/>
    <col min="12857" max="12857" width="18.28515625" style="184" customWidth="1"/>
    <col min="12858" max="12858" width="4.7109375" style="184" customWidth="1"/>
    <col min="12859" max="12859" width="11.42578125" style="184" bestFit="1" customWidth="1"/>
    <col min="12860" max="12860" width="20.5703125" style="184" bestFit="1" customWidth="1"/>
    <col min="12861" max="12861" width="18.28515625" style="184" customWidth="1"/>
    <col min="12862" max="12862" width="19.7109375" style="184" bestFit="1" customWidth="1"/>
    <col min="12863" max="12863" width="18.140625" style="184" customWidth="1"/>
    <col min="12864" max="12864" width="22.28515625" style="184" customWidth="1"/>
    <col min="12865" max="12869" width="20.140625" style="184" customWidth="1"/>
    <col min="12870" max="12870" width="5" style="184" customWidth="1"/>
    <col min="12871" max="12871" width="9.140625" style="184"/>
    <col min="12872" max="12872" width="13.85546875" style="184" bestFit="1" customWidth="1"/>
    <col min="12873" max="12873" width="29" style="184" bestFit="1" customWidth="1"/>
    <col min="12874" max="12874" width="16.85546875" style="184" customWidth="1"/>
    <col min="12875" max="12876" width="12.85546875" style="184" bestFit="1" customWidth="1"/>
    <col min="12877" max="13056" width="9.140625" style="184"/>
    <col min="13057" max="13057" width="18.85546875" style="184" customWidth="1"/>
    <col min="13058" max="13058" width="13.5703125" style="184" customWidth="1"/>
    <col min="13059" max="13059" width="14.140625" style="184" customWidth="1"/>
    <col min="13060" max="13060" width="15" style="184" customWidth="1"/>
    <col min="13061" max="13061" width="20.42578125" style="184" bestFit="1" customWidth="1"/>
    <col min="13062" max="13062" width="14.140625" style="184" bestFit="1" customWidth="1"/>
    <col min="13063" max="13063" width="22.7109375" style="184" bestFit="1" customWidth="1"/>
    <col min="13064" max="13064" width="15.42578125" style="184" customWidth="1"/>
    <col min="13065" max="13065" width="15.28515625" style="184" customWidth="1"/>
    <col min="13066" max="13066" width="3.85546875" style="184" customWidth="1"/>
    <col min="13067" max="13067" width="11" style="184" customWidth="1"/>
    <col min="13068" max="13068" width="12.85546875" style="184" customWidth="1"/>
    <col min="13069" max="13069" width="14.42578125" style="184" bestFit="1" customWidth="1"/>
    <col min="13070" max="13072" width="13.5703125" style="184" customWidth="1"/>
    <col min="13073" max="13073" width="14.28515625" style="184" customWidth="1"/>
    <col min="13074" max="13074" width="19.7109375" style="184" bestFit="1" customWidth="1"/>
    <col min="13075" max="13075" width="25.42578125" style="184" bestFit="1" customWidth="1"/>
    <col min="13076" max="13076" width="35.140625" style="184" customWidth="1"/>
    <col min="13077" max="13077" width="14.42578125" style="184" customWidth="1"/>
    <col min="13078" max="13078" width="15.28515625" style="184" customWidth="1"/>
    <col min="13079" max="13079" width="27.7109375" style="184" customWidth="1"/>
    <col min="13080" max="13080" width="14.42578125" style="184" customWidth="1"/>
    <col min="13081" max="13081" width="19.140625" style="184" customWidth="1"/>
    <col min="13082" max="13082" width="15.140625" style="184" customWidth="1"/>
    <col min="13083" max="13083" width="14" style="184" customWidth="1"/>
    <col min="13084" max="13093" width="0" style="184" hidden="1" customWidth="1"/>
    <col min="13094" max="13094" width="14.42578125" style="184" customWidth="1"/>
    <col min="13095" max="13095" width="19.28515625" style="184" customWidth="1"/>
    <col min="13096" max="13096" width="14.42578125" style="184" customWidth="1"/>
    <col min="13097" max="13097" width="18" style="184" customWidth="1"/>
    <col min="13098" max="13098" width="15.5703125" style="184" customWidth="1"/>
    <col min="13099" max="13099" width="14" style="184" customWidth="1"/>
    <col min="13100" max="13100" width="13.5703125" style="184" customWidth="1"/>
    <col min="13101" max="13101" width="15.28515625" style="184" customWidth="1"/>
    <col min="13102" max="13104" width="13.5703125" style="184" customWidth="1"/>
    <col min="13105" max="13107" width="15.28515625" style="184" customWidth="1"/>
    <col min="13108" max="13110" width="13.5703125" style="184" customWidth="1"/>
    <col min="13111" max="13111" width="17.85546875" style="184" customWidth="1"/>
    <col min="13112" max="13112" width="15.28515625" style="184" customWidth="1"/>
    <col min="13113" max="13113" width="18.28515625" style="184" customWidth="1"/>
    <col min="13114" max="13114" width="4.7109375" style="184" customWidth="1"/>
    <col min="13115" max="13115" width="11.42578125" style="184" bestFit="1" customWidth="1"/>
    <col min="13116" max="13116" width="20.5703125" style="184" bestFit="1" customWidth="1"/>
    <col min="13117" max="13117" width="18.28515625" style="184" customWidth="1"/>
    <col min="13118" max="13118" width="19.7109375" style="184" bestFit="1" customWidth="1"/>
    <col min="13119" max="13119" width="18.140625" style="184" customWidth="1"/>
    <col min="13120" max="13120" width="22.28515625" style="184" customWidth="1"/>
    <col min="13121" max="13125" width="20.140625" style="184" customWidth="1"/>
    <col min="13126" max="13126" width="5" style="184" customWidth="1"/>
    <col min="13127" max="13127" width="9.140625" style="184"/>
    <col min="13128" max="13128" width="13.85546875" style="184" bestFit="1" customWidth="1"/>
    <col min="13129" max="13129" width="29" style="184" bestFit="1" customWidth="1"/>
    <col min="13130" max="13130" width="16.85546875" style="184" customWidth="1"/>
    <col min="13131" max="13132" width="12.85546875" style="184" bestFit="1" customWidth="1"/>
    <col min="13133" max="13312" width="9.140625" style="184"/>
    <col min="13313" max="13313" width="18.85546875" style="184" customWidth="1"/>
    <col min="13314" max="13314" width="13.5703125" style="184" customWidth="1"/>
    <col min="13315" max="13315" width="14.140625" style="184" customWidth="1"/>
    <col min="13316" max="13316" width="15" style="184" customWidth="1"/>
    <col min="13317" max="13317" width="20.42578125" style="184" bestFit="1" customWidth="1"/>
    <col min="13318" max="13318" width="14.140625" style="184" bestFit="1" customWidth="1"/>
    <col min="13319" max="13319" width="22.7109375" style="184" bestFit="1" customWidth="1"/>
    <col min="13320" max="13320" width="15.42578125" style="184" customWidth="1"/>
    <col min="13321" max="13321" width="15.28515625" style="184" customWidth="1"/>
    <col min="13322" max="13322" width="3.85546875" style="184" customWidth="1"/>
    <col min="13323" max="13323" width="11" style="184" customWidth="1"/>
    <col min="13324" max="13324" width="12.85546875" style="184" customWidth="1"/>
    <col min="13325" max="13325" width="14.42578125" style="184" bestFit="1" customWidth="1"/>
    <col min="13326" max="13328" width="13.5703125" style="184" customWidth="1"/>
    <col min="13329" max="13329" width="14.28515625" style="184" customWidth="1"/>
    <col min="13330" max="13330" width="19.7109375" style="184" bestFit="1" customWidth="1"/>
    <col min="13331" max="13331" width="25.42578125" style="184" bestFit="1" customWidth="1"/>
    <col min="13332" max="13332" width="35.140625" style="184" customWidth="1"/>
    <col min="13333" max="13333" width="14.42578125" style="184" customWidth="1"/>
    <col min="13334" max="13334" width="15.28515625" style="184" customWidth="1"/>
    <col min="13335" max="13335" width="27.7109375" style="184" customWidth="1"/>
    <col min="13336" max="13336" width="14.42578125" style="184" customWidth="1"/>
    <col min="13337" max="13337" width="19.140625" style="184" customWidth="1"/>
    <col min="13338" max="13338" width="15.140625" style="184" customWidth="1"/>
    <col min="13339" max="13339" width="14" style="184" customWidth="1"/>
    <col min="13340" max="13349" width="0" style="184" hidden="1" customWidth="1"/>
    <col min="13350" max="13350" width="14.42578125" style="184" customWidth="1"/>
    <col min="13351" max="13351" width="19.28515625" style="184" customWidth="1"/>
    <col min="13352" max="13352" width="14.42578125" style="184" customWidth="1"/>
    <col min="13353" max="13353" width="18" style="184" customWidth="1"/>
    <col min="13354" max="13354" width="15.5703125" style="184" customWidth="1"/>
    <col min="13355" max="13355" width="14" style="184" customWidth="1"/>
    <col min="13356" max="13356" width="13.5703125" style="184" customWidth="1"/>
    <col min="13357" max="13357" width="15.28515625" style="184" customWidth="1"/>
    <col min="13358" max="13360" width="13.5703125" style="184" customWidth="1"/>
    <col min="13361" max="13363" width="15.28515625" style="184" customWidth="1"/>
    <col min="13364" max="13366" width="13.5703125" style="184" customWidth="1"/>
    <col min="13367" max="13367" width="17.85546875" style="184" customWidth="1"/>
    <col min="13368" max="13368" width="15.28515625" style="184" customWidth="1"/>
    <col min="13369" max="13369" width="18.28515625" style="184" customWidth="1"/>
    <col min="13370" max="13370" width="4.7109375" style="184" customWidth="1"/>
    <col min="13371" max="13371" width="11.42578125" style="184" bestFit="1" customWidth="1"/>
    <col min="13372" max="13372" width="20.5703125" style="184" bestFit="1" customWidth="1"/>
    <col min="13373" max="13373" width="18.28515625" style="184" customWidth="1"/>
    <col min="13374" max="13374" width="19.7109375" style="184" bestFit="1" customWidth="1"/>
    <col min="13375" max="13375" width="18.140625" style="184" customWidth="1"/>
    <col min="13376" max="13376" width="22.28515625" style="184" customWidth="1"/>
    <col min="13377" max="13381" width="20.140625" style="184" customWidth="1"/>
    <col min="13382" max="13382" width="5" style="184" customWidth="1"/>
    <col min="13383" max="13383" width="9.140625" style="184"/>
    <col min="13384" max="13384" width="13.85546875" style="184" bestFit="1" customWidth="1"/>
    <col min="13385" max="13385" width="29" style="184" bestFit="1" customWidth="1"/>
    <col min="13386" max="13386" width="16.85546875" style="184" customWidth="1"/>
    <col min="13387" max="13388" width="12.85546875" style="184" bestFit="1" customWidth="1"/>
    <col min="13389" max="13568" width="9.140625" style="184"/>
    <col min="13569" max="13569" width="18.85546875" style="184" customWidth="1"/>
    <col min="13570" max="13570" width="13.5703125" style="184" customWidth="1"/>
    <col min="13571" max="13571" width="14.140625" style="184" customWidth="1"/>
    <col min="13572" max="13572" width="15" style="184" customWidth="1"/>
    <col min="13573" max="13573" width="20.42578125" style="184" bestFit="1" customWidth="1"/>
    <col min="13574" max="13574" width="14.140625" style="184" bestFit="1" customWidth="1"/>
    <col min="13575" max="13575" width="22.7109375" style="184" bestFit="1" customWidth="1"/>
    <col min="13576" max="13576" width="15.42578125" style="184" customWidth="1"/>
    <col min="13577" max="13577" width="15.28515625" style="184" customWidth="1"/>
    <col min="13578" max="13578" width="3.85546875" style="184" customWidth="1"/>
    <col min="13579" max="13579" width="11" style="184" customWidth="1"/>
    <col min="13580" max="13580" width="12.85546875" style="184" customWidth="1"/>
    <col min="13581" max="13581" width="14.42578125" style="184" bestFit="1" customWidth="1"/>
    <col min="13582" max="13584" width="13.5703125" style="184" customWidth="1"/>
    <col min="13585" max="13585" width="14.28515625" style="184" customWidth="1"/>
    <col min="13586" max="13586" width="19.7109375" style="184" bestFit="1" customWidth="1"/>
    <col min="13587" max="13587" width="25.42578125" style="184" bestFit="1" customWidth="1"/>
    <col min="13588" max="13588" width="35.140625" style="184" customWidth="1"/>
    <col min="13589" max="13589" width="14.42578125" style="184" customWidth="1"/>
    <col min="13590" max="13590" width="15.28515625" style="184" customWidth="1"/>
    <col min="13591" max="13591" width="27.7109375" style="184" customWidth="1"/>
    <col min="13592" max="13592" width="14.42578125" style="184" customWidth="1"/>
    <col min="13593" max="13593" width="19.140625" style="184" customWidth="1"/>
    <col min="13594" max="13594" width="15.140625" style="184" customWidth="1"/>
    <col min="13595" max="13595" width="14" style="184" customWidth="1"/>
    <col min="13596" max="13605" width="0" style="184" hidden="1" customWidth="1"/>
    <col min="13606" max="13606" width="14.42578125" style="184" customWidth="1"/>
    <col min="13607" max="13607" width="19.28515625" style="184" customWidth="1"/>
    <col min="13608" max="13608" width="14.42578125" style="184" customWidth="1"/>
    <col min="13609" max="13609" width="18" style="184" customWidth="1"/>
    <col min="13610" max="13610" width="15.5703125" style="184" customWidth="1"/>
    <col min="13611" max="13611" width="14" style="184" customWidth="1"/>
    <col min="13612" max="13612" width="13.5703125" style="184" customWidth="1"/>
    <col min="13613" max="13613" width="15.28515625" style="184" customWidth="1"/>
    <col min="13614" max="13616" width="13.5703125" style="184" customWidth="1"/>
    <col min="13617" max="13619" width="15.28515625" style="184" customWidth="1"/>
    <col min="13620" max="13622" width="13.5703125" style="184" customWidth="1"/>
    <col min="13623" max="13623" width="17.85546875" style="184" customWidth="1"/>
    <col min="13624" max="13624" width="15.28515625" style="184" customWidth="1"/>
    <col min="13625" max="13625" width="18.28515625" style="184" customWidth="1"/>
    <col min="13626" max="13626" width="4.7109375" style="184" customWidth="1"/>
    <col min="13627" max="13627" width="11.42578125" style="184" bestFit="1" customWidth="1"/>
    <col min="13628" max="13628" width="20.5703125" style="184" bestFit="1" customWidth="1"/>
    <col min="13629" max="13629" width="18.28515625" style="184" customWidth="1"/>
    <col min="13630" max="13630" width="19.7109375" style="184" bestFit="1" customWidth="1"/>
    <col min="13631" max="13631" width="18.140625" style="184" customWidth="1"/>
    <col min="13632" max="13632" width="22.28515625" style="184" customWidth="1"/>
    <col min="13633" max="13637" width="20.140625" style="184" customWidth="1"/>
    <col min="13638" max="13638" width="5" style="184" customWidth="1"/>
    <col min="13639" max="13639" width="9.140625" style="184"/>
    <col min="13640" max="13640" width="13.85546875" style="184" bestFit="1" customWidth="1"/>
    <col min="13641" max="13641" width="29" style="184" bestFit="1" customWidth="1"/>
    <col min="13642" max="13642" width="16.85546875" style="184" customWidth="1"/>
    <col min="13643" max="13644" width="12.85546875" style="184" bestFit="1" customWidth="1"/>
    <col min="13645" max="13824" width="9.140625" style="184"/>
    <col min="13825" max="13825" width="18.85546875" style="184" customWidth="1"/>
    <col min="13826" max="13826" width="13.5703125" style="184" customWidth="1"/>
    <col min="13827" max="13827" width="14.140625" style="184" customWidth="1"/>
    <col min="13828" max="13828" width="15" style="184" customWidth="1"/>
    <col min="13829" max="13829" width="20.42578125" style="184" bestFit="1" customWidth="1"/>
    <col min="13830" max="13830" width="14.140625" style="184" bestFit="1" customWidth="1"/>
    <col min="13831" max="13831" width="22.7109375" style="184" bestFit="1" customWidth="1"/>
    <col min="13832" max="13832" width="15.42578125" style="184" customWidth="1"/>
    <col min="13833" max="13833" width="15.28515625" style="184" customWidth="1"/>
    <col min="13834" max="13834" width="3.85546875" style="184" customWidth="1"/>
    <col min="13835" max="13835" width="11" style="184" customWidth="1"/>
    <col min="13836" max="13836" width="12.85546875" style="184" customWidth="1"/>
    <col min="13837" max="13837" width="14.42578125" style="184" bestFit="1" customWidth="1"/>
    <col min="13838" max="13840" width="13.5703125" style="184" customWidth="1"/>
    <col min="13841" max="13841" width="14.28515625" style="184" customWidth="1"/>
    <col min="13842" max="13842" width="19.7109375" style="184" bestFit="1" customWidth="1"/>
    <col min="13843" max="13843" width="25.42578125" style="184" bestFit="1" customWidth="1"/>
    <col min="13844" max="13844" width="35.140625" style="184" customWidth="1"/>
    <col min="13845" max="13845" width="14.42578125" style="184" customWidth="1"/>
    <col min="13846" max="13846" width="15.28515625" style="184" customWidth="1"/>
    <col min="13847" max="13847" width="27.7109375" style="184" customWidth="1"/>
    <col min="13848" max="13848" width="14.42578125" style="184" customWidth="1"/>
    <col min="13849" max="13849" width="19.140625" style="184" customWidth="1"/>
    <col min="13850" max="13850" width="15.140625" style="184" customWidth="1"/>
    <col min="13851" max="13851" width="14" style="184" customWidth="1"/>
    <col min="13852" max="13861" width="0" style="184" hidden="1" customWidth="1"/>
    <col min="13862" max="13862" width="14.42578125" style="184" customWidth="1"/>
    <col min="13863" max="13863" width="19.28515625" style="184" customWidth="1"/>
    <col min="13864" max="13864" width="14.42578125" style="184" customWidth="1"/>
    <col min="13865" max="13865" width="18" style="184" customWidth="1"/>
    <col min="13866" max="13866" width="15.5703125" style="184" customWidth="1"/>
    <col min="13867" max="13867" width="14" style="184" customWidth="1"/>
    <col min="13868" max="13868" width="13.5703125" style="184" customWidth="1"/>
    <col min="13869" max="13869" width="15.28515625" style="184" customWidth="1"/>
    <col min="13870" max="13872" width="13.5703125" style="184" customWidth="1"/>
    <col min="13873" max="13875" width="15.28515625" style="184" customWidth="1"/>
    <col min="13876" max="13878" width="13.5703125" style="184" customWidth="1"/>
    <col min="13879" max="13879" width="17.85546875" style="184" customWidth="1"/>
    <col min="13880" max="13880" width="15.28515625" style="184" customWidth="1"/>
    <col min="13881" max="13881" width="18.28515625" style="184" customWidth="1"/>
    <col min="13882" max="13882" width="4.7109375" style="184" customWidth="1"/>
    <col min="13883" max="13883" width="11.42578125" style="184" bestFit="1" customWidth="1"/>
    <col min="13884" max="13884" width="20.5703125" style="184" bestFit="1" customWidth="1"/>
    <col min="13885" max="13885" width="18.28515625" style="184" customWidth="1"/>
    <col min="13886" max="13886" width="19.7109375" style="184" bestFit="1" customWidth="1"/>
    <col min="13887" max="13887" width="18.140625" style="184" customWidth="1"/>
    <col min="13888" max="13888" width="22.28515625" style="184" customWidth="1"/>
    <col min="13889" max="13893" width="20.140625" style="184" customWidth="1"/>
    <col min="13894" max="13894" width="5" style="184" customWidth="1"/>
    <col min="13895" max="13895" width="9.140625" style="184"/>
    <col min="13896" max="13896" width="13.85546875" style="184" bestFit="1" customWidth="1"/>
    <col min="13897" max="13897" width="29" style="184" bestFit="1" customWidth="1"/>
    <col min="13898" max="13898" width="16.85546875" style="184" customWidth="1"/>
    <col min="13899" max="13900" width="12.85546875" style="184" bestFit="1" customWidth="1"/>
    <col min="13901" max="14080" width="9.140625" style="184"/>
    <col min="14081" max="14081" width="18.85546875" style="184" customWidth="1"/>
    <col min="14082" max="14082" width="13.5703125" style="184" customWidth="1"/>
    <col min="14083" max="14083" width="14.140625" style="184" customWidth="1"/>
    <col min="14084" max="14084" width="15" style="184" customWidth="1"/>
    <col min="14085" max="14085" width="20.42578125" style="184" bestFit="1" customWidth="1"/>
    <col min="14086" max="14086" width="14.140625" style="184" bestFit="1" customWidth="1"/>
    <col min="14087" max="14087" width="22.7109375" style="184" bestFit="1" customWidth="1"/>
    <col min="14088" max="14088" width="15.42578125" style="184" customWidth="1"/>
    <col min="14089" max="14089" width="15.28515625" style="184" customWidth="1"/>
    <col min="14090" max="14090" width="3.85546875" style="184" customWidth="1"/>
    <col min="14091" max="14091" width="11" style="184" customWidth="1"/>
    <col min="14092" max="14092" width="12.85546875" style="184" customWidth="1"/>
    <col min="14093" max="14093" width="14.42578125" style="184" bestFit="1" customWidth="1"/>
    <col min="14094" max="14096" width="13.5703125" style="184" customWidth="1"/>
    <col min="14097" max="14097" width="14.28515625" style="184" customWidth="1"/>
    <col min="14098" max="14098" width="19.7109375" style="184" bestFit="1" customWidth="1"/>
    <col min="14099" max="14099" width="25.42578125" style="184" bestFit="1" customWidth="1"/>
    <col min="14100" max="14100" width="35.140625" style="184" customWidth="1"/>
    <col min="14101" max="14101" width="14.42578125" style="184" customWidth="1"/>
    <col min="14102" max="14102" width="15.28515625" style="184" customWidth="1"/>
    <col min="14103" max="14103" width="27.7109375" style="184" customWidth="1"/>
    <col min="14104" max="14104" width="14.42578125" style="184" customWidth="1"/>
    <col min="14105" max="14105" width="19.140625" style="184" customWidth="1"/>
    <col min="14106" max="14106" width="15.140625" style="184" customWidth="1"/>
    <col min="14107" max="14107" width="14" style="184" customWidth="1"/>
    <col min="14108" max="14117" width="0" style="184" hidden="1" customWidth="1"/>
    <col min="14118" max="14118" width="14.42578125" style="184" customWidth="1"/>
    <col min="14119" max="14119" width="19.28515625" style="184" customWidth="1"/>
    <col min="14120" max="14120" width="14.42578125" style="184" customWidth="1"/>
    <col min="14121" max="14121" width="18" style="184" customWidth="1"/>
    <col min="14122" max="14122" width="15.5703125" style="184" customWidth="1"/>
    <col min="14123" max="14123" width="14" style="184" customWidth="1"/>
    <col min="14124" max="14124" width="13.5703125" style="184" customWidth="1"/>
    <col min="14125" max="14125" width="15.28515625" style="184" customWidth="1"/>
    <col min="14126" max="14128" width="13.5703125" style="184" customWidth="1"/>
    <col min="14129" max="14131" width="15.28515625" style="184" customWidth="1"/>
    <col min="14132" max="14134" width="13.5703125" style="184" customWidth="1"/>
    <col min="14135" max="14135" width="17.85546875" style="184" customWidth="1"/>
    <col min="14136" max="14136" width="15.28515625" style="184" customWidth="1"/>
    <col min="14137" max="14137" width="18.28515625" style="184" customWidth="1"/>
    <col min="14138" max="14138" width="4.7109375" style="184" customWidth="1"/>
    <col min="14139" max="14139" width="11.42578125" style="184" bestFit="1" customWidth="1"/>
    <col min="14140" max="14140" width="20.5703125" style="184" bestFit="1" customWidth="1"/>
    <col min="14141" max="14141" width="18.28515625" style="184" customWidth="1"/>
    <col min="14142" max="14142" width="19.7109375" style="184" bestFit="1" customWidth="1"/>
    <col min="14143" max="14143" width="18.140625" style="184" customWidth="1"/>
    <col min="14144" max="14144" width="22.28515625" style="184" customWidth="1"/>
    <col min="14145" max="14149" width="20.140625" style="184" customWidth="1"/>
    <col min="14150" max="14150" width="5" style="184" customWidth="1"/>
    <col min="14151" max="14151" width="9.140625" style="184"/>
    <col min="14152" max="14152" width="13.85546875" style="184" bestFit="1" customWidth="1"/>
    <col min="14153" max="14153" width="29" style="184" bestFit="1" customWidth="1"/>
    <col min="14154" max="14154" width="16.85546875" style="184" customWidth="1"/>
    <col min="14155" max="14156" width="12.85546875" style="184" bestFit="1" customWidth="1"/>
    <col min="14157" max="14336" width="9.140625" style="184"/>
    <col min="14337" max="14337" width="18.85546875" style="184" customWidth="1"/>
    <col min="14338" max="14338" width="13.5703125" style="184" customWidth="1"/>
    <col min="14339" max="14339" width="14.140625" style="184" customWidth="1"/>
    <col min="14340" max="14340" width="15" style="184" customWidth="1"/>
    <col min="14341" max="14341" width="20.42578125" style="184" bestFit="1" customWidth="1"/>
    <col min="14342" max="14342" width="14.140625" style="184" bestFit="1" customWidth="1"/>
    <col min="14343" max="14343" width="22.7109375" style="184" bestFit="1" customWidth="1"/>
    <col min="14344" max="14344" width="15.42578125" style="184" customWidth="1"/>
    <col min="14345" max="14345" width="15.28515625" style="184" customWidth="1"/>
    <col min="14346" max="14346" width="3.85546875" style="184" customWidth="1"/>
    <col min="14347" max="14347" width="11" style="184" customWidth="1"/>
    <col min="14348" max="14348" width="12.85546875" style="184" customWidth="1"/>
    <col min="14349" max="14349" width="14.42578125" style="184" bestFit="1" customWidth="1"/>
    <col min="14350" max="14352" width="13.5703125" style="184" customWidth="1"/>
    <col min="14353" max="14353" width="14.28515625" style="184" customWidth="1"/>
    <col min="14354" max="14354" width="19.7109375" style="184" bestFit="1" customWidth="1"/>
    <col min="14355" max="14355" width="25.42578125" style="184" bestFit="1" customWidth="1"/>
    <col min="14356" max="14356" width="35.140625" style="184" customWidth="1"/>
    <col min="14357" max="14357" width="14.42578125" style="184" customWidth="1"/>
    <col min="14358" max="14358" width="15.28515625" style="184" customWidth="1"/>
    <col min="14359" max="14359" width="27.7109375" style="184" customWidth="1"/>
    <col min="14360" max="14360" width="14.42578125" style="184" customWidth="1"/>
    <col min="14361" max="14361" width="19.140625" style="184" customWidth="1"/>
    <col min="14362" max="14362" width="15.140625" style="184" customWidth="1"/>
    <col min="14363" max="14363" width="14" style="184" customWidth="1"/>
    <col min="14364" max="14373" width="0" style="184" hidden="1" customWidth="1"/>
    <col min="14374" max="14374" width="14.42578125" style="184" customWidth="1"/>
    <col min="14375" max="14375" width="19.28515625" style="184" customWidth="1"/>
    <col min="14376" max="14376" width="14.42578125" style="184" customWidth="1"/>
    <col min="14377" max="14377" width="18" style="184" customWidth="1"/>
    <col min="14378" max="14378" width="15.5703125" style="184" customWidth="1"/>
    <col min="14379" max="14379" width="14" style="184" customWidth="1"/>
    <col min="14380" max="14380" width="13.5703125" style="184" customWidth="1"/>
    <col min="14381" max="14381" width="15.28515625" style="184" customWidth="1"/>
    <col min="14382" max="14384" width="13.5703125" style="184" customWidth="1"/>
    <col min="14385" max="14387" width="15.28515625" style="184" customWidth="1"/>
    <col min="14388" max="14390" width="13.5703125" style="184" customWidth="1"/>
    <col min="14391" max="14391" width="17.85546875" style="184" customWidth="1"/>
    <col min="14392" max="14392" width="15.28515625" style="184" customWidth="1"/>
    <col min="14393" max="14393" width="18.28515625" style="184" customWidth="1"/>
    <col min="14394" max="14394" width="4.7109375" style="184" customWidth="1"/>
    <col min="14395" max="14395" width="11.42578125" style="184" bestFit="1" customWidth="1"/>
    <col min="14396" max="14396" width="20.5703125" style="184" bestFit="1" customWidth="1"/>
    <col min="14397" max="14397" width="18.28515625" style="184" customWidth="1"/>
    <col min="14398" max="14398" width="19.7109375" style="184" bestFit="1" customWidth="1"/>
    <col min="14399" max="14399" width="18.140625" style="184" customWidth="1"/>
    <col min="14400" max="14400" width="22.28515625" style="184" customWidth="1"/>
    <col min="14401" max="14405" width="20.140625" style="184" customWidth="1"/>
    <col min="14406" max="14406" width="5" style="184" customWidth="1"/>
    <col min="14407" max="14407" width="9.140625" style="184"/>
    <col min="14408" max="14408" width="13.85546875" style="184" bestFit="1" customWidth="1"/>
    <col min="14409" max="14409" width="29" style="184" bestFit="1" customWidth="1"/>
    <col min="14410" max="14410" width="16.85546875" style="184" customWidth="1"/>
    <col min="14411" max="14412" width="12.85546875" style="184" bestFit="1" customWidth="1"/>
    <col min="14413" max="14592" width="9.140625" style="184"/>
    <col min="14593" max="14593" width="18.85546875" style="184" customWidth="1"/>
    <col min="14594" max="14594" width="13.5703125" style="184" customWidth="1"/>
    <col min="14595" max="14595" width="14.140625" style="184" customWidth="1"/>
    <col min="14596" max="14596" width="15" style="184" customWidth="1"/>
    <col min="14597" max="14597" width="20.42578125" style="184" bestFit="1" customWidth="1"/>
    <col min="14598" max="14598" width="14.140625" style="184" bestFit="1" customWidth="1"/>
    <col min="14599" max="14599" width="22.7109375" style="184" bestFit="1" customWidth="1"/>
    <col min="14600" max="14600" width="15.42578125" style="184" customWidth="1"/>
    <col min="14601" max="14601" width="15.28515625" style="184" customWidth="1"/>
    <col min="14602" max="14602" width="3.85546875" style="184" customWidth="1"/>
    <col min="14603" max="14603" width="11" style="184" customWidth="1"/>
    <col min="14604" max="14604" width="12.85546875" style="184" customWidth="1"/>
    <col min="14605" max="14605" width="14.42578125" style="184" bestFit="1" customWidth="1"/>
    <col min="14606" max="14608" width="13.5703125" style="184" customWidth="1"/>
    <col min="14609" max="14609" width="14.28515625" style="184" customWidth="1"/>
    <col min="14610" max="14610" width="19.7109375" style="184" bestFit="1" customWidth="1"/>
    <col min="14611" max="14611" width="25.42578125" style="184" bestFit="1" customWidth="1"/>
    <col min="14612" max="14612" width="35.140625" style="184" customWidth="1"/>
    <col min="14613" max="14613" width="14.42578125" style="184" customWidth="1"/>
    <col min="14614" max="14614" width="15.28515625" style="184" customWidth="1"/>
    <col min="14615" max="14615" width="27.7109375" style="184" customWidth="1"/>
    <col min="14616" max="14616" width="14.42578125" style="184" customWidth="1"/>
    <col min="14617" max="14617" width="19.140625" style="184" customWidth="1"/>
    <col min="14618" max="14618" width="15.140625" style="184" customWidth="1"/>
    <col min="14619" max="14619" width="14" style="184" customWidth="1"/>
    <col min="14620" max="14629" width="0" style="184" hidden="1" customWidth="1"/>
    <col min="14630" max="14630" width="14.42578125" style="184" customWidth="1"/>
    <col min="14631" max="14631" width="19.28515625" style="184" customWidth="1"/>
    <col min="14632" max="14632" width="14.42578125" style="184" customWidth="1"/>
    <col min="14633" max="14633" width="18" style="184" customWidth="1"/>
    <col min="14634" max="14634" width="15.5703125" style="184" customWidth="1"/>
    <col min="14635" max="14635" width="14" style="184" customWidth="1"/>
    <col min="14636" max="14636" width="13.5703125" style="184" customWidth="1"/>
    <col min="14637" max="14637" width="15.28515625" style="184" customWidth="1"/>
    <col min="14638" max="14640" width="13.5703125" style="184" customWidth="1"/>
    <col min="14641" max="14643" width="15.28515625" style="184" customWidth="1"/>
    <col min="14644" max="14646" width="13.5703125" style="184" customWidth="1"/>
    <col min="14647" max="14647" width="17.85546875" style="184" customWidth="1"/>
    <col min="14648" max="14648" width="15.28515625" style="184" customWidth="1"/>
    <col min="14649" max="14649" width="18.28515625" style="184" customWidth="1"/>
    <col min="14650" max="14650" width="4.7109375" style="184" customWidth="1"/>
    <col min="14651" max="14651" width="11.42578125" style="184" bestFit="1" customWidth="1"/>
    <col min="14652" max="14652" width="20.5703125" style="184" bestFit="1" customWidth="1"/>
    <col min="14653" max="14653" width="18.28515625" style="184" customWidth="1"/>
    <col min="14654" max="14654" width="19.7109375" style="184" bestFit="1" customWidth="1"/>
    <col min="14655" max="14655" width="18.140625" style="184" customWidth="1"/>
    <col min="14656" max="14656" width="22.28515625" style="184" customWidth="1"/>
    <col min="14657" max="14661" width="20.140625" style="184" customWidth="1"/>
    <col min="14662" max="14662" width="5" style="184" customWidth="1"/>
    <col min="14663" max="14663" width="9.140625" style="184"/>
    <col min="14664" max="14664" width="13.85546875" style="184" bestFit="1" customWidth="1"/>
    <col min="14665" max="14665" width="29" style="184" bestFit="1" customWidth="1"/>
    <col min="14666" max="14666" width="16.85546875" style="184" customWidth="1"/>
    <col min="14667" max="14668" width="12.85546875" style="184" bestFit="1" customWidth="1"/>
    <col min="14669" max="14848" width="9.140625" style="184"/>
    <col min="14849" max="14849" width="18.85546875" style="184" customWidth="1"/>
    <col min="14850" max="14850" width="13.5703125" style="184" customWidth="1"/>
    <col min="14851" max="14851" width="14.140625" style="184" customWidth="1"/>
    <col min="14852" max="14852" width="15" style="184" customWidth="1"/>
    <col min="14853" max="14853" width="20.42578125" style="184" bestFit="1" customWidth="1"/>
    <col min="14854" max="14854" width="14.140625" style="184" bestFit="1" customWidth="1"/>
    <col min="14855" max="14855" width="22.7109375" style="184" bestFit="1" customWidth="1"/>
    <col min="14856" max="14856" width="15.42578125" style="184" customWidth="1"/>
    <col min="14857" max="14857" width="15.28515625" style="184" customWidth="1"/>
    <col min="14858" max="14858" width="3.85546875" style="184" customWidth="1"/>
    <col min="14859" max="14859" width="11" style="184" customWidth="1"/>
    <col min="14860" max="14860" width="12.85546875" style="184" customWidth="1"/>
    <col min="14861" max="14861" width="14.42578125" style="184" bestFit="1" customWidth="1"/>
    <col min="14862" max="14864" width="13.5703125" style="184" customWidth="1"/>
    <col min="14865" max="14865" width="14.28515625" style="184" customWidth="1"/>
    <col min="14866" max="14866" width="19.7109375" style="184" bestFit="1" customWidth="1"/>
    <col min="14867" max="14867" width="25.42578125" style="184" bestFit="1" customWidth="1"/>
    <col min="14868" max="14868" width="35.140625" style="184" customWidth="1"/>
    <col min="14869" max="14869" width="14.42578125" style="184" customWidth="1"/>
    <col min="14870" max="14870" width="15.28515625" style="184" customWidth="1"/>
    <col min="14871" max="14871" width="27.7109375" style="184" customWidth="1"/>
    <col min="14872" max="14872" width="14.42578125" style="184" customWidth="1"/>
    <col min="14873" max="14873" width="19.140625" style="184" customWidth="1"/>
    <col min="14874" max="14874" width="15.140625" style="184" customWidth="1"/>
    <col min="14875" max="14875" width="14" style="184" customWidth="1"/>
    <col min="14876" max="14885" width="0" style="184" hidden="1" customWidth="1"/>
    <col min="14886" max="14886" width="14.42578125" style="184" customWidth="1"/>
    <col min="14887" max="14887" width="19.28515625" style="184" customWidth="1"/>
    <col min="14888" max="14888" width="14.42578125" style="184" customWidth="1"/>
    <col min="14889" max="14889" width="18" style="184" customWidth="1"/>
    <col min="14890" max="14890" width="15.5703125" style="184" customWidth="1"/>
    <col min="14891" max="14891" width="14" style="184" customWidth="1"/>
    <col min="14892" max="14892" width="13.5703125" style="184" customWidth="1"/>
    <col min="14893" max="14893" width="15.28515625" style="184" customWidth="1"/>
    <col min="14894" max="14896" width="13.5703125" style="184" customWidth="1"/>
    <col min="14897" max="14899" width="15.28515625" style="184" customWidth="1"/>
    <col min="14900" max="14902" width="13.5703125" style="184" customWidth="1"/>
    <col min="14903" max="14903" width="17.85546875" style="184" customWidth="1"/>
    <col min="14904" max="14904" width="15.28515625" style="184" customWidth="1"/>
    <col min="14905" max="14905" width="18.28515625" style="184" customWidth="1"/>
    <col min="14906" max="14906" width="4.7109375" style="184" customWidth="1"/>
    <col min="14907" max="14907" width="11.42578125" style="184" bestFit="1" customWidth="1"/>
    <col min="14908" max="14908" width="20.5703125" style="184" bestFit="1" customWidth="1"/>
    <col min="14909" max="14909" width="18.28515625" style="184" customWidth="1"/>
    <col min="14910" max="14910" width="19.7109375" style="184" bestFit="1" customWidth="1"/>
    <col min="14911" max="14911" width="18.140625" style="184" customWidth="1"/>
    <col min="14912" max="14912" width="22.28515625" style="184" customWidth="1"/>
    <col min="14913" max="14917" width="20.140625" style="184" customWidth="1"/>
    <col min="14918" max="14918" width="5" style="184" customWidth="1"/>
    <col min="14919" max="14919" width="9.140625" style="184"/>
    <col min="14920" max="14920" width="13.85546875" style="184" bestFit="1" customWidth="1"/>
    <col min="14921" max="14921" width="29" style="184" bestFit="1" customWidth="1"/>
    <col min="14922" max="14922" width="16.85546875" style="184" customWidth="1"/>
    <col min="14923" max="14924" width="12.85546875" style="184" bestFit="1" customWidth="1"/>
    <col min="14925" max="15104" width="9.140625" style="184"/>
    <col min="15105" max="15105" width="18.85546875" style="184" customWidth="1"/>
    <col min="15106" max="15106" width="13.5703125" style="184" customWidth="1"/>
    <col min="15107" max="15107" width="14.140625" style="184" customWidth="1"/>
    <col min="15108" max="15108" width="15" style="184" customWidth="1"/>
    <col min="15109" max="15109" width="20.42578125" style="184" bestFit="1" customWidth="1"/>
    <col min="15110" max="15110" width="14.140625" style="184" bestFit="1" customWidth="1"/>
    <col min="15111" max="15111" width="22.7109375" style="184" bestFit="1" customWidth="1"/>
    <col min="15112" max="15112" width="15.42578125" style="184" customWidth="1"/>
    <col min="15113" max="15113" width="15.28515625" style="184" customWidth="1"/>
    <col min="15114" max="15114" width="3.85546875" style="184" customWidth="1"/>
    <col min="15115" max="15115" width="11" style="184" customWidth="1"/>
    <col min="15116" max="15116" width="12.85546875" style="184" customWidth="1"/>
    <col min="15117" max="15117" width="14.42578125" style="184" bestFit="1" customWidth="1"/>
    <col min="15118" max="15120" width="13.5703125" style="184" customWidth="1"/>
    <col min="15121" max="15121" width="14.28515625" style="184" customWidth="1"/>
    <col min="15122" max="15122" width="19.7109375" style="184" bestFit="1" customWidth="1"/>
    <col min="15123" max="15123" width="25.42578125" style="184" bestFit="1" customWidth="1"/>
    <col min="15124" max="15124" width="35.140625" style="184" customWidth="1"/>
    <col min="15125" max="15125" width="14.42578125" style="184" customWidth="1"/>
    <col min="15126" max="15126" width="15.28515625" style="184" customWidth="1"/>
    <col min="15127" max="15127" width="27.7109375" style="184" customWidth="1"/>
    <col min="15128" max="15128" width="14.42578125" style="184" customWidth="1"/>
    <col min="15129" max="15129" width="19.140625" style="184" customWidth="1"/>
    <col min="15130" max="15130" width="15.140625" style="184" customWidth="1"/>
    <col min="15131" max="15131" width="14" style="184" customWidth="1"/>
    <col min="15132" max="15141" width="0" style="184" hidden="1" customWidth="1"/>
    <col min="15142" max="15142" width="14.42578125" style="184" customWidth="1"/>
    <col min="15143" max="15143" width="19.28515625" style="184" customWidth="1"/>
    <col min="15144" max="15144" width="14.42578125" style="184" customWidth="1"/>
    <col min="15145" max="15145" width="18" style="184" customWidth="1"/>
    <col min="15146" max="15146" width="15.5703125" style="184" customWidth="1"/>
    <col min="15147" max="15147" width="14" style="184" customWidth="1"/>
    <col min="15148" max="15148" width="13.5703125" style="184" customWidth="1"/>
    <col min="15149" max="15149" width="15.28515625" style="184" customWidth="1"/>
    <col min="15150" max="15152" width="13.5703125" style="184" customWidth="1"/>
    <col min="15153" max="15155" width="15.28515625" style="184" customWidth="1"/>
    <col min="15156" max="15158" width="13.5703125" style="184" customWidth="1"/>
    <col min="15159" max="15159" width="17.85546875" style="184" customWidth="1"/>
    <col min="15160" max="15160" width="15.28515625" style="184" customWidth="1"/>
    <col min="15161" max="15161" width="18.28515625" style="184" customWidth="1"/>
    <col min="15162" max="15162" width="4.7109375" style="184" customWidth="1"/>
    <col min="15163" max="15163" width="11.42578125" style="184" bestFit="1" customWidth="1"/>
    <col min="15164" max="15164" width="20.5703125" style="184" bestFit="1" customWidth="1"/>
    <col min="15165" max="15165" width="18.28515625" style="184" customWidth="1"/>
    <col min="15166" max="15166" width="19.7109375" style="184" bestFit="1" customWidth="1"/>
    <col min="15167" max="15167" width="18.140625" style="184" customWidth="1"/>
    <col min="15168" max="15168" width="22.28515625" style="184" customWidth="1"/>
    <col min="15169" max="15173" width="20.140625" style="184" customWidth="1"/>
    <col min="15174" max="15174" width="5" style="184" customWidth="1"/>
    <col min="15175" max="15175" width="9.140625" style="184"/>
    <col min="15176" max="15176" width="13.85546875" style="184" bestFit="1" customWidth="1"/>
    <col min="15177" max="15177" width="29" style="184" bestFit="1" customWidth="1"/>
    <col min="15178" max="15178" width="16.85546875" style="184" customWidth="1"/>
    <col min="15179" max="15180" width="12.85546875" style="184" bestFit="1" customWidth="1"/>
    <col min="15181" max="15360" width="9.140625" style="184"/>
    <col min="15361" max="15361" width="18.85546875" style="184" customWidth="1"/>
    <col min="15362" max="15362" width="13.5703125" style="184" customWidth="1"/>
    <col min="15363" max="15363" width="14.140625" style="184" customWidth="1"/>
    <col min="15364" max="15364" width="15" style="184" customWidth="1"/>
    <col min="15365" max="15365" width="20.42578125" style="184" bestFit="1" customWidth="1"/>
    <col min="15366" max="15366" width="14.140625" style="184" bestFit="1" customWidth="1"/>
    <col min="15367" max="15367" width="22.7109375" style="184" bestFit="1" customWidth="1"/>
    <col min="15368" max="15368" width="15.42578125" style="184" customWidth="1"/>
    <col min="15369" max="15369" width="15.28515625" style="184" customWidth="1"/>
    <col min="15370" max="15370" width="3.85546875" style="184" customWidth="1"/>
    <col min="15371" max="15371" width="11" style="184" customWidth="1"/>
    <col min="15372" max="15372" width="12.85546875" style="184" customWidth="1"/>
    <col min="15373" max="15373" width="14.42578125" style="184" bestFit="1" customWidth="1"/>
    <col min="15374" max="15376" width="13.5703125" style="184" customWidth="1"/>
    <col min="15377" max="15377" width="14.28515625" style="184" customWidth="1"/>
    <col min="15378" max="15378" width="19.7109375" style="184" bestFit="1" customWidth="1"/>
    <col min="15379" max="15379" width="25.42578125" style="184" bestFit="1" customWidth="1"/>
    <col min="15380" max="15380" width="35.140625" style="184" customWidth="1"/>
    <col min="15381" max="15381" width="14.42578125" style="184" customWidth="1"/>
    <col min="15382" max="15382" width="15.28515625" style="184" customWidth="1"/>
    <col min="15383" max="15383" width="27.7109375" style="184" customWidth="1"/>
    <col min="15384" max="15384" width="14.42578125" style="184" customWidth="1"/>
    <col min="15385" max="15385" width="19.140625" style="184" customWidth="1"/>
    <col min="15386" max="15386" width="15.140625" style="184" customWidth="1"/>
    <col min="15387" max="15387" width="14" style="184" customWidth="1"/>
    <col min="15388" max="15397" width="0" style="184" hidden="1" customWidth="1"/>
    <col min="15398" max="15398" width="14.42578125" style="184" customWidth="1"/>
    <col min="15399" max="15399" width="19.28515625" style="184" customWidth="1"/>
    <col min="15400" max="15400" width="14.42578125" style="184" customWidth="1"/>
    <col min="15401" max="15401" width="18" style="184" customWidth="1"/>
    <col min="15402" max="15402" width="15.5703125" style="184" customWidth="1"/>
    <col min="15403" max="15403" width="14" style="184" customWidth="1"/>
    <col min="15404" max="15404" width="13.5703125" style="184" customWidth="1"/>
    <col min="15405" max="15405" width="15.28515625" style="184" customWidth="1"/>
    <col min="15406" max="15408" width="13.5703125" style="184" customWidth="1"/>
    <col min="15409" max="15411" width="15.28515625" style="184" customWidth="1"/>
    <col min="15412" max="15414" width="13.5703125" style="184" customWidth="1"/>
    <col min="15415" max="15415" width="17.85546875" style="184" customWidth="1"/>
    <col min="15416" max="15416" width="15.28515625" style="184" customWidth="1"/>
    <col min="15417" max="15417" width="18.28515625" style="184" customWidth="1"/>
    <col min="15418" max="15418" width="4.7109375" style="184" customWidth="1"/>
    <col min="15419" max="15419" width="11.42578125" style="184" bestFit="1" customWidth="1"/>
    <col min="15420" max="15420" width="20.5703125" style="184" bestFit="1" customWidth="1"/>
    <col min="15421" max="15421" width="18.28515625" style="184" customWidth="1"/>
    <col min="15422" max="15422" width="19.7109375" style="184" bestFit="1" customWidth="1"/>
    <col min="15423" max="15423" width="18.140625" style="184" customWidth="1"/>
    <col min="15424" max="15424" width="22.28515625" style="184" customWidth="1"/>
    <col min="15425" max="15429" width="20.140625" style="184" customWidth="1"/>
    <col min="15430" max="15430" width="5" style="184" customWidth="1"/>
    <col min="15431" max="15431" width="9.140625" style="184"/>
    <col min="15432" max="15432" width="13.85546875" style="184" bestFit="1" customWidth="1"/>
    <col min="15433" max="15433" width="29" style="184" bestFit="1" customWidth="1"/>
    <col min="15434" max="15434" width="16.85546875" style="184" customWidth="1"/>
    <col min="15435" max="15436" width="12.85546875" style="184" bestFit="1" customWidth="1"/>
    <col min="15437" max="15616" width="9.140625" style="184"/>
    <col min="15617" max="15617" width="18.85546875" style="184" customWidth="1"/>
    <col min="15618" max="15618" width="13.5703125" style="184" customWidth="1"/>
    <col min="15619" max="15619" width="14.140625" style="184" customWidth="1"/>
    <col min="15620" max="15620" width="15" style="184" customWidth="1"/>
    <col min="15621" max="15621" width="20.42578125" style="184" bestFit="1" customWidth="1"/>
    <col min="15622" max="15622" width="14.140625" style="184" bestFit="1" customWidth="1"/>
    <col min="15623" max="15623" width="22.7109375" style="184" bestFit="1" customWidth="1"/>
    <col min="15624" max="15624" width="15.42578125" style="184" customWidth="1"/>
    <col min="15625" max="15625" width="15.28515625" style="184" customWidth="1"/>
    <col min="15626" max="15626" width="3.85546875" style="184" customWidth="1"/>
    <col min="15627" max="15627" width="11" style="184" customWidth="1"/>
    <col min="15628" max="15628" width="12.85546875" style="184" customWidth="1"/>
    <col min="15629" max="15629" width="14.42578125" style="184" bestFit="1" customWidth="1"/>
    <col min="15630" max="15632" width="13.5703125" style="184" customWidth="1"/>
    <col min="15633" max="15633" width="14.28515625" style="184" customWidth="1"/>
    <col min="15634" max="15634" width="19.7109375" style="184" bestFit="1" customWidth="1"/>
    <col min="15635" max="15635" width="25.42578125" style="184" bestFit="1" customWidth="1"/>
    <col min="15636" max="15636" width="35.140625" style="184" customWidth="1"/>
    <col min="15637" max="15637" width="14.42578125" style="184" customWidth="1"/>
    <col min="15638" max="15638" width="15.28515625" style="184" customWidth="1"/>
    <col min="15639" max="15639" width="27.7109375" style="184" customWidth="1"/>
    <col min="15640" max="15640" width="14.42578125" style="184" customWidth="1"/>
    <col min="15641" max="15641" width="19.140625" style="184" customWidth="1"/>
    <col min="15642" max="15642" width="15.140625" style="184" customWidth="1"/>
    <col min="15643" max="15643" width="14" style="184" customWidth="1"/>
    <col min="15644" max="15653" width="0" style="184" hidden="1" customWidth="1"/>
    <col min="15654" max="15654" width="14.42578125" style="184" customWidth="1"/>
    <col min="15655" max="15655" width="19.28515625" style="184" customWidth="1"/>
    <col min="15656" max="15656" width="14.42578125" style="184" customWidth="1"/>
    <col min="15657" max="15657" width="18" style="184" customWidth="1"/>
    <col min="15658" max="15658" width="15.5703125" style="184" customWidth="1"/>
    <col min="15659" max="15659" width="14" style="184" customWidth="1"/>
    <col min="15660" max="15660" width="13.5703125" style="184" customWidth="1"/>
    <col min="15661" max="15661" width="15.28515625" style="184" customWidth="1"/>
    <col min="15662" max="15664" width="13.5703125" style="184" customWidth="1"/>
    <col min="15665" max="15667" width="15.28515625" style="184" customWidth="1"/>
    <col min="15668" max="15670" width="13.5703125" style="184" customWidth="1"/>
    <col min="15671" max="15671" width="17.85546875" style="184" customWidth="1"/>
    <col min="15672" max="15672" width="15.28515625" style="184" customWidth="1"/>
    <col min="15673" max="15673" width="18.28515625" style="184" customWidth="1"/>
    <col min="15674" max="15674" width="4.7109375" style="184" customWidth="1"/>
    <col min="15675" max="15675" width="11.42578125" style="184" bestFit="1" customWidth="1"/>
    <col min="15676" max="15676" width="20.5703125" style="184" bestFit="1" customWidth="1"/>
    <col min="15677" max="15677" width="18.28515625" style="184" customWidth="1"/>
    <col min="15678" max="15678" width="19.7109375" style="184" bestFit="1" customWidth="1"/>
    <col min="15679" max="15679" width="18.140625" style="184" customWidth="1"/>
    <col min="15680" max="15680" width="22.28515625" style="184" customWidth="1"/>
    <col min="15681" max="15685" width="20.140625" style="184" customWidth="1"/>
    <col min="15686" max="15686" width="5" style="184" customWidth="1"/>
    <col min="15687" max="15687" width="9.140625" style="184"/>
    <col min="15688" max="15688" width="13.85546875" style="184" bestFit="1" customWidth="1"/>
    <col min="15689" max="15689" width="29" style="184" bestFit="1" customWidth="1"/>
    <col min="15690" max="15690" width="16.85546875" style="184" customWidth="1"/>
    <col min="15691" max="15692" width="12.85546875" style="184" bestFit="1" customWidth="1"/>
    <col min="15693" max="15872" width="9.140625" style="184"/>
    <col min="15873" max="15873" width="18.85546875" style="184" customWidth="1"/>
    <col min="15874" max="15874" width="13.5703125" style="184" customWidth="1"/>
    <col min="15875" max="15875" width="14.140625" style="184" customWidth="1"/>
    <col min="15876" max="15876" width="15" style="184" customWidth="1"/>
    <col min="15877" max="15877" width="20.42578125" style="184" bestFit="1" customWidth="1"/>
    <col min="15878" max="15878" width="14.140625" style="184" bestFit="1" customWidth="1"/>
    <col min="15879" max="15879" width="22.7109375" style="184" bestFit="1" customWidth="1"/>
    <col min="15880" max="15880" width="15.42578125" style="184" customWidth="1"/>
    <col min="15881" max="15881" width="15.28515625" style="184" customWidth="1"/>
    <col min="15882" max="15882" width="3.85546875" style="184" customWidth="1"/>
    <col min="15883" max="15883" width="11" style="184" customWidth="1"/>
    <col min="15884" max="15884" width="12.85546875" style="184" customWidth="1"/>
    <col min="15885" max="15885" width="14.42578125" style="184" bestFit="1" customWidth="1"/>
    <col min="15886" max="15888" width="13.5703125" style="184" customWidth="1"/>
    <col min="15889" max="15889" width="14.28515625" style="184" customWidth="1"/>
    <col min="15890" max="15890" width="19.7109375" style="184" bestFit="1" customWidth="1"/>
    <col min="15891" max="15891" width="25.42578125" style="184" bestFit="1" customWidth="1"/>
    <col min="15892" max="15892" width="35.140625" style="184" customWidth="1"/>
    <col min="15893" max="15893" width="14.42578125" style="184" customWidth="1"/>
    <col min="15894" max="15894" width="15.28515625" style="184" customWidth="1"/>
    <col min="15895" max="15895" width="27.7109375" style="184" customWidth="1"/>
    <col min="15896" max="15896" width="14.42578125" style="184" customWidth="1"/>
    <col min="15897" max="15897" width="19.140625" style="184" customWidth="1"/>
    <col min="15898" max="15898" width="15.140625" style="184" customWidth="1"/>
    <col min="15899" max="15899" width="14" style="184" customWidth="1"/>
    <col min="15900" max="15909" width="0" style="184" hidden="1" customWidth="1"/>
    <col min="15910" max="15910" width="14.42578125" style="184" customWidth="1"/>
    <col min="15911" max="15911" width="19.28515625" style="184" customWidth="1"/>
    <col min="15912" max="15912" width="14.42578125" style="184" customWidth="1"/>
    <col min="15913" max="15913" width="18" style="184" customWidth="1"/>
    <col min="15914" max="15914" width="15.5703125" style="184" customWidth="1"/>
    <col min="15915" max="15915" width="14" style="184" customWidth="1"/>
    <col min="15916" max="15916" width="13.5703125" style="184" customWidth="1"/>
    <col min="15917" max="15917" width="15.28515625" style="184" customWidth="1"/>
    <col min="15918" max="15920" width="13.5703125" style="184" customWidth="1"/>
    <col min="15921" max="15923" width="15.28515625" style="184" customWidth="1"/>
    <col min="15924" max="15926" width="13.5703125" style="184" customWidth="1"/>
    <col min="15927" max="15927" width="17.85546875" style="184" customWidth="1"/>
    <col min="15928" max="15928" width="15.28515625" style="184" customWidth="1"/>
    <col min="15929" max="15929" width="18.28515625" style="184" customWidth="1"/>
    <col min="15930" max="15930" width="4.7109375" style="184" customWidth="1"/>
    <col min="15931" max="15931" width="11.42578125" style="184" bestFit="1" customWidth="1"/>
    <col min="15932" max="15932" width="20.5703125" style="184" bestFit="1" customWidth="1"/>
    <col min="15933" max="15933" width="18.28515625" style="184" customWidth="1"/>
    <col min="15934" max="15934" width="19.7109375" style="184" bestFit="1" customWidth="1"/>
    <col min="15935" max="15935" width="18.140625" style="184" customWidth="1"/>
    <col min="15936" max="15936" width="22.28515625" style="184" customWidth="1"/>
    <col min="15937" max="15941" width="20.140625" style="184" customWidth="1"/>
    <col min="15942" max="15942" width="5" style="184" customWidth="1"/>
    <col min="15943" max="15943" width="9.140625" style="184"/>
    <col min="15944" max="15944" width="13.85546875" style="184" bestFit="1" customWidth="1"/>
    <col min="15945" max="15945" width="29" style="184" bestFit="1" customWidth="1"/>
    <col min="15946" max="15946" width="16.85546875" style="184" customWidth="1"/>
    <col min="15947" max="15948" width="12.85546875" style="184" bestFit="1" customWidth="1"/>
    <col min="15949" max="16128" width="9.140625" style="184"/>
    <col min="16129" max="16129" width="18.85546875" style="184" customWidth="1"/>
    <col min="16130" max="16130" width="13.5703125" style="184" customWidth="1"/>
    <col min="16131" max="16131" width="14.140625" style="184" customWidth="1"/>
    <col min="16132" max="16132" width="15" style="184" customWidth="1"/>
    <col min="16133" max="16133" width="20.42578125" style="184" bestFit="1" customWidth="1"/>
    <col min="16134" max="16134" width="14.140625" style="184" bestFit="1" customWidth="1"/>
    <col min="16135" max="16135" width="22.7109375" style="184" bestFit="1" customWidth="1"/>
    <col min="16136" max="16136" width="15.42578125" style="184" customWidth="1"/>
    <col min="16137" max="16137" width="15.28515625" style="184" customWidth="1"/>
    <col min="16138" max="16138" width="3.85546875" style="184" customWidth="1"/>
    <col min="16139" max="16139" width="11" style="184" customWidth="1"/>
    <col min="16140" max="16140" width="12.85546875" style="184" customWidth="1"/>
    <col min="16141" max="16141" width="14.42578125" style="184" bestFit="1" customWidth="1"/>
    <col min="16142" max="16144" width="13.5703125" style="184" customWidth="1"/>
    <col min="16145" max="16145" width="14.28515625" style="184" customWidth="1"/>
    <col min="16146" max="16146" width="19.7109375" style="184" bestFit="1" customWidth="1"/>
    <col min="16147" max="16147" width="25.42578125" style="184" bestFit="1" customWidth="1"/>
    <col min="16148" max="16148" width="35.140625" style="184" customWidth="1"/>
    <col min="16149" max="16149" width="14.42578125" style="184" customWidth="1"/>
    <col min="16150" max="16150" width="15.28515625" style="184" customWidth="1"/>
    <col min="16151" max="16151" width="27.7109375" style="184" customWidth="1"/>
    <col min="16152" max="16152" width="14.42578125" style="184" customWidth="1"/>
    <col min="16153" max="16153" width="19.140625" style="184" customWidth="1"/>
    <col min="16154" max="16154" width="15.140625" style="184" customWidth="1"/>
    <col min="16155" max="16155" width="14" style="184" customWidth="1"/>
    <col min="16156" max="16165" width="0" style="184" hidden="1" customWidth="1"/>
    <col min="16166" max="16166" width="14.42578125" style="184" customWidth="1"/>
    <col min="16167" max="16167" width="19.28515625" style="184" customWidth="1"/>
    <col min="16168" max="16168" width="14.42578125" style="184" customWidth="1"/>
    <col min="16169" max="16169" width="18" style="184" customWidth="1"/>
    <col min="16170" max="16170" width="15.5703125" style="184" customWidth="1"/>
    <col min="16171" max="16171" width="14" style="184" customWidth="1"/>
    <col min="16172" max="16172" width="13.5703125" style="184" customWidth="1"/>
    <col min="16173" max="16173" width="15.28515625" style="184" customWidth="1"/>
    <col min="16174" max="16176" width="13.5703125" style="184" customWidth="1"/>
    <col min="16177" max="16179" width="15.28515625" style="184" customWidth="1"/>
    <col min="16180" max="16182" width="13.5703125" style="184" customWidth="1"/>
    <col min="16183" max="16183" width="17.85546875" style="184" customWidth="1"/>
    <col min="16184" max="16184" width="15.28515625" style="184" customWidth="1"/>
    <col min="16185" max="16185" width="18.28515625" style="184" customWidth="1"/>
    <col min="16186" max="16186" width="4.7109375" style="184" customWidth="1"/>
    <col min="16187" max="16187" width="11.42578125" style="184" bestFit="1" customWidth="1"/>
    <col min="16188" max="16188" width="20.5703125" style="184" bestFit="1" customWidth="1"/>
    <col min="16189" max="16189" width="18.28515625" style="184" customWidth="1"/>
    <col min="16190" max="16190" width="19.7109375" style="184" bestFit="1" customWidth="1"/>
    <col min="16191" max="16191" width="18.140625" style="184" customWidth="1"/>
    <col min="16192" max="16192" width="22.28515625" style="184" customWidth="1"/>
    <col min="16193" max="16197" width="20.140625" style="184" customWidth="1"/>
    <col min="16198" max="16198" width="5" style="184" customWidth="1"/>
    <col min="16199" max="16199" width="9.140625" style="184"/>
    <col min="16200" max="16200" width="13.85546875" style="184" bestFit="1" customWidth="1"/>
    <col min="16201" max="16201" width="29" style="184" bestFit="1" customWidth="1"/>
    <col min="16202" max="16202" width="16.85546875" style="184" customWidth="1"/>
    <col min="16203" max="16204" width="12.85546875" style="184" bestFit="1" customWidth="1"/>
    <col min="16205" max="16384" width="9.140625" style="184"/>
  </cols>
  <sheetData>
    <row r="1" spans="1:76">
      <c r="A1" s="176" t="s">
        <v>2764</v>
      </c>
      <c r="B1" s="177">
        <v>469200000</v>
      </c>
      <c r="C1" s="177">
        <v>1167804784</v>
      </c>
      <c r="D1" s="177">
        <v>1637004784</v>
      </c>
      <c r="E1" s="177">
        <v>1638248634</v>
      </c>
      <c r="F1" s="177">
        <v>1207862741</v>
      </c>
      <c r="G1" s="177">
        <v>966290192</v>
      </c>
      <c r="H1" s="177">
        <v>15116439</v>
      </c>
      <c r="I1" s="177">
        <v>238776</v>
      </c>
      <c r="J1" s="177"/>
      <c r="K1" s="178" t="s">
        <v>2765</v>
      </c>
      <c r="L1" s="179">
        <v>469200000</v>
      </c>
      <c r="M1" s="179">
        <v>1167804784</v>
      </c>
      <c r="N1" s="179">
        <v>1243850</v>
      </c>
      <c r="O1" s="179">
        <v>31586694</v>
      </c>
      <c r="P1" s="179">
        <v>1024129058</v>
      </c>
      <c r="Q1" s="179">
        <v>1637004784</v>
      </c>
      <c r="R1" s="179">
        <v>1638248634</v>
      </c>
      <c r="S1" s="180">
        <v>1669835328</v>
      </c>
      <c r="T1" s="179">
        <v>14877663</v>
      </c>
      <c r="U1" s="179">
        <v>966290192</v>
      </c>
      <c r="V1" s="179">
        <v>16121513</v>
      </c>
      <c r="W1" s="180">
        <v>1684712991</v>
      </c>
      <c r="X1" s="180"/>
      <c r="Y1" s="180"/>
      <c r="Z1" s="181"/>
      <c r="AA1" s="181" t="s">
        <v>2765</v>
      </c>
      <c r="AB1" s="179">
        <v>416450000</v>
      </c>
      <c r="AC1" s="179">
        <v>1190432159</v>
      </c>
      <c r="AD1" s="179">
        <v>0</v>
      </c>
      <c r="AE1" s="179">
        <v>0</v>
      </c>
      <c r="AF1" s="179">
        <v>766454294</v>
      </c>
      <c r="AG1" s="179">
        <v>1606882159</v>
      </c>
      <c r="AH1" s="179">
        <v>1606882159</v>
      </c>
      <c r="AI1" s="179">
        <v>1606882159</v>
      </c>
      <c r="AJ1" s="179">
        <v>21667593</v>
      </c>
      <c r="AK1" s="179">
        <v>949672317</v>
      </c>
      <c r="AL1" s="179">
        <v>21667593</v>
      </c>
      <c r="AM1" s="179">
        <v>1628549752</v>
      </c>
      <c r="AN1" s="179"/>
      <c r="AO1" s="179"/>
      <c r="AP1" s="181"/>
      <c r="AQ1" s="102" t="s">
        <v>2764</v>
      </c>
      <c r="AR1" s="182">
        <v>52750000</v>
      </c>
      <c r="AS1" s="182">
        <v>-22627375</v>
      </c>
      <c r="AT1" s="182">
        <v>1243850</v>
      </c>
      <c r="AU1" s="182">
        <v>31586694</v>
      </c>
      <c r="AV1" s="182">
        <v>257674764</v>
      </c>
      <c r="AW1" s="182">
        <v>30122625</v>
      </c>
      <c r="AX1" s="182">
        <v>31366475</v>
      </c>
      <c r="AY1" s="182">
        <v>62953169</v>
      </c>
      <c r="AZ1" s="182">
        <v>-6789930</v>
      </c>
      <c r="BA1" s="182">
        <v>16617875</v>
      </c>
      <c r="BB1" s="182">
        <v>-5546080</v>
      </c>
      <c r="BC1" s="182">
        <v>56163239</v>
      </c>
      <c r="BD1" s="182">
        <v>20772344</v>
      </c>
      <c r="BE1" s="182" t="e">
        <v>#DIV/0!</v>
      </c>
      <c r="BF1" s="183"/>
    </row>
    <row r="2" spans="1:76">
      <c r="A2" s="176" t="s">
        <v>2766</v>
      </c>
      <c r="B2" s="177">
        <v>469200000</v>
      </c>
      <c r="C2" s="177">
        <v>1167804784</v>
      </c>
      <c r="D2" s="177">
        <v>1637004784</v>
      </c>
      <c r="E2" s="177">
        <v>1638248634</v>
      </c>
      <c r="F2" s="177">
        <v>1207862741</v>
      </c>
      <c r="G2" s="177">
        <v>966290192</v>
      </c>
      <c r="H2" s="177">
        <v>15116439</v>
      </c>
      <c r="I2" s="177">
        <v>238776</v>
      </c>
      <c r="J2" s="177"/>
      <c r="K2" s="185" t="s">
        <v>2766</v>
      </c>
      <c r="L2" s="179">
        <v>469200000</v>
      </c>
      <c r="M2" s="179">
        <v>1167804784</v>
      </c>
      <c r="N2" s="179">
        <v>1243850</v>
      </c>
      <c r="O2" s="179">
        <v>31586694</v>
      </c>
      <c r="P2" s="179">
        <v>1024129058</v>
      </c>
      <c r="Q2" s="179">
        <v>1637004784</v>
      </c>
      <c r="R2" s="179">
        <v>1638248634</v>
      </c>
      <c r="S2" s="180">
        <v>1669835328</v>
      </c>
      <c r="T2" s="179">
        <v>14877663</v>
      </c>
      <c r="U2" s="179">
        <v>966290192</v>
      </c>
      <c r="V2" s="179">
        <v>16121513</v>
      </c>
      <c r="W2" s="180">
        <v>1684712991</v>
      </c>
      <c r="X2" s="180"/>
      <c r="Y2" s="180"/>
      <c r="AA2" s="184" t="s">
        <v>2766</v>
      </c>
      <c r="AB2" s="179">
        <v>416450000</v>
      </c>
      <c r="AC2" s="179">
        <v>1190432159</v>
      </c>
      <c r="AD2" s="179">
        <v>0</v>
      </c>
      <c r="AE2" s="179">
        <v>0</v>
      </c>
      <c r="AF2" s="179">
        <v>766468977</v>
      </c>
      <c r="AG2" s="179">
        <v>1606882159</v>
      </c>
      <c r="AH2" s="179">
        <v>1606882159</v>
      </c>
      <c r="AI2" s="179">
        <v>1606882159</v>
      </c>
      <c r="AJ2" s="179">
        <v>21667593</v>
      </c>
      <c r="AK2" s="179">
        <v>949672317</v>
      </c>
      <c r="AL2" s="179">
        <v>21667593</v>
      </c>
      <c r="AM2" s="179">
        <v>1628549752</v>
      </c>
      <c r="AN2" s="179"/>
      <c r="AO2" s="179"/>
      <c r="AQ2" s="102" t="s">
        <v>2766</v>
      </c>
      <c r="AR2" s="186">
        <v>52750000</v>
      </c>
      <c r="AS2" s="186">
        <v>-22627375</v>
      </c>
      <c r="AT2" s="186">
        <v>1243850</v>
      </c>
      <c r="AU2" s="186">
        <v>31586694</v>
      </c>
      <c r="AV2" s="186">
        <v>257660081</v>
      </c>
      <c r="AW2" s="186">
        <v>30122625</v>
      </c>
      <c r="AX2" s="186">
        <v>31366475</v>
      </c>
      <c r="AY2" s="186">
        <v>62953169</v>
      </c>
      <c r="AZ2" s="186">
        <v>-6789930</v>
      </c>
      <c r="BA2" s="186">
        <v>16617875</v>
      </c>
      <c r="BB2" s="186">
        <v>-5546080</v>
      </c>
      <c r="BC2" s="186">
        <v>56163239</v>
      </c>
      <c r="BD2" s="186">
        <v>20772344</v>
      </c>
      <c r="BE2" s="186">
        <v>2.2904922606213018E-2</v>
      </c>
      <c r="BF2" s="183"/>
    </row>
    <row r="3" spans="1:76" ht="15" customHeight="1">
      <c r="A3" s="176" t="s">
        <v>2767</v>
      </c>
      <c r="B3" s="177">
        <v>0</v>
      </c>
      <c r="C3" s="177">
        <v>0</v>
      </c>
      <c r="D3" s="177">
        <v>0</v>
      </c>
      <c r="E3" s="177">
        <v>0</v>
      </c>
      <c r="F3" s="177">
        <v>0</v>
      </c>
      <c r="G3" s="177">
        <v>0</v>
      </c>
      <c r="H3" s="177">
        <v>0</v>
      </c>
      <c r="I3" s="177">
        <v>0</v>
      </c>
      <c r="J3" s="177"/>
      <c r="K3" s="185" t="s">
        <v>2767</v>
      </c>
      <c r="L3" s="177">
        <v>0</v>
      </c>
      <c r="M3" s="177">
        <v>0</v>
      </c>
      <c r="N3" s="177">
        <v>0</v>
      </c>
      <c r="O3" s="177">
        <v>0</v>
      </c>
      <c r="P3" s="177">
        <v>0</v>
      </c>
      <c r="Q3" s="177">
        <v>0</v>
      </c>
      <c r="R3" s="177">
        <v>0</v>
      </c>
      <c r="S3" s="177">
        <v>0</v>
      </c>
      <c r="T3" s="177">
        <v>0</v>
      </c>
      <c r="U3" s="177">
        <v>0</v>
      </c>
      <c r="V3" s="177">
        <v>0</v>
      </c>
      <c r="W3" s="177">
        <v>0</v>
      </c>
      <c r="X3" s="177"/>
      <c r="Y3" s="177"/>
      <c r="AA3" s="184" t="s">
        <v>2767</v>
      </c>
      <c r="AB3" s="177">
        <v>0</v>
      </c>
      <c r="AC3" s="177">
        <v>0</v>
      </c>
      <c r="AD3" s="177">
        <v>0</v>
      </c>
      <c r="AE3" s="177">
        <v>0</v>
      </c>
      <c r="AF3" s="177">
        <v>-14683</v>
      </c>
      <c r="AG3" s="177">
        <v>0</v>
      </c>
      <c r="AH3" s="177">
        <v>0</v>
      </c>
      <c r="AI3" s="177">
        <v>0</v>
      </c>
      <c r="AJ3" s="177">
        <v>0</v>
      </c>
      <c r="AK3" s="177">
        <v>0</v>
      </c>
      <c r="AL3" s="177">
        <v>0</v>
      </c>
      <c r="AM3" s="177">
        <v>0</v>
      </c>
      <c r="AN3" s="177"/>
      <c r="AO3" s="177"/>
      <c r="AQ3" s="102" t="s">
        <v>2767</v>
      </c>
      <c r="AR3" s="187">
        <v>0</v>
      </c>
      <c r="AS3" s="187">
        <v>0</v>
      </c>
      <c r="AT3" s="187">
        <v>0</v>
      </c>
      <c r="AU3" s="187">
        <v>0</v>
      </c>
      <c r="AV3" s="187">
        <v>14683</v>
      </c>
      <c r="AW3" s="187">
        <v>0</v>
      </c>
      <c r="AX3" s="187">
        <v>0</v>
      </c>
      <c r="AY3" s="187">
        <v>0</v>
      </c>
      <c r="AZ3" s="187">
        <v>0</v>
      </c>
      <c r="BA3" s="187">
        <v>0</v>
      </c>
      <c r="BB3" s="187">
        <v>0</v>
      </c>
      <c r="BC3" s="187">
        <v>0</v>
      </c>
      <c r="BD3" s="187">
        <v>0</v>
      </c>
      <c r="BE3" s="187" t="e">
        <v>#DIV/0!</v>
      </c>
      <c r="BF3" s="183"/>
      <c r="BG3" s="179"/>
    </row>
    <row r="4" spans="1:76" ht="15" customHeight="1">
      <c r="A4" s="102"/>
      <c r="B4" s="177"/>
      <c r="C4" s="177"/>
      <c r="D4" s="177"/>
      <c r="E4" s="177"/>
      <c r="F4" s="177"/>
      <c r="G4" s="177"/>
      <c r="H4" s="177"/>
      <c r="I4" s="177"/>
      <c r="J4" s="177"/>
      <c r="L4" s="188">
        <v>3473304305.6000004</v>
      </c>
      <c r="M4" s="188"/>
      <c r="O4" s="189" t="s">
        <v>3302</v>
      </c>
      <c r="P4" s="190">
        <v>0.9</v>
      </c>
      <c r="Q4" s="191">
        <v>1473304305.6000001</v>
      </c>
      <c r="R4" s="192" t="s">
        <v>2768</v>
      </c>
      <c r="S4" s="180">
        <v>1669835328</v>
      </c>
      <c r="U4" s="189" t="s">
        <v>3302</v>
      </c>
      <c r="V4" s="190">
        <v>0.9</v>
      </c>
      <c r="W4" s="191">
        <v>1541467062</v>
      </c>
      <c r="X4" s="179"/>
      <c r="Y4" s="179"/>
      <c r="AA4" s="193"/>
      <c r="AH4" s="184" t="s">
        <v>2768</v>
      </c>
      <c r="AI4" s="184">
        <v>0</v>
      </c>
      <c r="AP4" s="194" t="s">
        <v>3303</v>
      </c>
      <c r="AQ4" s="193" t="s">
        <v>3304</v>
      </c>
      <c r="AR4" s="195">
        <v>2</v>
      </c>
      <c r="AS4" s="195">
        <v>3</v>
      </c>
      <c r="AT4" s="195">
        <v>4</v>
      </c>
      <c r="AU4" s="195">
        <v>5</v>
      </c>
      <c r="AV4" s="195">
        <v>6</v>
      </c>
      <c r="AW4" s="195">
        <v>7</v>
      </c>
      <c r="AX4" s="195">
        <v>8</v>
      </c>
      <c r="AY4" s="195">
        <v>9</v>
      </c>
      <c r="AZ4" s="195">
        <v>10</v>
      </c>
      <c r="BA4" s="195">
        <v>11</v>
      </c>
      <c r="BB4" s="195">
        <v>12</v>
      </c>
      <c r="BC4" s="195">
        <v>13</v>
      </c>
      <c r="BD4" s="195">
        <v>14</v>
      </c>
      <c r="BE4" s="195">
        <v>15</v>
      </c>
      <c r="BF4" s="183"/>
      <c r="BG4" s="179"/>
    </row>
    <row r="5" spans="1:76" ht="19.5" customHeight="1">
      <c r="A5" s="102"/>
      <c r="B5" s="177"/>
      <c r="C5" s="177"/>
      <c r="D5" s="177"/>
      <c r="E5" s="177"/>
      <c r="F5" s="177"/>
      <c r="G5" s="177"/>
      <c r="H5" s="177"/>
      <c r="I5" s="177"/>
      <c r="J5" s="177"/>
      <c r="L5" s="188"/>
      <c r="M5" s="196" t="s">
        <v>3305</v>
      </c>
      <c r="N5" s="191">
        <v>5510309089.6000004</v>
      </c>
      <c r="O5" s="197" t="s">
        <v>3306</v>
      </c>
      <c r="Q5" s="191">
        <v>3473304305.6000004</v>
      </c>
      <c r="R5" s="179" t="s">
        <v>2767</v>
      </c>
      <c r="S5" s="179">
        <v>0</v>
      </c>
      <c r="U5" s="197" t="s">
        <v>3307</v>
      </c>
      <c r="W5" s="191">
        <v>3541467062</v>
      </c>
      <c r="X5" s="179"/>
      <c r="Y5" s="179"/>
      <c r="AH5" s="184" t="s">
        <v>2767</v>
      </c>
      <c r="AI5" s="184">
        <v>-1606882159</v>
      </c>
      <c r="AP5" s="198" t="s">
        <v>3308</v>
      </c>
      <c r="AQ5" s="199" t="s">
        <v>3309</v>
      </c>
      <c r="AR5" s="200">
        <v>469200000</v>
      </c>
      <c r="AS5" s="200">
        <v>1167804784</v>
      </c>
      <c r="AT5" s="200">
        <v>1243850</v>
      </c>
      <c r="AU5" s="200">
        <v>31586694</v>
      </c>
      <c r="AV5" s="200">
        <v>1024129058</v>
      </c>
      <c r="AW5" s="200">
        <v>1637004784</v>
      </c>
      <c r="AX5" s="200">
        <v>1638248634</v>
      </c>
      <c r="AY5" s="200">
        <v>1669835328</v>
      </c>
      <c r="AZ5" s="200">
        <v>14877663</v>
      </c>
      <c r="BA5" s="200">
        <v>966290192</v>
      </c>
      <c r="BB5" s="200">
        <v>16121513</v>
      </c>
      <c r="BC5" s="200">
        <v>1684712991</v>
      </c>
      <c r="BD5" s="200">
        <v>0</v>
      </c>
      <c r="BE5" s="200">
        <v>0</v>
      </c>
      <c r="BF5" s="183"/>
      <c r="BG5" s="179"/>
    </row>
    <row r="6" spans="1:76" ht="19.5" customHeight="1">
      <c r="A6" s="102" t="s">
        <v>3310</v>
      </c>
      <c r="B6" s="177"/>
      <c r="C6" s="177"/>
      <c r="D6" s="177"/>
      <c r="E6" s="177"/>
      <c r="F6" s="177"/>
      <c r="G6" s="177"/>
      <c r="H6" s="177"/>
      <c r="I6" s="177"/>
      <c r="J6" s="177"/>
      <c r="L6" s="188"/>
      <c r="M6" s="188"/>
      <c r="N6" s="188"/>
      <c r="O6" s="188" t="s">
        <v>3311</v>
      </c>
      <c r="P6" s="201"/>
      <c r="Q6" s="188"/>
      <c r="R6" s="179"/>
      <c r="S6" s="179"/>
      <c r="T6" s="179"/>
      <c r="U6" s="196" t="s">
        <v>3312</v>
      </c>
      <c r="W6" s="191">
        <v>5578471846</v>
      </c>
      <c r="X6" s="179"/>
      <c r="Y6" s="179"/>
      <c r="Z6" s="198" t="s">
        <v>3313</v>
      </c>
      <c r="AA6" s="202"/>
      <c r="AP6" s="198" t="s">
        <v>3314</v>
      </c>
      <c r="AQ6" s="199" t="s">
        <v>2769</v>
      </c>
      <c r="AR6" s="200">
        <v>416450000</v>
      </c>
      <c r="AS6" s="200">
        <v>1190432159</v>
      </c>
      <c r="AT6" s="200">
        <v>0</v>
      </c>
      <c r="AU6" s="200">
        <v>0</v>
      </c>
      <c r="AV6" s="200">
        <v>766454294</v>
      </c>
      <c r="AW6" s="200">
        <v>1606882159</v>
      </c>
      <c r="AX6" s="200">
        <v>1606882159</v>
      </c>
      <c r="AY6" s="200">
        <v>1606882159</v>
      </c>
      <c r="AZ6" s="200">
        <v>21667593</v>
      </c>
      <c r="BA6" s="200">
        <v>949672317</v>
      </c>
      <c r="BB6" s="200">
        <v>21667593</v>
      </c>
      <c r="BC6" s="200">
        <v>1628549752</v>
      </c>
      <c r="BD6" s="200">
        <v>0</v>
      </c>
      <c r="BE6" s="200">
        <v>0</v>
      </c>
      <c r="BF6" s="183"/>
      <c r="BG6" s="179"/>
    </row>
    <row r="7" spans="1:76" ht="36.75" customHeight="1">
      <c r="A7" s="203" t="s">
        <v>3309</v>
      </c>
      <c r="B7" s="177"/>
      <c r="C7" s="177"/>
      <c r="D7" s="177"/>
      <c r="E7" s="177"/>
      <c r="F7" s="177"/>
      <c r="G7" s="204" t="s">
        <v>3315</v>
      </c>
      <c r="H7" s="177"/>
      <c r="I7" s="177"/>
      <c r="J7" s="177"/>
      <c r="L7" s="193" t="s">
        <v>3309</v>
      </c>
      <c r="M7" s="193" t="s">
        <v>3309</v>
      </c>
      <c r="N7" s="193" t="s">
        <v>3309</v>
      </c>
      <c r="O7" s="193" t="s">
        <v>3309</v>
      </c>
      <c r="P7" s="205" t="s">
        <v>3316</v>
      </c>
      <c r="Q7" s="193" t="s">
        <v>3309</v>
      </c>
      <c r="R7" s="193" t="s">
        <v>3309</v>
      </c>
      <c r="S7" s="193" t="s">
        <v>3309</v>
      </c>
      <c r="T7" s="204" t="s">
        <v>3315</v>
      </c>
      <c r="U7" s="193" t="s">
        <v>3309</v>
      </c>
      <c r="V7" s="204" t="s">
        <v>3315</v>
      </c>
      <c r="W7" s="204" t="s">
        <v>3315</v>
      </c>
      <c r="X7" s="204" t="s">
        <v>3309</v>
      </c>
      <c r="Y7" s="204"/>
      <c r="Z7" s="202"/>
      <c r="AA7" s="206"/>
      <c r="AB7" s="193" t="s">
        <v>2769</v>
      </c>
      <c r="AC7" s="193" t="s">
        <v>2769</v>
      </c>
      <c r="AD7" s="193" t="s">
        <v>2769</v>
      </c>
      <c r="AE7" s="193" t="s">
        <v>2769</v>
      </c>
      <c r="AF7" s="205" t="s">
        <v>2770</v>
      </c>
      <c r="AG7" s="193" t="s">
        <v>2769</v>
      </c>
      <c r="AH7" s="193" t="s">
        <v>2769</v>
      </c>
      <c r="AI7" s="193" t="s">
        <v>2769</v>
      </c>
      <c r="AJ7" s="204" t="s">
        <v>2771</v>
      </c>
      <c r="AK7" s="193" t="s">
        <v>2769</v>
      </c>
      <c r="AL7" s="204" t="s">
        <v>2771</v>
      </c>
      <c r="AM7" s="204" t="s">
        <v>2771</v>
      </c>
      <c r="AN7" s="204" t="s">
        <v>2769</v>
      </c>
      <c r="AO7" s="204"/>
      <c r="AQ7" s="207" t="s">
        <v>3317</v>
      </c>
      <c r="AR7" s="182">
        <v>52750000</v>
      </c>
      <c r="AS7" s="182">
        <v>-22627375</v>
      </c>
      <c r="AT7" s="182">
        <v>1243850</v>
      </c>
      <c r="AU7" s="182">
        <v>31586694</v>
      </c>
      <c r="AV7" s="208">
        <v>257674764</v>
      </c>
      <c r="AW7" s="208">
        <v>30122625</v>
      </c>
      <c r="AX7" s="208">
        <v>31366475</v>
      </c>
      <c r="AY7" s="182">
        <v>62953169</v>
      </c>
      <c r="AZ7" s="208">
        <v>-6789930</v>
      </c>
      <c r="BA7" s="208">
        <v>16617875</v>
      </c>
      <c r="BB7" s="208">
        <v>-5546080</v>
      </c>
      <c r="BC7" s="208">
        <v>56163239</v>
      </c>
      <c r="BD7" s="208">
        <v>0</v>
      </c>
      <c r="BE7" s="208">
        <v>0</v>
      </c>
      <c r="BF7" s="183"/>
      <c r="BG7" s="179"/>
    </row>
    <row r="8" spans="1:76">
      <c r="A8" s="209"/>
      <c r="B8" s="210" t="s">
        <v>2772</v>
      </c>
      <c r="C8" s="211"/>
      <c r="D8" s="212"/>
      <c r="E8" s="213"/>
      <c r="F8" s="209"/>
      <c r="G8" s="214" t="s">
        <v>2773</v>
      </c>
      <c r="H8" s="210" t="s">
        <v>2774</v>
      </c>
      <c r="I8" s="210"/>
      <c r="J8" s="193"/>
      <c r="K8" s="215"/>
      <c r="L8" s="216" t="s">
        <v>2775</v>
      </c>
      <c r="M8" s="216" t="s">
        <v>2776</v>
      </c>
      <c r="N8" s="217" t="s">
        <v>2777</v>
      </c>
      <c r="O8" s="217" t="s">
        <v>2778</v>
      </c>
      <c r="P8" s="217" t="s">
        <v>2779</v>
      </c>
      <c r="Q8" s="216" t="s">
        <v>2780</v>
      </c>
      <c r="R8" s="217" t="s">
        <v>2781</v>
      </c>
      <c r="S8" s="217" t="s">
        <v>2782</v>
      </c>
      <c r="T8" s="217" t="s">
        <v>2783</v>
      </c>
      <c r="U8" s="217" t="s">
        <v>2779</v>
      </c>
      <c r="V8" s="218" t="s">
        <v>3318</v>
      </c>
      <c r="W8" s="218" t="s">
        <v>3319</v>
      </c>
      <c r="X8" s="218" t="s">
        <v>2779</v>
      </c>
      <c r="Y8" s="218" t="s">
        <v>3320</v>
      </c>
      <c r="Z8" s="215"/>
      <c r="AA8" s="215"/>
      <c r="AB8" s="216" t="s">
        <v>2775</v>
      </c>
      <c r="AC8" s="216" t="s">
        <v>2776</v>
      </c>
      <c r="AD8" s="217" t="s">
        <v>2777</v>
      </c>
      <c r="AE8" s="217" t="s">
        <v>2778</v>
      </c>
      <c r="AF8" s="217" t="s">
        <v>2779</v>
      </c>
      <c r="AG8" s="216" t="s">
        <v>2780</v>
      </c>
      <c r="AH8" s="217" t="s">
        <v>2781</v>
      </c>
      <c r="AI8" s="217" t="s">
        <v>2782</v>
      </c>
      <c r="AJ8" s="217" t="s">
        <v>2783</v>
      </c>
      <c r="AK8" s="217" t="s">
        <v>2779</v>
      </c>
      <c r="AL8" s="218" t="s">
        <v>3318</v>
      </c>
      <c r="AM8" s="218" t="s">
        <v>3319</v>
      </c>
      <c r="AN8" s="218" t="s">
        <v>2779</v>
      </c>
      <c r="AO8" s="218" t="s">
        <v>3320</v>
      </c>
      <c r="AP8" s="215"/>
      <c r="AQ8" s="215"/>
      <c r="AR8" s="219" t="s">
        <v>2775</v>
      </c>
      <c r="AS8" s="219" t="s">
        <v>2776</v>
      </c>
      <c r="AT8" s="219" t="s">
        <v>2777</v>
      </c>
      <c r="AU8" s="219" t="s">
        <v>2778</v>
      </c>
      <c r="AV8" s="219" t="s">
        <v>2779</v>
      </c>
      <c r="AW8" s="216" t="s">
        <v>2780</v>
      </c>
      <c r="AX8" s="217" t="s">
        <v>2781</v>
      </c>
      <c r="AY8" s="217" t="s">
        <v>2782</v>
      </c>
      <c r="AZ8" s="217" t="s">
        <v>2783</v>
      </c>
      <c r="BA8" s="217" t="s">
        <v>3321</v>
      </c>
      <c r="BB8" s="218" t="s">
        <v>3318</v>
      </c>
      <c r="BC8" s="218" t="s">
        <v>3319</v>
      </c>
      <c r="BD8" s="218" t="s">
        <v>2779</v>
      </c>
      <c r="BE8" s="218" t="s">
        <v>3320</v>
      </c>
      <c r="BF8" s="181"/>
    </row>
    <row r="9" spans="1:76">
      <c r="A9" s="209" t="s">
        <v>2784</v>
      </c>
      <c r="B9" s="220" t="s">
        <v>3322</v>
      </c>
      <c r="C9" s="220" t="s">
        <v>3323</v>
      </c>
      <c r="D9" s="221" t="s">
        <v>2785</v>
      </c>
      <c r="E9" s="220" t="s">
        <v>2786</v>
      </c>
      <c r="F9" s="220" t="s">
        <v>2787</v>
      </c>
      <c r="G9" s="221" t="s">
        <v>3324</v>
      </c>
      <c r="H9" s="220" t="s">
        <v>2788</v>
      </c>
      <c r="I9" s="220" t="s">
        <v>3325</v>
      </c>
      <c r="J9" s="202"/>
      <c r="K9" s="222" t="s">
        <v>2789</v>
      </c>
      <c r="L9" s="223" t="s">
        <v>2790</v>
      </c>
      <c r="M9" s="223" t="s">
        <v>2791</v>
      </c>
      <c r="N9" s="224" t="s">
        <v>3326</v>
      </c>
      <c r="O9" s="224" t="s">
        <v>2792</v>
      </c>
      <c r="P9" s="224" t="s">
        <v>2793</v>
      </c>
      <c r="Q9" s="223" t="s">
        <v>2794</v>
      </c>
      <c r="R9" s="224" t="s">
        <v>3327</v>
      </c>
      <c r="S9" s="224" t="s">
        <v>3328</v>
      </c>
      <c r="T9" s="225" t="s">
        <v>3329</v>
      </c>
      <c r="U9" s="224" t="s">
        <v>2793</v>
      </c>
      <c r="V9" s="226" t="s">
        <v>3330</v>
      </c>
      <c r="W9" s="227" t="s">
        <v>3331</v>
      </c>
      <c r="X9" s="227" t="s">
        <v>2795</v>
      </c>
      <c r="Y9" s="227" t="s">
        <v>3332</v>
      </c>
      <c r="Z9" s="227" t="s">
        <v>2767</v>
      </c>
      <c r="AA9" s="222" t="s">
        <v>2789</v>
      </c>
      <c r="AB9" s="223" t="s">
        <v>2790</v>
      </c>
      <c r="AC9" s="223" t="s">
        <v>2791</v>
      </c>
      <c r="AD9" s="224" t="s">
        <v>2796</v>
      </c>
      <c r="AE9" s="224" t="s">
        <v>2792</v>
      </c>
      <c r="AF9" s="224" t="s">
        <v>2793</v>
      </c>
      <c r="AG9" s="223" t="s">
        <v>2794</v>
      </c>
      <c r="AH9" s="224" t="s">
        <v>2797</v>
      </c>
      <c r="AI9" s="224" t="s">
        <v>2798</v>
      </c>
      <c r="AJ9" s="225" t="s">
        <v>2799</v>
      </c>
      <c r="AK9" s="224" t="s">
        <v>2793</v>
      </c>
      <c r="AL9" s="226" t="s">
        <v>3330</v>
      </c>
      <c r="AM9" s="227" t="s">
        <v>3331</v>
      </c>
      <c r="AN9" s="227" t="s">
        <v>2795</v>
      </c>
      <c r="AO9" s="227" t="s">
        <v>3332</v>
      </c>
      <c r="AP9" s="222"/>
      <c r="AQ9" s="222" t="s">
        <v>2789</v>
      </c>
      <c r="AR9" s="228" t="s">
        <v>3333</v>
      </c>
      <c r="AS9" s="228" t="s">
        <v>3334</v>
      </c>
      <c r="AT9" s="229" t="s">
        <v>3335</v>
      </c>
      <c r="AU9" s="229" t="s">
        <v>3336</v>
      </c>
      <c r="AV9" s="229" t="s">
        <v>3337</v>
      </c>
      <c r="AW9" s="229" t="s">
        <v>2767</v>
      </c>
      <c r="AX9" s="229" t="s">
        <v>2767</v>
      </c>
      <c r="AY9" s="229" t="s">
        <v>2767</v>
      </c>
      <c r="AZ9" s="229" t="s">
        <v>2767</v>
      </c>
      <c r="BA9" s="229" t="s">
        <v>2767</v>
      </c>
      <c r="BB9" s="226" t="s">
        <v>3330</v>
      </c>
      <c r="BC9" s="227" t="s">
        <v>3331</v>
      </c>
      <c r="BD9" s="227" t="s">
        <v>2795</v>
      </c>
      <c r="BE9" s="227" t="s">
        <v>3332</v>
      </c>
      <c r="BF9" s="230"/>
    </row>
    <row r="10" spans="1:76" ht="14.65" customHeight="1">
      <c r="A10" s="231">
        <v>1020</v>
      </c>
      <c r="B10" s="232">
        <v>6500000</v>
      </c>
      <c r="C10" s="232">
        <v>12658534</v>
      </c>
      <c r="D10" s="232">
        <v>19158534</v>
      </c>
      <c r="E10" s="233">
        <v>19158534</v>
      </c>
      <c r="F10" s="232">
        <v>10940998</v>
      </c>
      <c r="G10" s="232">
        <v>8752798</v>
      </c>
      <c r="H10" s="232">
        <v>0</v>
      </c>
      <c r="I10" s="232">
        <v>0</v>
      </c>
      <c r="J10" s="179"/>
      <c r="K10" s="184">
        <v>1020</v>
      </c>
      <c r="L10" s="179">
        <v>6500000</v>
      </c>
      <c r="M10" s="179">
        <v>12658534</v>
      </c>
      <c r="N10" s="179">
        <v>0</v>
      </c>
      <c r="O10" s="179">
        <v>0</v>
      </c>
      <c r="P10" s="179">
        <v>10272992</v>
      </c>
      <c r="Q10" s="179">
        <v>19158534</v>
      </c>
      <c r="R10" s="179">
        <v>19158534</v>
      </c>
      <c r="S10" s="179">
        <v>19158534</v>
      </c>
      <c r="T10" s="234">
        <v>0</v>
      </c>
      <c r="U10" s="234">
        <v>8752798</v>
      </c>
      <c r="V10" s="234">
        <v>0</v>
      </c>
      <c r="W10" s="179">
        <v>19158534</v>
      </c>
      <c r="X10" s="179">
        <v>10940998</v>
      </c>
      <c r="Y10" s="235">
        <v>1.7510773697244073</v>
      </c>
      <c r="Z10" s="236">
        <v>0</v>
      </c>
      <c r="AA10" s="184">
        <v>1020</v>
      </c>
      <c r="AB10" s="179">
        <v>6500000</v>
      </c>
      <c r="AC10" s="179">
        <v>12658534</v>
      </c>
      <c r="AD10" s="179">
        <v>0</v>
      </c>
      <c r="AE10" s="179"/>
      <c r="AF10" s="179">
        <v>9097823</v>
      </c>
      <c r="AG10" s="179">
        <v>19158534</v>
      </c>
      <c r="AH10" s="179">
        <v>19158534</v>
      </c>
      <c r="AI10" s="179">
        <v>19158534</v>
      </c>
      <c r="AJ10" s="179">
        <v>0</v>
      </c>
      <c r="AK10" s="179">
        <v>10567069</v>
      </c>
      <c r="AL10" s="179">
        <v>0</v>
      </c>
      <c r="AM10" s="179">
        <v>19158534</v>
      </c>
      <c r="AN10" s="179">
        <v>13208836</v>
      </c>
      <c r="AO10" s="235">
        <v>1.4504331797290844</v>
      </c>
      <c r="AP10" s="179"/>
      <c r="AQ10" s="184">
        <v>1020</v>
      </c>
      <c r="AR10" s="179">
        <v>0</v>
      </c>
      <c r="AS10" s="179">
        <v>0</v>
      </c>
      <c r="AT10" s="179">
        <v>0</v>
      </c>
      <c r="AU10" s="179">
        <v>0</v>
      </c>
      <c r="AV10" s="179">
        <v>1175169</v>
      </c>
      <c r="AW10" s="179">
        <v>0</v>
      </c>
      <c r="AX10" s="179">
        <v>0</v>
      </c>
      <c r="AY10" s="179">
        <v>0</v>
      </c>
      <c r="AZ10" s="179">
        <v>0</v>
      </c>
      <c r="BA10" s="179">
        <v>-1814271</v>
      </c>
      <c r="BB10" s="179">
        <v>0</v>
      </c>
      <c r="BC10" s="179">
        <v>0</v>
      </c>
      <c r="BD10" s="179">
        <v>-2267838</v>
      </c>
      <c r="BE10" s="235">
        <v>0.30064418999532294</v>
      </c>
      <c r="BF10" s="179"/>
      <c r="BG10" s="237" t="s">
        <v>3315</v>
      </c>
      <c r="BH10" s="238"/>
      <c r="BM10" s="239" t="s">
        <v>2767</v>
      </c>
      <c r="BS10" s="240" t="s">
        <v>3338</v>
      </c>
      <c r="BT10" s="238">
        <v>0</v>
      </c>
    </row>
    <row r="11" spans="1:76" ht="19.5">
      <c r="A11" s="231">
        <v>1030</v>
      </c>
      <c r="B11" s="232">
        <v>4750000</v>
      </c>
      <c r="C11" s="232">
        <v>3598884</v>
      </c>
      <c r="D11" s="232">
        <v>8348884</v>
      </c>
      <c r="E11" s="233">
        <v>8348884</v>
      </c>
      <c r="F11" s="232">
        <v>3104977</v>
      </c>
      <c r="G11" s="232">
        <v>2483982</v>
      </c>
      <c r="H11" s="232">
        <v>0</v>
      </c>
      <c r="I11" s="232">
        <v>0</v>
      </c>
      <c r="J11" s="179"/>
      <c r="K11" s="184">
        <v>1030</v>
      </c>
      <c r="L11" s="179">
        <v>4750000</v>
      </c>
      <c r="M11" s="179">
        <v>3598884</v>
      </c>
      <c r="N11" s="179">
        <v>0</v>
      </c>
      <c r="O11" s="179">
        <v>0</v>
      </c>
      <c r="P11" s="179">
        <v>2933171</v>
      </c>
      <c r="Q11" s="179">
        <v>8348884</v>
      </c>
      <c r="R11" s="179">
        <v>8348884</v>
      </c>
      <c r="S11" s="179">
        <v>8348884</v>
      </c>
      <c r="T11" s="234">
        <v>0</v>
      </c>
      <c r="U11" s="234">
        <v>2483982</v>
      </c>
      <c r="V11" s="234">
        <v>0</v>
      </c>
      <c r="W11" s="179">
        <v>8348884</v>
      </c>
      <c r="X11" s="179">
        <v>3104977</v>
      </c>
      <c r="Y11" s="235">
        <v>2.6888714473569371</v>
      </c>
      <c r="Z11" s="236">
        <v>0</v>
      </c>
      <c r="AA11" s="184">
        <v>1030</v>
      </c>
      <c r="AB11" s="179">
        <v>4750000</v>
      </c>
      <c r="AC11" s="179">
        <v>3598884</v>
      </c>
      <c r="AD11" s="179">
        <v>0</v>
      </c>
      <c r="AE11" s="179"/>
      <c r="AF11" s="179">
        <v>2359595</v>
      </c>
      <c r="AG11" s="179">
        <v>8348884</v>
      </c>
      <c r="AH11" s="179">
        <v>8348884</v>
      </c>
      <c r="AI11" s="179">
        <v>8348884</v>
      </c>
      <c r="AJ11" s="179">
        <v>0</v>
      </c>
      <c r="AK11" s="179">
        <v>3119494</v>
      </c>
      <c r="AL11" s="179">
        <v>0</v>
      </c>
      <c r="AM11" s="179">
        <v>8348884</v>
      </c>
      <c r="AN11" s="179">
        <v>3899367</v>
      </c>
      <c r="AO11" s="235">
        <v>2.1410870020698232</v>
      </c>
      <c r="AP11" s="179"/>
      <c r="AQ11" s="184">
        <v>1030</v>
      </c>
      <c r="AR11" s="179">
        <v>0</v>
      </c>
      <c r="AS11" s="179">
        <v>0</v>
      </c>
      <c r="AT11" s="179">
        <v>0</v>
      </c>
      <c r="AU11" s="179">
        <v>0</v>
      </c>
      <c r="AV11" s="179">
        <v>573576</v>
      </c>
      <c r="AW11" s="179">
        <v>0</v>
      </c>
      <c r="AX11" s="179">
        <v>0</v>
      </c>
      <c r="AY11" s="179">
        <v>0</v>
      </c>
      <c r="AZ11" s="179">
        <v>0</v>
      </c>
      <c r="BA11" s="179">
        <v>-635512</v>
      </c>
      <c r="BB11" s="179">
        <v>0</v>
      </c>
      <c r="BC11" s="179">
        <v>0</v>
      </c>
      <c r="BD11" s="179">
        <v>-794390</v>
      </c>
      <c r="BE11" s="235">
        <v>0.5477844452871139</v>
      </c>
      <c r="BF11" s="179"/>
      <c r="BG11" s="241" t="s">
        <v>3339</v>
      </c>
      <c r="BH11" s="241" t="s">
        <v>3340</v>
      </c>
      <c r="BI11" s="242" t="s">
        <v>3341</v>
      </c>
      <c r="BJ11" s="241" t="s">
        <v>2795</v>
      </c>
      <c r="BK11" s="242" t="s">
        <v>3341</v>
      </c>
      <c r="BL11" s="241" t="s">
        <v>3342</v>
      </c>
      <c r="BM11" s="243" t="s">
        <v>3340</v>
      </c>
      <c r="BN11" s="244" t="s">
        <v>3341</v>
      </c>
      <c r="BO11" s="243" t="s">
        <v>2795</v>
      </c>
      <c r="BP11" s="244" t="s">
        <v>3341</v>
      </c>
      <c r="BQ11" s="243" t="s">
        <v>3342</v>
      </c>
      <c r="BS11" s="245"/>
      <c r="BT11" s="246" t="s">
        <v>3343</v>
      </c>
      <c r="BU11" s="247" t="s">
        <v>2800</v>
      </c>
      <c r="BV11" s="248"/>
      <c r="BW11" s="181"/>
      <c r="BX11" s="181"/>
    </row>
    <row r="12" spans="1:76" ht="18.75">
      <c r="A12" s="231">
        <v>1040</v>
      </c>
      <c r="B12" s="232">
        <v>5250000</v>
      </c>
      <c r="C12" s="232">
        <v>9554128</v>
      </c>
      <c r="D12" s="232">
        <v>14804128</v>
      </c>
      <c r="E12" s="233">
        <v>14804128</v>
      </c>
      <c r="F12" s="232">
        <v>7628866</v>
      </c>
      <c r="G12" s="232">
        <v>6103093</v>
      </c>
      <c r="H12" s="232">
        <v>0</v>
      </c>
      <c r="I12" s="232">
        <v>0</v>
      </c>
      <c r="J12" s="179"/>
      <c r="K12" s="184">
        <v>1040</v>
      </c>
      <c r="L12" s="179">
        <v>5250000</v>
      </c>
      <c r="M12" s="179">
        <v>9554128</v>
      </c>
      <c r="N12" s="179">
        <v>0</v>
      </c>
      <c r="O12" s="179">
        <v>0</v>
      </c>
      <c r="P12" s="179">
        <v>6614168</v>
      </c>
      <c r="Q12" s="179">
        <v>14804128</v>
      </c>
      <c r="R12" s="179">
        <v>14804128</v>
      </c>
      <c r="S12" s="179">
        <v>14804128</v>
      </c>
      <c r="T12" s="234">
        <v>0</v>
      </c>
      <c r="U12" s="234">
        <v>6103093</v>
      </c>
      <c r="V12" s="234">
        <v>0</v>
      </c>
      <c r="W12" s="179">
        <v>14804128</v>
      </c>
      <c r="X12" s="179">
        <v>7628866</v>
      </c>
      <c r="Y12" s="235">
        <v>1.9405410974579971</v>
      </c>
      <c r="Z12" s="236">
        <v>0</v>
      </c>
      <c r="AA12" s="184">
        <v>1040</v>
      </c>
      <c r="AB12" s="179">
        <v>5250000</v>
      </c>
      <c r="AC12" s="179">
        <v>9554128</v>
      </c>
      <c r="AD12" s="179">
        <v>0</v>
      </c>
      <c r="AE12" s="179"/>
      <c r="AF12" s="179">
        <v>5971412</v>
      </c>
      <c r="AG12" s="179">
        <v>14804128</v>
      </c>
      <c r="AH12" s="179">
        <v>14804128</v>
      </c>
      <c r="AI12" s="179">
        <v>14804128</v>
      </c>
      <c r="AJ12" s="179">
        <v>0</v>
      </c>
      <c r="AK12" s="179">
        <v>6969186</v>
      </c>
      <c r="AL12" s="179">
        <v>0</v>
      </c>
      <c r="AM12" s="179">
        <v>14804128</v>
      </c>
      <c r="AN12" s="179">
        <v>8711483</v>
      </c>
      <c r="AO12" s="235">
        <v>1.6993809205619754</v>
      </c>
      <c r="AP12" s="179"/>
      <c r="AQ12" s="184">
        <v>1040</v>
      </c>
      <c r="AR12" s="179">
        <v>0</v>
      </c>
      <c r="AS12" s="179">
        <v>0</v>
      </c>
      <c r="AT12" s="179">
        <v>0</v>
      </c>
      <c r="AU12" s="179">
        <v>0</v>
      </c>
      <c r="AV12" s="179">
        <v>642756</v>
      </c>
      <c r="AW12" s="179">
        <v>0</v>
      </c>
      <c r="AX12" s="179">
        <v>0</v>
      </c>
      <c r="AY12" s="179">
        <v>0</v>
      </c>
      <c r="AZ12" s="179">
        <v>0</v>
      </c>
      <c r="BA12" s="179">
        <v>-866093</v>
      </c>
      <c r="BB12" s="179">
        <v>0</v>
      </c>
      <c r="BC12" s="179">
        <v>0</v>
      </c>
      <c r="BD12" s="179">
        <v>-1082617</v>
      </c>
      <c r="BE12" s="235">
        <v>0.24116017689602165</v>
      </c>
      <c r="BF12" s="179"/>
      <c r="BG12" s="241" t="s">
        <v>3344</v>
      </c>
      <c r="BH12" s="249">
        <v>540250072</v>
      </c>
      <c r="BI12" s="250">
        <v>0.32067780974332144</v>
      </c>
      <c r="BJ12" s="251">
        <v>367735549</v>
      </c>
      <c r="BK12" s="250">
        <v>0.3044514384933743</v>
      </c>
      <c r="BL12" s="250">
        <v>1.4691265869430534</v>
      </c>
      <c r="BM12" s="252">
        <v>61689968</v>
      </c>
      <c r="BN12" s="253">
        <v>2.6821203021735684E-2</v>
      </c>
      <c r="BO12" s="254">
        <v>190424308</v>
      </c>
      <c r="BP12" s="253">
        <v>0.15508518850255748</v>
      </c>
      <c r="BQ12" s="253">
        <v>-1.2298568576542355</v>
      </c>
      <c r="BR12" s="255"/>
      <c r="BS12" s="256" t="s">
        <v>2801</v>
      </c>
      <c r="BT12" s="257">
        <v>405052334</v>
      </c>
      <c r="BU12" s="258" t="e">
        <v>#DIV/0!</v>
      </c>
      <c r="BV12" s="259"/>
      <c r="BW12" s="255"/>
      <c r="BX12" s="255"/>
    </row>
    <row r="13" spans="1:76" ht="18.75">
      <c r="A13" s="231">
        <v>1110</v>
      </c>
      <c r="B13" s="232">
        <v>5250000</v>
      </c>
      <c r="C13" s="232">
        <v>5549278</v>
      </c>
      <c r="D13" s="232">
        <v>10799278</v>
      </c>
      <c r="E13" s="233">
        <v>10799278</v>
      </c>
      <c r="F13" s="232">
        <v>9135561</v>
      </c>
      <c r="G13" s="232">
        <v>7308449</v>
      </c>
      <c r="H13" s="232">
        <v>0</v>
      </c>
      <c r="I13" s="232">
        <v>0</v>
      </c>
      <c r="J13" s="179"/>
      <c r="K13" s="184">
        <v>1110</v>
      </c>
      <c r="L13" s="179">
        <v>5250000</v>
      </c>
      <c r="M13" s="179">
        <v>5549278</v>
      </c>
      <c r="N13" s="179">
        <v>0</v>
      </c>
      <c r="O13" s="179">
        <v>0</v>
      </c>
      <c r="P13" s="179">
        <v>6018124</v>
      </c>
      <c r="Q13" s="179">
        <v>10799278</v>
      </c>
      <c r="R13" s="179">
        <v>10799278</v>
      </c>
      <c r="S13" s="179">
        <v>10799278</v>
      </c>
      <c r="T13" s="234">
        <v>0</v>
      </c>
      <c r="U13" s="234">
        <v>7308449</v>
      </c>
      <c r="V13" s="234">
        <v>0</v>
      </c>
      <c r="W13" s="179">
        <v>10799278</v>
      </c>
      <c r="X13" s="179">
        <v>9135561</v>
      </c>
      <c r="Y13" s="235">
        <v>1.182114376993378</v>
      </c>
      <c r="Z13" s="236">
        <v>0</v>
      </c>
      <c r="AA13" s="184">
        <v>1110</v>
      </c>
      <c r="AB13" s="179">
        <v>5250000</v>
      </c>
      <c r="AC13" s="179">
        <v>5549278</v>
      </c>
      <c r="AD13" s="179">
        <v>0</v>
      </c>
      <c r="AE13" s="179"/>
      <c r="AF13" s="179">
        <v>5003810</v>
      </c>
      <c r="AG13" s="179">
        <v>10799278</v>
      </c>
      <c r="AH13" s="179">
        <v>10799278</v>
      </c>
      <c r="AI13" s="179">
        <v>10799278</v>
      </c>
      <c r="AJ13" s="179">
        <v>0</v>
      </c>
      <c r="AK13" s="179">
        <v>4163076</v>
      </c>
      <c r="AL13" s="179">
        <v>0</v>
      </c>
      <c r="AM13" s="179">
        <v>10799278</v>
      </c>
      <c r="AN13" s="179">
        <v>5203845</v>
      </c>
      <c r="AO13" s="235">
        <v>2.0752497432187162</v>
      </c>
      <c r="AP13" s="179"/>
      <c r="AQ13" s="184">
        <v>1110</v>
      </c>
      <c r="AR13" s="179">
        <v>0</v>
      </c>
      <c r="AS13" s="179">
        <v>0</v>
      </c>
      <c r="AT13" s="179">
        <v>0</v>
      </c>
      <c r="AU13" s="179">
        <v>0</v>
      </c>
      <c r="AV13" s="179">
        <v>1014314</v>
      </c>
      <c r="AW13" s="179">
        <v>0</v>
      </c>
      <c r="AX13" s="179">
        <v>0</v>
      </c>
      <c r="AY13" s="179">
        <v>0</v>
      </c>
      <c r="AZ13" s="179">
        <v>0</v>
      </c>
      <c r="BA13" s="179">
        <v>3145373</v>
      </c>
      <c r="BB13" s="179">
        <v>0</v>
      </c>
      <c r="BC13" s="179">
        <v>0</v>
      </c>
      <c r="BD13" s="179">
        <v>3931716</v>
      </c>
      <c r="BE13" s="235">
        <v>-0.89313536622533829</v>
      </c>
      <c r="BF13" s="179"/>
      <c r="BG13" s="241" t="s">
        <v>3345</v>
      </c>
      <c r="BH13" s="249">
        <v>834781307</v>
      </c>
      <c r="BI13" s="250">
        <v>0.49550357328490502</v>
      </c>
      <c r="BJ13" s="251">
        <v>572880798</v>
      </c>
      <c r="BK13" s="250">
        <v>0.47429296272994315</v>
      </c>
      <c r="BL13" s="250">
        <v>1.4571640556191237</v>
      </c>
      <c r="BM13" s="252">
        <v>77818173</v>
      </c>
      <c r="BN13" s="253">
        <v>3.0695462221436542E-2</v>
      </c>
      <c r="BO13" s="254">
        <v>256638798</v>
      </c>
      <c r="BP13" s="253">
        <v>0.20789202072990437</v>
      </c>
      <c r="BQ13" s="253">
        <v>-0.93645581144470702</v>
      </c>
      <c r="BS13" s="256" t="s">
        <v>2802</v>
      </c>
      <c r="BT13" s="257">
        <v>635481414</v>
      </c>
      <c r="BU13" s="258" t="e">
        <v>#DIV/0!</v>
      </c>
      <c r="BV13" s="259"/>
      <c r="BW13" s="255"/>
      <c r="BX13" s="255"/>
    </row>
    <row r="14" spans="1:76" ht="18.75">
      <c r="A14" s="231">
        <v>1230</v>
      </c>
      <c r="B14" s="232">
        <v>2000000</v>
      </c>
      <c r="C14" s="232">
        <v>2561802</v>
      </c>
      <c r="D14" s="232">
        <v>4561802</v>
      </c>
      <c r="E14" s="233">
        <v>4561802</v>
      </c>
      <c r="F14" s="232">
        <v>2572698</v>
      </c>
      <c r="G14" s="232">
        <v>2058158</v>
      </c>
      <c r="H14" s="232">
        <v>0</v>
      </c>
      <c r="I14" s="232">
        <v>0</v>
      </c>
      <c r="J14" s="179"/>
      <c r="K14" s="184">
        <v>1230</v>
      </c>
      <c r="L14" s="179">
        <v>2000000</v>
      </c>
      <c r="M14" s="179">
        <v>2561802</v>
      </c>
      <c r="N14" s="179">
        <v>0</v>
      </c>
      <c r="O14" s="179">
        <v>0</v>
      </c>
      <c r="P14" s="179">
        <v>2054109</v>
      </c>
      <c r="Q14" s="179">
        <v>4561802</v>
      </c>
      <c r="R14" s="179">
        <v>4561802</v>
      </c>
      <c r="S14" s="179">
        <v>4561802</v>
      </c>
      <c r="T14" s="234">
        <v>0</v>
      </c>
      <c r="U14" s="234">
        <v>2058158</v>
      </c>
      <c r="V14" s="234">
        <v>0</v>
      </c>
      <c r="W14" s="179">
        <v>4561802</v>
      </c>
      <c r="X14" s="179">
        <v>2572698</v>
      </c>
      <c r="Y14" s="235">
        <v>1.7731587617357343</v>
      </c>
      <c r="Z14" s="236">
        <v>0</v>
      </c>
      <c r="AA14" s="184">
        <v>1160</v>
      </c>
      <c r="AB14" s="179">
        <v>13750000</v>
      </c>
      <c r="AC14" s="179">
        <v>22627375</v>
      </c>
      <c r="AD14" s="179">
        <v>0</v>
      </c>
      <c r="AE14" s="179"/>
      <c r="AF14" s="179">
        <v>16351910</v>
      </c>
      <c r="AG14" s="179">
        <v>36377375</v>
      </c>
      <c r="AH14" s="179">
        <v>36377375</v>
      </c>
      <c r="AI14" s="179">
        <v>36377375</v>
      </c>
      <c r="AJ14" s="179">
        <v>0</v>
      </c>
      <c r="AK14" s="179">
        <v>17584716</v>
      </c>
      <c r="AL14" s="179">
        <v>0</v>
      </c>
      <c r="AM14" s="179">
        <v>36377375</v>
      </c>
      <c r="AN14" s="179">
        <v>21980895</v>
      </c>
      <c r="AO14" s="235">
        <v>1.654954222746617</v>
      </c>
      <c r="AP14" s="179"/>
      <c r="AQ14" s="184">
        <v>1160</v>
      </c>
      <c r="AR14" s="179">
        <v>-13750000</v>
      </c>
      <c r="AS14" s="179">
        <v>-22627375</v>
      </c>
      <c r="AT14" s="179">
        <v>0</v>
      </c>
      <c r="AU14" s="179">
        <v>0</v>
      </c>
      <c r="AV14" s="179">
        <v>-16351910</v>
      </c>
      <c r="AW14" s="179">
        <v>-36377375</v>
      </c>
      <c r="AX14" s="179">
        <v>-36377375</v>
      </c>
      <c r="AY14" s="179">
        <v>-36377375</v>
      </c>
      <c r="AZ14" s="179">
        <v>0</v>
      </c>
      <c r="BA14" s="179">
        <v>-17584716</v>
      </c>
      <c r="BB14" s="179">
        <v>0</v>
      </c>
      <c r="BC14" s="179">
        <v>-36377375</v>
      </c>
      <c r="BD14" s="179">
        <v>-21980895</v>
      </c>
      <c r="BE14" s="235">
        <v>-1.654954222746617</v>
      </c>
      <c r="BF14" s="179"/>
      <c r="BG14" s="241" t="s">
        <v>3346</v>
      </c>
      <c r="BH14" s="251">
        <v>1684712991</v>
      </c>
      <c r="BI14" s="250">
        <v>1</v>
      </c>
      <c r="BJ14" s="251">
        <v>1207862741</v>
      </c>
      <c r="BK14" s="250">
        <v>1</v>
      </c>
      <c r="BL14" s="250">
        <v>1.3947884422738395</v>
      </c>
      <c r="BM14" s="254">
        <v>56163239</v>
      </c>
      <c r="BN14" s="253">
        <v>0</v>
      </c>
      <c r="BO14" s="254">
        <v>20772344</v>
      </c>
      <c r="BP14" s="253">
        <v>0</v>
      </c>
      <c r="BQ14" s="253">
        <v>2.2904922606213018E-2</v>
      </c>
    </row>
    <row r="15" spans="1:76">
      <c r="A15" s="231">
        <v>1260</v>
      </c>
      <c r="B15" s="232">
        <v>5750000</v>
      </c>
      <c r="C15" s="232">
        <v>13092549</v>
      </c>
      <c r="D15" s="232">
        <v>18842549</v>
      </c>
      <c r="E15" s="233">
        <v>18842549</v>
      </c>
      <c r="F15" s="232">
        <v>15216797</v>
      </c>
      <c r="G15" s="232">
        <v>12173438</v>
      </c>
      <c r="H15" s="232">
        <v>0</v>
      </c>
      <c r="I15" s="232">
        <v>0</v>
      </c>
      <c r="J15" s="179"/>
      <c r="K15" s="184">
        <v>1260</v>
      </c>
      <c r="L15" s="179">
        <v>5750000</v>
      </c>
      <c r="M15" s="179">
        <v>13092549</v>
      </c>
      <c r="N15" s="179">
        <v>0</v>
      </c>
      <c r="O15" s="179">
        <v>0</v>
      </c>
      <c r="P15" s="179">
        <v>11638861</v>
      </c>
      <c r="Q15" s="179">
        <v>18842549</v>
      </c>
      <c r="R15" s="179">
        <v>18842549</v>
      </c>
      <c r="S15" s="179">
        <v>18842549</v>
      </c>
      <c r="T15" s="234">
        <v>0</v>
      </c>
      <c r="U15" s="234">
        <v>12173438</v>
      </c>
      <c r="V15" s="234">
        <v>0</v>
      </c>
      <c r="W15" s="179">
        <v>18842549</v>
      </c>
      <c r="X15" s="179">
        <v>15216797</v>
      </c>
      <c r="Y15" s="235">
        <v>1.2382730084392926</v>
      </c>
      <c r="Z15" s="236">
        <v>0</v>
      </c>
      <c r="AA15" s="184">
        <v>1230</v>
      </c>
      <c r="AB15" s="179">
        <v>2000000</v>
      </c>
      <c r="AC15" s="179">
        <v>2561802</v>
      </c>
      <c r="AD15" s="179">
        <v>0</v>
      </c>
      <c r="AE15" s="179"/>
      <c r="AF15" s="179">
        <v>1930187</v>
      </c>
      <c r="AG15" s="179">
        <v>4561802</v>
      </c>
      <c r="AH15" s="179">
        <v>4561802</v>
      </c>
      <c r="AI15" s="179">
        <v>4561802</v>
      </c>
      <c r="AJ15" s="179">
        <v>0</v>
      </c>
      <c r="AK15" s="179">
        <v>2308264</v>
      </c>
      <c r="AL15" s="179">
        <v>0</v>
      </c>
      <c r="AM15" s="179">
        <v>4561802</v>
      </c>
      <c r="AN15" s="179">
        <v>2885330</v>
      </c>
      <c r="AO15" s="235">
        <v>1.5810330187534876</v>
      </c>
      <c r="AP15" s="179"/>
      <c r="AQ15" s="184">
        <v>1230</v>
      </c>
      <c r="AR15" s="179">
        <v>0</v>
      </c>
      <c r="AS15" s="179">
        <v>0</v>
      </c>
      <c r="AT15" s="179">
        <v>0</v>
      </c>
      <c r="AU15" s="179">
        <v>0</v>
      </c>
      <c r="AV15" s="179">
        <v>123922</v>
      </c>
      <c r="AW15" s="179">
        <v>0</v>
      </c>
      <c r="AX15" s="179">
        <v>0</v>
      </c>
      <c r="AY15" s="179">
        <v>0</v>
      </c>
      <c r="AZ15" s="179">
        <v>0</v>
      </c>
      <c r="BA15" s="179">
        <v>-250106</v>
      </c>
      <c r="BB15" s="179">
        <v>0</v>
      </c>
      <c r="BC15" s="179">
        <v>0</v>
      </c>
      <c r="BD15" s="179">
        <v>-312632</v>
      </c>
      <c r="BE15" s="235">
        <v>0.19212574298224672</v>
      </c>
      <c r="BF15" s="179"/>
      <c r="BP15" s="260"/>
      <c r="BQ15" s="260"/>
      <c r="BR15" s="260"/>
    </row>
    <row r="16" spans="1:76">
      <c r="A16" s="231">
        <v>1360</v>
      </c>
      <c r="B16" s="232">
        <v>3500000</v>
      </c>
      <c r="C16" s="232">
        <v>16490607</v>
      </c>
      <c r="D16" s="232">
        <v>19990607</v>
      </c>
      <c r="E16" s="233">
        <v>19990607</v>
      </c>
      <c r="F16" s="232">
        <v>24016262</v>
      </c>
      <c r="G16" s="232">
        <v>19213010</v>
      </c>
      <c r="H16" s="232">
        <v>0</v>
      </c>
      <c r="I16" s="232">
        <v>0</v>
      </c>
      <c r="J16" s="179"/>
      <c r="K16" s="184">
        <v>1360</v>
      </c>
      <c r="L16" s="179">
        <v>3500000</v>
      </c>
      <c r="M16" s="179">
        <v>16490607</v>
      </c>
      <c r="N16" s="179">
        <v>0</v>
      </c>
      <c r="O16" s="179">
        <v>0</v>
      </c>
      <c r="P16" s="179">
        <v>10412090</v>
      </c>
      <c r="Q16" s="179">
        <v>19990607</v>
      </c>
      <c r="R16" s="179">
        <v>19990607</v>
      </c>
      <c r="S16" s="179">
        <v>19990607</v>
      </c>
      <c r="T16" s="234">
        <v>0</v>
      </c>
      <c r="U16" s="234">
        <v>19213010</v>
      </c>
      <c r="V16" s="234">
        <v>0</v>
      </c>
      <c r="W16" s="179">
        <v>19990607</v>
      </c>
      <c r="X16" s="179">
        <v>24016262</v>
      </c>
      <c r="Y16" s="235">
        <v>0.8323779529054105</v>
      </c>
      <c r="Z16" s="236">
        <v>0</v>
      </c>
      <c r="AA16" s="184">
        <v>1260</v>
      </c>
      <c r="AB16" s="179">
        <v>5750000</v>
      </c>
      <c r="AC16" s="179">
        <v>13092549</v>
      </c>
      <c r="AD16" s="179">
        <v>0</v>
      </c>
      <c r="AE16" s="179"/>
      <c r="AF16" s="179">
        <v>8863413</v>
      </c>
      <c r="AG16" s="179">
        <v>18842549</v>
      </c>
      <c r="AH16" s="179">
        <v>18842549</v>
      </c>
      <c r="AI16" s="179">
        <v>18842549</v>
      </c>
      <c r="AJ16" s="179">
        <v>0</v>
      </c>
      <c r="AK16" s="179">
        <v>11783015</v>
      </c>
      <c r="AL16" s="179">
        <v>0</v>
      </c>
      <c r="AM16" s="179">
        <v>18842549</v>
      </c>
      <c r="AN16" s="179">
        <v>14728769</v>
      </c>
      <c r="AO16" s="235">
        <v>1.2793023639653796</v>
      </c>
      <c r="AP16" s="179"/>
      <c r="AQ16" s="184">
        <v>1260</v>
      </c>
      <c r="AR16" s="179">
        <v>0</v>
      </c>
      <c r="AS16" s="179">
        <v>0</v>
      </c>
      <c r="AT16" s="179">
        <v>0</v>
      </c>
      <c r="AU16" s="179">
        <v>0</v>
      </c>
      <c r="AV16" s="179">
        <v>2775448</v>
      </c>
      <c r="AW16" s="179">
        <v>0</v>
      </c>
      <c r="AX16" s="179">
        <v>0</v>
      </c>
      <c r="AY16" s="179">
        <v>0</v>
      </c>
      <c r="AZ16" s="179">
        <v>0</v>
      </c>
      <c r="BA16" s="179">
        <v>390423</v>
      </c>
      <c r="BB16" s="179">
        <v>0</v>
      </c>
      <c r="BC16" s="179">
        <v>0</v>
      </c>
      <c r="BD16" s="179">
        <v>488028</v>
      </c>
      <c r="BE16" s="235">
        <v>-4.1029355526086997E-2</v>
      </c>
      <c r="BF16" s="179"/>
      <c r="BG16" s="261" t="s">
        <v>2771</v>
      </c>
      <c r="BP16" s="260"/>
      <c r="BQ16" s="260"/>
      <c r="BR16" s="260"/>
    </row>
    <row r="17" spans="1:74" ht="19.5">
      <c r="A17" s="231">
        <v>1380</v>
      </c>
      <c r="B17" s="232">
        <v>1500000</v>
      </c>
      <c r="C17" s="232">
        <v>23477654</v>
      </c>
      <c r="D17" s="232">
        <v>24977654</v>
      </c>
      <c r="E17" s="233">
        <v>24977654</v>
      </c>
      <c r="F17" s="232">
        <v>37651771</v>
      </c>
      <c r="G17" s="232">
        <v>30121417</v>
      </c>
      <c r="H17" s="232">
        <v>5143763</v>
      </c>
      <c r="I17" s="232">
        <v>0</v>
      </c>
      <c r="J17" s="179"/>
      <c r="K17" s="184">
        <v>1380</v>
      </c>
      <c r="L17" s="179">
        <v>1500000</v>
      </c>
      <c r="M17" s="179">
        <v>23477654</v>
      </c>
      <c r="N17" s="179">
        <v>0</v>
      </c>
      <c r="O17" s="179">
        <v>0</v>
      </c>
      <c r="P17" s="179">
        <v>20115256</v>
      </c>
      <c r="Q17" s="179">
        <v>24977654</v>
      </c>
      <c r="R17" s="179">
        <v>24977654</v>
      </c>
      <c r="S17" s="179">
        <v>24977654</v>
      </c>
      <c r="T17" s="234">
        <v>5143763</v>
      </c>
      <c r="U17" s="234">
        <v>30121417</v>
      </c>
      <c r="V17" s="234">
        <v>5143763</v>
      </c>
      <c r="W17" s="179">
        <v>30121417</v>
      </c>
      <c r="X17" s="179">
        <v>37651771</v>
      </c>
      <c r="Y17" s="235">
        <v>0.80000000531183513</v>
      </c>
      <c r="Z17" s="236">
        <v>0</v>
      </c>
      <c r="AA17" s="184">
        <v>1360</v>
      </c>
      <c r="AB17" s="179">
        <v>3500000</v>
      </c>
      <c r="AC17" s="179">
        <v>16490607</v>
      </c>
      <c r="AD17" s="179">
        <v>0</v>
      </c>
      <c r="AE17" s="179"/>
      <c r="AF17" s="179">
        <v>8575498</v>
      </c>
      <c r="AG17" s="179">
        <v>19990607</v>
      </c>
      <c r="AH17" s="179">
        <v>19990607</v>
      </c>
      <c r="AI17" s="179">
        <v>19990607</v>
      </c>
      <c r="AJ17" s="179">
        <v>0</v>
      </c>
      <c r="AK17" s="179">
        <v>14725836</v>
      </c>
      <c r="AL17" s="179">
        <v>0</v>
      </c>
      <c r="AM17" s="179">
        <v>19990607</v>
      </c>
      <c r="AN17" s="179">
        <v>18407295</v>
      </c>
      <c r="AO17" s="235">
        <v>1.0860154628912071</v>
      </c>
      <c r="AP17" s="179"/>
      <c r="AQ17" s="184">
        <v>1360</v>
      </c>
      <c r="AR17" s="179">
        <v>0</v>
      </c>
      <c r="AS17" s="179">
        <v>0</v>
      </c>
      <c r="AT17" s="179">
        <v>0</v>
      </c>
      <c r="AU17" s="179">
        <v>0</v>
      </c>
      <c r="AV17" s="179">
        <v>1836592</v>
      </c>
      <c r="AW17" s="179">
        <v>0</v>
      </c>
      <c r="AX17" s="179">
        <v>0</v>
      </c>
      <c r="AY17" s="179">
        <v>0</v>
      </c>
      <c r="AZ17" s="179">
        <v>0</v>
      </c>
      <c r="BA17" s="179">
        <v>4487174</v>
      </c>
      <c r="BB17" s="179">
        <v>0</v>
      </c>
      <c r="BC17" s="179">
        <v>0</v>
      </c>
      <c r="BD17" s="179">
        <v>5608967</v>
      </c>
      <c r="BE17" s="235">
        <v>-0.25363750998579659</v>
      </c>
      <c r="BF17" s="179"/>
      <c r="BG17" s="241" t="s">
        <v>3339</v>
      </c>
      <c r="BH17" s="241" t="s">
        <v>3340</v>
      </c>
      <c r="BI17" s="242" t="s">
        <v>3341</v>
      </c>
      <c r="BJ17" s="241" t="s">
        <v>2795</v>
      </c>
      <c r="BK17" s="242" t="s">
        <v>3341</v>
      </c>
      <c r="BL17" s="241" t="s">
        <v>3342</v>
      </c>
    </row>
    <row r="18" spans="1:74" ht="18.75">
      <c r="A18" s="231">
        <v>1440</v>
      </c>
      <c r="B18" s="232">
        <v>1500000</v>
      </c>
      <c r="C18" s="232">
        <v>48355215</v>
      </c>
      <c r="D18" s="232">
        <v>49855215</v>
      </c>
      <c r="E18" s="233">
        <v>49855215</v>
      </c>
      <c r="F18" s="232">
        <v>39647664</v>
      </c>
      <c r="G18" s="232">
        <v>31718131</v>
      </c>
      <c r="H18" s="232">
        <v>0</v>
      </c>
      <c r="I18" s="232">
        <v>0</v>
      </c>
      <c r="J18" s="179"/>
      <c r="K18" s="184">
        <v>1440</v>
      </c>
      <c r="L18" s="179">
        <v>1500000</v>
      </c>
      <c r="M18" s="179">
        <v>48355215</v>
      </c>
      <c r="N18" s="179">
        <v>0</v>
      </c>
      <c r="O18" s="179">
        <v>0</v>
      </c>
      <c r="P18" s="179">
        <v>41394193</v>
      </c>
      <c r="Q18" s="179">
        <v>49855215</v>
      </c>
      <c r="R18" s="179">
        <v>49855215</v>
      </c>
      <c r="S18" s="179">
        <v>49855215</v>
      </c>
      <c r="T18" s="234">
        <v>0</v>
      </c>
      <c r="U18" s="234">
        <v>31718131</v>
      </c>
      <c r="V18" s="234">
        <v>0</v>
      </c>
      <c r="W18" s="179">
        <v>49855215</v>
      </c>
      <c r="X18" s="179">
        <v>39647664</v>
      </c>
      <c r="Y18" s="235">
        <v>1.2574565553218975</v>
      </c>
      <c r="Z18" s="236">
        <v>0</v>
      </c>
      <c r="AA18" s="184">
        <v>1380</v>
      </c>
      <c r="AB18" s="179">
        <v>1500000</v>
      </c>
      <c r="AC18" s="179">
        <v>23477654</v>
      </c>
      <c r="AD18" s="179">
        <v>0</v>
      </c>
      <c r="AE18" s="179"/>
      <c r="AF18" s="179">
        <v>20020143</v>
      </c>
      <c r="AG18" s="179">
        <v>24977654</v>
      </c>
      <c r="AH18" s="179">
        <v>24977654</v>
      </c>
      <c r="AI18" s="179">
        <v>24977654</v>
      </c>
      <c r="AJ18" s="179">
        <v>4671696</v>
      </c>
      <c r="AK18" s="179">
        <v>29649350</v>
      </c>
      <c r="AL18" s="179">
        <v>4671696</v>
      </c>
      <c r="AM18" s="179">
        <v>29649350</v>
      </c>
      <c r="AN18" s="179">
        <v>37061688</v>
      </c>
      <c r="AO18" s="235">
        <v>0.7999999892071834</v>
      </c>
      <c r="AP18" s="179"/>
      <c r="AQ18" s="184">
        <v>1380</v>
      </c>
      <c r="AR18" s="179">
        <v>0</v>
      </c>
      <c r="AS18" s="179">
        <v>0</v>
      </c>
      <c r="AT18" s="179">
        <v>0</v>
      </c>
      <c r="AU18" s="179">
        <v>0</v>
      </c>
      <c r="AV18" s="179">
        <v>95113</v>
      </c>
      <c r="AW18" s="179">
        <v>0</v>
      </c>
      <c r="AX18" s="179">
        <v>0</v>
      </c>
      <c r="AY18" s="179">
        <v>0</v>
      </c>
      <c r="AZ18" s="179">
        <v>472067</v>
      </c>
      <c r="BA18" s="179">
        <v>472067</v>
      </c>
      <c r="BB18" s="179">
        <v>472067</v>
      </c>
      <c r="BC18" s="179">
        <v>472067</v>
      </c>
      <c r="BD18" s="179">
        <v>590083</v>
      </c>
      <c r="BE18" s="235">
        <v>1.610465172330322E-8</v>
      </c>
      <c r="BF18" s="179"/>
      <c r="BG18" s="241" t="s">
        <v>3344</v>
      </c>
      <c r="BH18" s="249">
        <v>478560104</v>
      </c>
      <c r="BI18" s="250">
        <v>0.29385660672158576</v>
      </c>
      <c r="BJ18" s="251">
        <v>177311241</v>
      </c>
      <c r="BK18" s="250">
        <v>0.14936624999081682</v>
      </c>
      <c r="BL18" s="250">
        <v>2.6989834445972889</v>
      </c>
    </row>
    <row r="19" spans="1:74" ht="18.75">
      <c r="A19" s="231">
        <v>1470</v>
      </c>
      <c r="B19" s="232">
        <v>1500000</v>
      </c>
      <c r="C19" s="232">
        <v>53253851</v>
      </c>
      <c r="D19" s="232">
        <v>54753851</v>
      </c>
      <c r="E19" s="233">
        <v>54753851</v>
      </c>
      <c r="F19" s="232">
        <v>66141895</v>
      </c>
      <c r="G19" s="232">
        <v>52913516</v>
      </c>
      <c r="H19" s="232">
        <v>0</v>
      </c>
      <c r="I19" s="232">
        <v>0</v>
      </c>
      <c r="J19" s="179"/>
      <c r="K19" s="184">
        <v>1470</v>
      </c>
      <c r="L19" s="179">
        <v>1500000</v>
      </c>
      <c r="M19" s="179">
        <v>53253851</v>
      </c>
      <c r="N19" s="179">
        <v>0</v>
      </c>
      <c r="O19" s="179">
        <v>0</v>
      </c>
      <c r="P19" s="179">
        <v>52591142</v>
      </c>
      <c r="Q19" s="179">
        <v>54753851</v>
      </c>
      <c r="R19" s="179">
        <v>54753851</v>
      </c>
      <c r="S19" s="179">
        <v>54753851</v>
      </c>
      <c r="T19" s="234">
        <v>0</v>
      </c>
      <c r="U19" s="234">
        <v>52913516</v>
      </c>
      <c r="V19" s="234">
        <v>0</v>
      </c>
      <c r="W19" s="179">
        <v>54753851</v>
      </c>
      <c r="X19" s="179">
        <v>66141895</v>
      </c>
      <c r="Y19" s="235">
        <v>0.82782404404953924</v>
      </c>
      <c r="Z19" s="236">
        <v>0</v>
      </c>
      <c r="AA19" s="184">
        <v>1440</v>
      </c>
      <c r="AB19" s="179">
        <v>1500000</v>
      </c>
      <c r="AC19" s="179">
        <v>48355215</v>
      </c>
      <c r="AD19" s="179">
        <v>0</v>
      </c>
      <c r="AE19" s="179"/>
      <c r="AF19" s="179">
        <v>45076238</v>
      </c>
      <c r="AG19" s="179">
        <v>49855215</v>
      </c>
      <c r="AH19" s="179">
        <v>49855215</v>
      </c>
      <c r="AI19" s="179">
        <v>49855215</v>
      </c>
      <c r="AJ19" s="179">
        <v>0</v>
      </c>
      <c r="AK19" s="179">
        <v>39203467</v>
      </c>
      <c r="AL19" s="179">
        <v>0</v>
      </c>
      <c r="AM19" s="179">
        <v>49855215</v>
      </c>
      <c r="AN19" s="179">
        <v>49004334</v>
      </c>
      <c r="AO19" s="235">
        <v>1.0173633825938742</v>
      </c>
      <c r="AP19" s="179"/>
      <c r="AQ19" s="184">
        <v>1440</v>
      </c>
      <c r="AR19" s="179">
        <v>0</v>
      </c>
      <c r="AS19" s="179">
        <v>0</v>
      </c>
      <c r="AT19" s="179">
        <v>0</v>
      </c>
      <c r="AU19" s="179">
        <v>0</v>
      </c>
      <c r="AV19" s="179">
        <v>-3682045</v>
      </c>
      <c r="AW19" s="179">
        <v>0</v>
      </c>
      <c r="AX19" s="179">
        <v>0</v>
      </c>
      <c r="AY19" s="179">
        <v>0</v>
      </c>
      <c r="AZ19" s="179">
        <v>0</v>
      </c>
      <c r="BA19" s="179">
        <v>-7485336</v>
      </c>
      <c r="BB19" s="179">
        <v>0</v>
      </c>
      <c r="BC19" s="179">
        <v>0</v>
      </c>
      <c r="BD19" s="179">
        <v>-9356670</v>
      </c>
      <c r="BE19" s="235">
        <v>0.24009317272802333</v>
      </c>
      <c r="BF19" s="179"/>
      <c r="BG19" s="241" t="s">
        <v>3345</v>
      </c>
      <c r="BH19" s="249">
        <v>756963134</v>
      </c>
      <c r="BI19" s="250">
        <v>0.46480811106346848</v>
      </c>
      <c r="BJ19" s="251">
        <v>316242000</v>
      </c>
      <c r="BK19" s="250">
        <v>0.26640094200003878</v>
      </c>
      <c r="BL19" s="250">
        <v>2.3936198670638307</v>
      </c>
      <c r="BM19" s="255"/>
      <c r="BN19" s="255"/>
      <c r="BO19" s="255"/>
      <c r="BP19" s="255"/>
      <c r="BQ19" s="255"/>
      <c r="BR19" s="255"/>
    </row>
    <row r="20" spans="1:74" ht="18.75">
      <c r="A20" s="231">
        <v>1480</v>
      </c>
      <c r="B20" s="232">
        <v>1500000</v>
      </c>
      <c r="C20" s="232">
        <v>36586526</v>
      </c>
      <c r="D20" s="232">
        <v>38086526</v>
      </c>
      <c r="E20" s="233">
        <v>38745359</v>
      </c>
      <c r="F20" s="232">
        <v>57487240</v>
      </c>
      <c r="G20" s="232">
        <v>45989792</v>
      </c>
      <c r="H20" s="232">
        <v>7244433</v>
      </c>
      <c r="I20" s="232">
        <v>0</v>
      </c>
      <c r="J20" s="179"/>
      <c r="K20" s="184">
        <v>1480</v>
      </c>
      <c r="L20" s="179">
        <v>1500000</v>
      </c>
      <c r="M20" s="179">
        <v>36586526</v>
      </c>
      <c r="N20" s="179">
        <v>658833</v>
      </c>
      <c r="O20" s="179">
        <v>0</v>
      </c>
      <c r="P20" s="179">
        <v>38745359</v>
      </c>
      <c r="Q20" s="179">
        <v>38086526</v>
      </c>
      <c r="R20" s="179">
        <v>38745359</v>
      </c>
      <c r="S20" s="179">
        <v>38745359</v>
      </c>
      <c r="T20" s="234">
        <v>7244433</v>
      </c>
      <c r="U20" s="234">
        <v>45989792</v>
      </c>
      <c r="V20" s="234">
        <v>7903266</v>
      </c>
      <c r="W20" s="179">
        <v>45989792</v>
      </c>
      <c r="X20" s="179">
        <v>57487240</v>
      </c>
      <c r="Y20" s="235">
        <v>0.8</v>
      </c>
      <c r="Z20" s="236">
        <v>0</v>
      </c>
      <c r="AA20" s="184">
        <v>1470</v>
      </c>
      <c r="AB20" s="179">
        <v>1500000</v>
      </c>
      <c r="AC20" s="179">
        <v>53253851</v>
      </c>
      <c r="AD20" s="179">
        <v>0</v>
      </c>
      <c r="AE20" s="179"/>
      <c r="AF20" s="179">
        <v>48322306</v>
      </c>
      <c r="AG20" s="179">
        <v>54753851</v>
      </c>
      <c r="AH20" s="179">
        <v>54753851</v>
      </c>
      <c r="AI20" s="179">
        <v>54753851</v>
      </c>
      <c r="AJ20" s="179">
        <v>0</v>
      </c>
      <c r="AK20" s="179">
        <v>51292554</v>
      </c>
      <c r="AL20" s="179">
        <v>0</v>
      </c>
      <c r="AM20" s="179">
        <v>54753851</v>
      </c>
      <c r="AN20" s="179">
        <v>64115692</v>
      </c>
      <c r="AO20" s="235">
        <v>0.85398518353354125</v>
      </c>
      <c r="AP20" s="179"/>
      <c r="AQ20" s="184">
        <v>1470</v>
      </c>
      <c r="AR20" s="179">
        <v>0</v>
      </c>
      <c r="AS20" s="179">
        <v>0</v>
      </c>
      <c r="AT20" s="179">
        <v>0</v>
      </c>
      <c r="AU20" s="179">
        <v>0</v>
      </c>
      <c r="AV20" s="179">
        <v>4268836</v>
      </c>
      <c r="AW20" s="179">
        <v>0</v>
      </c>
      <c r="AX20" s="179">
        <v>0</v>
      </c>
      <c r="AY20" s="179">
        <v>0</v>
      </c>
      <c r="AZ20" s="179">
        <v>0</v>
      </c>
      <c r="BA20" s="179">
        <v>1620962</v>
      </c>
      <c r="BB20" s="179">
        <v>0</v>
      </c>
      <c r="BC20" s="179">
        <v>0</v>
      </c>
      <c r="BD20" s="179">
        <v>2026203</v>
      </c>
      <c r="BE20" s="235">
        <v>-2.6161139484002005E-2</v>
      </c>
      <c r="BF20" s="179"/>
      <c r="BG20" s="241" t="s">
        <v>3346</v>
      </c>
      <c r="BH20" s="251">
        <v>1628549752</v>
      </c>
      <c r="BI20" s="250">
        <v>1</v>
      </c>
      <c r="BJ20" s="251">
        <v>1187090397</v>
      </c>
      <c r="BK20" s="250">
        <v>1</v>
      </c>
      <c r="BL20" s="250">
        <v>1.3718835196676264</v>
      </c>
    </row>
    <row r="21" spans="1:74">
      <c r="A21" s="231">
        <v>1520</v>
      </c>
      <c r="B21" s="232">
        <v>1500000</v>
      </c>
      <c r="C21" s="232">
        <v>30086694</v>
      </c>
      <c r="D21" s="232">
        <v>31586694</v>
      </c>
      <c r="E21" s="233">
        <v>31586694</v>
      </c>
      <c r="F21" s="232">
        <v>1046012</v>
      </c>
      <c r="G21" s="232">
        <v>836810</v>
      </c>
      <c r="H21" s="232">
        <v>0</v>
      </c>
      <c r="I21" s="232">
        <v>0</v>
      </c>
      <c r="J21" s="179"/>
      <c r="K21" s="184">
        <v>1520</v>
      </c>
      <c r="L21" s="179">
        <v>1500000</v>
      </c>
      <c r="M21" s="179">
        <v>30086694</v>
      </c>
      <c r="N21" s="179">
        <v>0</v>
      </c>
      <c r="O21" s="179">
        <v>31586694</v>
      </c>
      <c r="P21" s="179">
        <v>1820915</v>
      </c>
      <c r="Q21" s="179">
        <v>31586694</v>
      </c>
      <c r="R21" s="179">
        <v>31586694</v>
      </c>
      <c r="S21" s="179">
        <v>63173388</v>
      </c>
      <c r="T21" s="234">
        <v>0</v>
      </c>
      <c r="U21" s="234">
        <v>836810</v>
      </c>
      <c r="V21" s="234">
        <v>0</v>
      </c>
      <c r="W21" s="179">
        <v>63173388</v>
      </c>
      <c r="X21" s="179">
        <v>1046012</v>
      </c>
      <c r="Y21" s="235">
        <v>60.394515550490816</v>
      </c>
      <c r="Z21" s="236">
        <v>0</v>
      </c>
      <c r="AA21" s="184">
        <v>1480</v>
      </c>
      <c r="AB21" s="179">
        <v>1500000</v>
      </c>
      <c r="AC21" s="179">
        <v>36586526</v>
      </c>
      <c r="AD21" s="179">
        <v>0</v>
      </c>
      <c r="AE21" s="179"/>
      <c r="AF21" s="179">
        <v>35868152</v>
      </c>
      <c r="AG21" s="179">
        <v>38086526</v>
      </c>
      <c r="AH21" s="179">
        <v>38086526</v>
      </c>
      <c r="AI21" s="179">
        <v>38086526</v>
      </c>
      <c r="AJ21" s="179">
        <v>5103189</v>
      </c>
      <c r="AK21" s="179">
        <v>43189715</v>
      </c>
      <c r="AL21" s="179">
        <v>5103189</v>
      </c>
      <c r="AM21" s="179">
        <v>43189715</v>
      </c>
      <c r="AN21" s="179">
        <v>53987144</v>
      </c>
      <c r="AO21" s="235">
        <v>0.7999999962954143</v>
      </c>
      <c r="AP21" s="179"/>
      <c r="AQ21" s="184">
        <v>1480</v>
      </c>
      <c r="AR21" s="179">
        <v>0</v>
      </c>
      <c r="AS21" s="179">
        <v>0</v>
      </c>
      <c r="AT21" s="179">
        <v>658833</v>
      </c>
      <c r="AU21" s="179">
        <v>0</v>
      </c>
      <c r="AV21" s="179">
        <v>2877207</v>
      </c>
      <c r="AW21" s="179">
        <v>0</v>
      </c>
      <c r="AX21" s="179">
        <v>658833</v>
      </c>
      <c r="AY21" s="179">
        <v>658833</v>
      </c>
      <c r="AZ21" s="179">
        <v>2141244</v>
      </c>
      <c r="BA21" s="179">
        <v>2800077</v>
      </c>
      <c r="BB21" s="179">
        <v>2800077</v>
      </c>
      <c r="BC21" s="179">
        <v>2800077</v>
      </c>
      <c r="BD21" s="179">
        <v>3500096</v>
      </c>
      <c r="BE21" s="235">
        <v>3.7045857492756795E-9</v>
      </c>
      <c r="BF21" s="179"/>
      <c r="BJ21" s="203" t="s">
        <v>3347</v>
      </c>
    </row>
    <row r="22" spans="1:74">
      <c r="A22" s="231">
        <v>1560</v>
      </c>
      <c r="B22" s="232">
        <v>1500000</v>
      </c>
      <c r="C22" s="232">
        <v>20456689</v>
      </c>
      <c r="D22" s="232">
        <v>21956689</v>
      </c>
      <c r="E22" s="233">
        <v>22302930</v>
      </c>
      <c r="F22" s="232">
        <v>31033914</v>
      </c>
      <c r="G22" s="232">
        <v>24827131</v>
      </c>
      <c r="H22" s="232">
        <v>2524201</v>
      </c>
      <c r="I22" s="232">
        <v>0</v>
      </c>
      <c r="J22" s="179"/>
      <c r="K22" s="184">
        <v>1560</v>
      </c>
      <c r="L22" s="179">
        <v>1500000</v>
      </c>
      <c r="M22" s="179">
        <v>20456689</v>
      </c>
      <c r="N22" s="179">
        <v>346241</v>
      </c>
      <c r="O22" s="179">
        <v>0</v>
      </c>
      <c r="P22" s="179">
        <v>22302930</v>
      </c>
      <c r="Q22" s="179">
        <v>21956689</v>
      </c>
      <c r="R22" s="179">
        <v>22302930</v>
      </c>
      <c r="S22" s="179">
        <v>22302930</v>
      </c>
      <c r="T22" s="234">
        <v>2524201</v>
      </c>
      <c r="U22" s="234">
        <v>24827131</v>
      </c>
      <c r="V22" s="234">
        <v>2870442</v>
      </c>
      <c r="W22" s="179">
        <v>24827131</v>
      </c>
      <c r="X22" s="179">
        <v>31033914</v>
      </c>
      <c r="Y22" s="235">
        <v>0.79999999355543749</v>
      </c>
      <c r="Z22" s="236">
        <v>0</v>
      </c>
      <c r="AA22" s="184">
        <v>1520</v>
      </c>
      <c r="AB22" s="179">
        <v>1500000</v>
      </c>
      <c r="AC22" s="179">
        <v>30086694</v>
      </c>
      <c r="AD22" s="179">
        <v>0</v>
      </c>
      <c r="AE22" s="179"/>
      <c r="AF22" s="179">
        <v>15218998</v>
      </c>
      <c r="AG22" s="179">
        <v>31586694</v>
      </c>
      <c r="AH22" s="179">
        <v>31586694</v>
      </c>
      <c r="AI22" s="179">
        <v>31586694</v>
      </c>
      <c r="AJ22" s="179">
        <v>0</v>
      </c>
      <c r="AK22" s="179">
        <v>14722358</v>
      </c>
      <c r="AL22" s="179">
        <v>0</v>
      </c>
      <c r="AM22" s="179">
        <v>31586694</v>
      </c>
      <c r="AN22" s="179">
        <v>18402947</v>
      </c>
      <c r="AO22" s="235">
        <v>1.7163932494072824</v>
      </c>
      <c r="AP22" s="179"/>
      <c r="AQ22" s="184">
        <v>1520</v>
      </c>
      <c r="AR22" s="179">
        <v>0</v>
      </c>
      <c r="AS22" s="179">
        <v>0</v>
      </c>
      <c r="AT22" s="179">
        <v>0</v>
      </c>
      <c r="AU22" s="179">
        <v>31586694</v>
      </c>
      <c r="AV22" s="179">
        <v>-13398083</v>
      </c>
      <c r="AW22" s="179">
        <v>0</v>
      </c>
      <c r="AX22" s="179">
        <v>0</v>
      </c>
      <c r="AY22" s="179">
        <v>31586694</v>
      </c>
      <c r="AZ22" s="179">
        <v>0</v>
      </c>
      <c r="BA22" s="179">
        <v>-13885548</v>
      </c>
      <c r="BB22" s="179">
        <v>0</v>
      </c>
      <c r="BC22" s="179">
        <v>31586694</v>
      </c>
      <c r="BD22" s="179">
        <v>-17356935</v>
      </c>
      <c r="BE22" s="235">
        <v>58.678122301083533</v>
      </c>
      <c r="BF22" s="179"/>
      <c r="BG22" s="237" t="s">
        <v>3315</v>
      </c>
      <c r="BJ22" s="262" t="s">
        <v>3348</v>
      </c>
      <c r="BK22" s="202" t="s">
        <v>2803</v>
      </c>
      <c r="BL22" s="202" t="s">
        <v>2804</v>
      </c>
      <c r="BM22" s="202" t="s">
        <v>2805</v>
      </c>
      <c r="BN22" s="202" t="s">
        <v>2806</v>
      </c>
      <c r="BO22" s="202" t="s">
        <v>2807</v>
      </c>
      <c r="BV22" s="262" t="s">
        <v>3349</v>
      </c>
    </row>
    <row r="23" spans="1:74">
      <c r="A23" s="231">
        <v>1570</v>
      </c>
      <c r="B23" s="232">
        <v>3500000</v>
      </c>
      <c r="C23" s="232">
        <v>5163587</v>
      </c>
      <c r="D23" s="232">
        <v>8663587</v>
      </c>
      <c r="E23" s="233">
        <v>8663587</v>
      </c>
      <c r="F23" s="232">
        <v>4015985</v>
      </c>
      <c r="G23" s="232">
        <v>3212788</v>
      </c>
      <c r="H23" s="232">
        <v>0</v>
      </c>
      <c r="I23" s="232">
        <v>0</v>
      </c>
      <c r="J23" s="179"/>
      <c r="K23" s="184">
        <v>1570</v>
      </c>
      <c r="L23" s="179">
        <v>3500000</v>
      </c>
      <c r="M23" s="179">
        <v>5163587</v>
      </c>
      <c r="N23" s="179">
        <v>0</v>
      </c>
      <c r="O23" s="179">
        <v>0</v>
      </c>
      <c r="P23" s="179">
        <v>3771919</v>
      </c>
      <c r="Q23" s="179">
        <v>8663587</v>
      </c>
      <c r="R23" s="179">
        <v>8663587</v>
      </c>
      <c r="S23" s="179">
        <v>8663587</v>
      </c>
      <c r="T23" s="234">
        <v>0</v>
      </c>
      <c r="U23" s="234">
        <v>3212788</v>
      </c>
      <c r="V23" s="234">
        <v>0</v>
      </c>
      <c r="W23" s="179">
        <v>8663587</v>
      </c>
      <c r="X23" s="179">
        <v>4015985</v>
      </c>
      <c r="Y23" s="235">
        <v>2.1572757368366666</v>
      </c>
      <c r="Z23" s="236">
        <v>0</v>
      </c>
      <c r="AA23" s="184">
        <v>1560</v>
      </c>
      <c r="AB23" s="179">
        <v>1500000</v>
      </c>
      <c r="AC23" s="179">
        <v>20456689</v>
      </c>
      <c r="AD23" s="179">
        <v>0</v>
      </c>
      <c r="AE23" s="179"/>
      <c r="AF23" s="179">
        <v>18327169</v>
      </c>
      <c r="AG23" s="179">
        <v>21956689</v>
      </c>
      <c r="AH23" s="179">
        <v>21956689</v>
      </c>
      <c r="AI23" s="179">
        <v>21956689</v>
      </c>
      <c r="AJ23" s="179">
        <v>826987</v>
      </c>
      <c r="AK23" s="179">
        <v>22783676</v>
      </c>
      <c r="AL23" s="179">
        <v>826987</v>
      </c>
      <c r="AM23" s="179">
        <v>22783676</v>
      </c>
      <c r="AN23" s="179">
        <v>28479595</v>
      </c>
      <c r="AO23" s="235">
        <v>0.8</v>
      </c>
      <c r="AP23" s="179"/>
      <c r="AQ23" s="184">
        <v>1560</v>
      </c>
      <c r="AR23" s="179">
        <v>0</v>
      </c>
      <c r="AS23" s="179">
        <v>0</v>
      </c>
      <c r="AT23" s="179">
        <v>346241</v>
      </c>
      <c r="AU23" s="179">
        <v>0</v>
      </c>
      <c r="AV23" s="179">
        <v>3975761</v>
      </c>
      <c r="AW23" s="179">
        <v>0</v>
      </c>
      <c r="AX23" s="179">
        <v>346241</v>
      </c>
      <c r="AY23" s="179">
        <v>346241</v>
      </c>
      <c r="AZ23" s="179">
        <v>1697214</v>
      </c>
      <c r="BA23" s="179">
        <v>2043455</v>
      </c>
      <c r="BB23" s="179">
        <v>2043455</v>
      </c>
      <c r="BC23" s="179">
        <v>2043455</v>
      </c>
      <c r="BD23" s="179">
        <v>2554319</v>
      </c>
      <c r="BE23" s="235">
        <v>-6.4445625502784765E-9</v>
      </c>
      <c r="BF23" s="179"/>
      <c r="BG23" s="246" t="s">
        <v>2808</v>
      </c>
      <c r="BH23" s="246" t="s">
        <v>2784</v>
      </c>
      <c r="BI23" s="246" t="s">
        <v>3350</v>
      </c>
      <c r="BJ23" s="246" t="s">
        <v>2794</v>
      </c>
      <c r="BK23" s="246" t="s">
        <v>3322</v>
      </c>
      <c r="BL23" s="246" t="s">
        <v>3323</v>
      </c>
      <c r="BM23" s="246" t="s">
        <v>3351</v>
      </c>
      <c r="BN23" s="246" t="s">
        <v>2792</v>
      </c>
      <c r="BO23" s="246" t="s">
        <v>2795</v>
      </c>
      <c r="BP23" s="246" t="s">
        <v>2809</v>
      </c>
      <c r="BS23" s="246" t="s">
        <v>2808</v>
      </c>
      <c r="BT23" s="246" t="s">
        <v>2784</v>
      </c>
      <c r="BU23" s="246" t="s">
        <v>3350</v>
      </c>
      <c r="BV23" s="246" t="s">
        <v>2795</v>
      </c>
    </row>
    <row r="24" spans="1:74">
      <c r="A24" s="231">
        <v>1590</v>
      </c>
      <c r="B24" s="232">
        <v>1500000</v>
      </c>
      <c r="C24" s="232">
        <v>19434597</v>
      </c>
      <c r="D24" s="232">
        <v>20934597</v>
      </c>
      <c r="E24" s="233">
        <v>20934597</v>
      </c>
      <c r="F24" s="232">
        <v>22712755</v>
      </c>
      <c r="G24" s="232">
        <v>18170204</v>
      </c>
      <c r="H24" s="232">
        <v>0</v>
      </c>
      <c r="I24" s="232">
        <v>0</v>
      </c>
      <c r="J24" s="179"/>
      <c r="K24" s="184">
        <v>1590</v>
      </c>
      <c r="L24" s="179">
        <v>1500000</v>
      </c>
      <c r="M24" s="179">
        <v>19434597</v>
      </c>
      <c r="N24" s="179">
        <v>0</v>
      </c>
      <c r="O24" s="179">
        <v>0</v>
      </c>
      <c r="P24" s="179">
        <v>13340379</v>
      </c>
      <c r="Q24" s="179">
        <v>20934597</v>
      </c>
      <c r="R24" s="179">
        <v>20934597</v>
      </c>
      <c r="S24" s="179">
        <v>20934597</v>
      </c>
      <c r="T24" s="234">
        <v>0</v>
      </c>
      <c r="U24" s="234">
        <v>18170204</v>
      </c>
      <c r="V24" s="234">
        <v>0</v>
      </c>
      <c r="W24" s="179">
        <v>20934597</v>
      </c>
      <c r="X24" s="179">
        <v>22712755</v>
      </c>
      <c r="Y24" s="235">
        <v>0.92171103857722236</v>
      </c>
      <c r="Z24" s="236">
        <v>0</v>
      </c>
      <c r="AA24" s="184">
        <v>1570</v>
      </c>
      <c r="AB24" s="179">
        <v>3500000</v>
      </c>
      <c r="AC24" s="179">
        <v>5163587</v>
      </c>
      <c r="AD24" s="179">
        <v>0</v>
      </c>
      <c r="AE24" s="179"/>
      <c r="AF24" s="179">
        <v>2379691</v>
      </c>
      <c r="AG24" s="179">
        <v>8663587</v>
      </c>
      <c r="AH24" s="179">
        <v>8663587</v>
      </c>
      <c r="AI24" s="179">
        <v>8663587</v>
      </c>
      <c r="AJ24" s="179">
        <v>0</v>
      </c>
      <c r="AK24" s="179">
        <v>3067846</v>
      </c>
      <c r="AL24" s="179">
        <v>0</v>
      </c>
      <c r="AM24" s="179">
        <v>8663587</v>
      </c>
      <c r="AN24" s="179">
        <v>3834808</v>
      </c>
      <c r="AO24" s="235">
        <v>2.2591970706225708</v>
      </c>
      <c r="AP24" s="179"/>
      <c r="AQ24" s="184">
        <v>1570</v>
      </c>
      <c r="AR24" s="179">
        <v>0</v>
      </c>
      <c r="AS24" s="179">
        <v>0</v>
      </c>
      <c r="AT24" s="179">
        <v>0</v>
      </c>
      <c r="AU24" s="179">
        <v>0</v>
      </c>
      <c r="AV24" s="179">
        <v>1392228</v>
      </c>
      <c r="AW24" s="179">
        <v>0</v>
      </c>
      <c r="AX24" s="179">
        <v>0</v>
      </c>
      <c r="AY24" s="179">
        <v>0</v>
      </c>
      <c r="AZ24" s="179">
        <v>0</v>
      </c>
      <c r="BA24" s="179">
        <v>144942</v>
      </c>
      <c r="BB24" s="179">
        <v>0</v>
      </c>
      <c r="BC24" s="179">
        <v>0</v>
      </c>
      <c r="BD24" s="179">
        <v>181177</v>
      </c>
      <c r="BE24" s="235">
        <v>-0.10192133378590418</v>
      </c>
      <c r="BF24" s="179"/>
      <c r="BG24" s="263">
        <v>1</v>
      </c>
      <c r="BH24" s="264">
        <v>9800</v>
      </c>
      <c r="BI24" s="265" t="s">
        <v>2810</v>
      </c>
      <c r="BJ24" s="266">
        <v>143245929</v>
      </c>
      <c r="BK24" s="266">
        <v>51500000</v>
      </c>
      <c r="BL24" s="266">
        <v>91745929</v>
      </c>
      <c r="BM24" s="266">
        <v>0</v>
      </c>
      <c r="BN24" s="266">
        <v>0</v>
      </c>
      <c r="BO24" s="266">
        <v>116283908</v>
      </c>
      <c r="BP24" s="267">
        <v>1.2318637330283051</v>
      </c>
      <c r="BS24" s="263">
        <v>1</v>
      </c>
      <c r="BT24" s="264">
        <v>9800</v>
      </c>
      <c r="BU24" s="265" t="s">
        <v>2810</v>
      </c>
      <c r="BV24" s="266">
        <v>116283908</v>
      </c>
    </row>
    <row r="25" spans="1:74">
      <c r="A25" s="231">
        <v>1650</v>
      </c>
      <c r="B25" s="232">
        <v>3500000</v>
      </c>
      <c r="C25" s="232">
        <v>60282084</v>
      </c>
      <c r="D25" s="232">
        <v>63782084</v>
      </c>
      <c r="E25" s="233">
        <v>63782084</v>
      </c>
      <c r="F25" s="232">
        <v>42917540</v>
      </c>
      <c r="G25" s="232">
        <v>34334032</v>
      </c>
      <c r="H25" s="232">
        <v>0</v>
      </c>
      <c r="I25" s="232">
        <v>0</v>
      </c>
      <c r="J25" s="179"/>
      <c r="K25" s="184">
        <v>1650</v>
      </c>
      <c r="L25" s="179">
        <v>3500000</v>
      </c>
      <c r="M25" s="179">
        <v>60282084</v>
      </c>
      <c r="N25" s="179">
        <v>0</v>
      </c>
      <c r="O25" s="179">
        <v>0</v>
      </c>
      <c r="P25" s="179">
        <v>44965480</v>
      </c>
      <c r="Q25" s="179">
        <v>63782084</v>
      </c>
      <c r="R25" s="179">
        <v>63782084</v>
      </c>
      <c r="S25" s="179">
        <v>63782084</v>
      </c>
      <c r="T25" s="234">
        <v>0</v>
      </c>
      <c r="U25" s="234">
        <v>34334032</v>
      </c>
      <c r="V25" s="234">
        <v>0</v>
      </c>
      <c r="W25" s="179">
        <v>63782084</v>
      </c>
      <c r="X25" s="179">
        <v>42917540</v>
      </c>
      <c r="Y25" s="235">
        <v>1.4861542390360678</v>
      </c>
      <c r="Z25" s="236">
        <v>0</v>
      </c>
      <c r="AA25" s="184">
        <v>1590</v>
      </c>
      <c r="AB25" s="179">
        <v>1500000</v>
      </c>
      <c r="AC25" s="179">
        <v>19434597</v>
      </c>
      <c r="AD25" s="179">
        <v>0</v>
      </c>
      <c r="AE25" s="179"/>
      <c r="AF25" s="179">
        <v>18384107</v>
      </c>
      <c r="AG25" s="179">
        <v>20934597</v>
      </c>
      <c r="AH25" s="179">
        <v>20934597</v>
      </c>
      <c r="AI25" s="179">
        <v>20934597</v>
      </c>
      <c r="AJ25" s="179">
        <v>0</v>
      </c>
      <c r="AK25" s="179">
        <v>16543751</v>
      </c>
      <c r="AL25" s="179">
        <v>0</v>
      </c>
      <c r="AM25" s="179">
        <v>20934597</v>
      </c>
      <c r="AN25" s="179">
        <v>20679689</v>
      </c>
      <c r="AO25" s="235">
        <v>1.0123264909834959</v>
      </c>
      <c r="AP25" s="179"/>
      <c r="AQ25" s="184">
        <v>1590</v>
      </c>
      <c r="AR25" s="179">
        <v>0</v>
      </c>
      <c r="AS25" s="179">
        <v>0</v>
      </c>
      <c r="AT25" s="179">
        <v>0</v>
      </c>
      <c r="AU25" s="179">
        <v>0</v>
      </c>
      <c r="AV25" s="179">
        <v>-5043728</v>
      </c>
      <c r="AW25" s="179">
        <v>0</v>
      </c>
      <c r="AX25" s="179">
        <v>0</v>
      </c>
      <c r="AY25" s="179">
        <v>0</v>
      </c>
      <c r="AZ25" s="179">
        <v>0</v>
      </c>
      <c r="BA25" s="179">
        <v>1626453</v>
      </c>
      <c r="BB25" s="179">
        <v>0</v>
      </c>
      <c r="BC25" s="179">
        <v>0</v>
      </c>
      <c r="BD25" s="179">
        <v>2033066</v>
      </c>
      <c r="BE25" s="235">
        <v>-9.0615452406273556E-2</v>
      </c>
      <c r="BF25" s="179"/>
      <c r="BG25" s="263">
        <v>2</v>
      </c>
      <c r="BH25" s="264">
        <v>9200</v>
      </c>
      <c r="BI25" s="265" t="s">
        <v>2811</v>
      </c>
      <c r="BJ25" s="266">
        <v>132126953</v>
      </c>
      <c r="BK25" s="266">
        <v>31500000</v>
      </c>
      <c r="BL25" s="266">
        <v>100626953</v>
      </c>
      <c r="BM25" s="266">
        <v>0</v>
      </c>
      <c r="BN25" s="266">
        <v>0</v>
      </c>
      <c r="BO25" s="266">
        <v>106549643</v>
      </c>
      <c r="BP25" s="267">
        <v>1.2400506400570483</v>
      </c>
      <c r="BS25" s="263">
        <v>2</v>
      </c>
      <c r="BT25" s="264">
        <v>9200</v>
      </c>
      <c r="BU25" s="265" t="s">
        <v>2811</v>
      </c>
      <c r="BV25" s="266">
        <v>106549643</v>
      </c>
    </row>
    <row r="26" spans="1:74">
      <c r="A26" s="231">
        <v>2180</v>
      </c>
      <c r="B26" s="232">
        <v>4750000</v>
      </c>
      <c r="C26" s="232">
        <v>5227972</v>
      </c>
      <c r="D26" s="232">
        <v>9977972</v>
      </c>
      <c r="E26" s="233">
        <v>9977972</v>
      </c>
      <c r="F26" s="232">
        <v>3740826</v>
      </c>
      <c r="G26" s="232">
        <v>2992661</v>
      </c>
      <c r="H26" s="232">
        <v>0</v>
      </c>
      <c r="I26" s="232">
        <v>0</v>
      </c>
      <c r="J26" s="179"/>
      <c r="K26" s="184">
        <v>2180</v>
      </c>
      <c r="L26" s="179">
        <v>4750000</v>
      </c>
      <c r="M26" s="179">
        <v>5227972</v>
      </c>
      <c r="N26" s="179">
        <v>0</v>
      </c>
      <c r="O26" s="179">
        <v>0</v>
      </c>
      <c r="P26" s="179">
        <v>4440266</v>
      </c>
      <c r="Q26" s="179">
        <v>9977972</v>
      </c>
      <c r="R26" s="179">
        <v>9977972</v>
      </c>
      <c r="S26" s="179">
        <v>9977972</v>
      </c>
      <c r="T26" s="234">
        <v>0</v>
      </c>
      <c r="U26" s="234">
        <v>2992661</v>
      </c>
      <c r="V26" s="234">
        <v>0</v>
      </c>
      <c r="W26" s="179">
        <v>9977972</v>
      </c>
      <c r="X26" s="179">
        <v>3740826</v>
      </c>
      <c r="Y26" s="235">
        <v>2.6673178597454146</v>
      </c>
      <c r="Z26" s="236">
        <v>0</v>
      </c>
      <c r="AA26" s="184">
        <v>1650</v>
      </c>
      <c r="AB26" s="179">
        <v>3500000</v>
      </c>
      <c r="AC26" s="179">
        <v>60282084</v>
      </c>
      <c r="AD26" s="179">
        <v>0</v>
      </c>
      <c r="AE26" s="179"/>
      <c r="AF26" s="179">
        <v>34449748</v>
      </c>
      <c r="AG26" s="179">
        <v>63782084</v>
      </c>
      <c r="AH26" s="179">
        <v>63782084</v>
      </c>
      <c r="AI26" s="179">
        <v>63782084</v>
      </c>
      <c r="AJ26" s="179">
        <v>0</v>
      </c>
      <c r="AK26" s="179">
        <v>36383824</v>
      </c>
      <c r="AL26" s="179">
        <v>0</v>
      </c>
      <c r="AM26" s="179">
        <v>63782084</v>
      </c>
      <c r="AN26" s="179">
        <v>45479780</v>
      </c>
      <c r="AO26" s="235">
        <v>1.4024272764731931</v>
      </c>
      <c r="AP26" s="179"/>
      <c r="AQ26" s="184">
        <v>1650</v>
      </c>
      <c r="AR26" s="179">
        <v>0</v>
      </c>
      <c r="AS26" s="179">
        <v>0</v>
      </c>
      <c r="AT26" s="179">
        <v>0</v>
      </c>
      <c r="AU26" s="179">
        <v>0</v>
      </c>
      <c r="AV26" s="179">
        <v>10515732</v>
      </c>
      <c r="AW26" s="179">
        <v>0</v>
      </c>
      <c r="AX26" s="179">
        <v>0</v>
      </c>
      <c r="AY26" s="179">
        <v>0</v>
      </c>
      <c r="AZ26" s="179">
        <v>0</v>
      </c>
      <c r="BA26" s="179">
        <v>-2049792</v>
      </c>
      <c r="BB26" s="179">
        <v>0</v>
      </c>
      <c r="BC26" s="179">
        <v>0</v>
      </c>
      <c r="BD26" s="179">
        <v>-2562240</v>
      </c>
      <c r="BE26" s="235">
        <v>8.3726962562874707E-2</v>
      </c>
      <c r="BF26" s="179"/>
      <c r="BG26" s="263">
        <v>3</v>
      </c>
      <c r="BH26" s="264">
        <v>9600</v>
      </c>
      <c r="BI26" s="265" t="s">
        <v>2812</v>
      </c>
      <c r="BJ26" s="266">
        <v>122871767</v>
      </c>
      <c r="BK26" s="266">
        <v>74750000</v>
      </c>
      <c r="BL26" s="266">
        <v>48121767</v>
      </c>
      <c r="BM26" s="266">
        <v>0</v>
      </c>
      <c r="BN26" s="266">
        <v>0</v>
      </c>
      <c r="BO26" s="266">
        <v>53089770</v>
      </c>
      <c r="BP26" s="267">
        <v>2.3144151312013594</v>
      </c>
      <c r="BS26" s="263">
        <v>3</v>
      </c>
      <c r="BT26" s="264">
        <v>1470</v>
      </c>
      <c r="BU26" s="265" t="s">
        <v>2813</v>
      </c>
      <c r="BV26" s="266">
        <v>66141895</v>
      </c>
    </row>
    <row r="27" spans="1:74">
      <c r="A27" s="231">
        <v>2200</v>
      </c>
      <c r="B27" s="232">
        <v>2000000</v>
      </c>
      <c r="C27" s="232">
        <v>420912</v>
      </c>
      <c r="D27" s="232">
        <v>2420912</v>
      </c>
      <c r="E27" s="233">
        <v>2420912</v>
      </c>
      <c r="F27" s="232">
        <v>86142</v>
      </c>
      <c r="G27" s="232">
        <v>68914</v>
      </c>
      <c r="H27" s="232">
        <v>0</v>
      </c>
      <c r="I27" s="232">
        <v>0</v>
      </c>
      <c r="J27" s="179"/>
      <c r="K27" s="184">
        <v>2200</v>
      </c>
      <c r="L27" s="179">
        <v>2000000</v>
      </c>
      <c r="M27" s="179">
        <v>420912</v>
      </c>
      <c r="N27" s="179">
        <v>0</v>
      </c>
      <c r="O27" s="179">
        <v>0</v>
      </c>
      <c r="P27" s="179">
        <v>5062</v>
      </c>
      <c r="Q27" s="179">
        <v>2420912</v>
      </c>
      <c r="R27" s="179">
        <v>2420912</v>
      </c>
      <c r="S27" s="179">
        <v>2420912</v>
      </c>
      <c r="T27" s="234">
        <v>0</v>
      </c>
      <c r="U27" s="234">
        <v>68914</v>
      </c>
      <c r="V27" s="234">
        <v>0</v>
      </c>
      <c r="W27" s="179">
        <v>2420912</v>
      </c>
      <c r="X27" s="179">
        <v>86142</v>
      </c>
      <c r="Y27" s="235">
        <v>28.103735692229112</v>
      </c>
      <c r="Z27" s="236">
        <v>0</v>
      </c>
      <c r="AA27" s="184">
        <v>2180</v>
      </c>
      <c r="AB27" s="179">
        <v>4750000</v>
      </c>
      <c r="AC27" s="179">
        <v>5227972</v>
      </c>
      <c r="AD27" s="179">
        <v>0</v>
      </c>
      <c r="AE27" s="179"/>
      <c r="AF27" s="179">
        <v>3016443</v>
      </c>
      <c r="AG27" s="179">
        <v>9977972</v>
      </c>
      <c r="AH27" s="179">
        <v>9977972</v>
      </c>
      <c r="AI27" s="179">
        <v>9977972</v>
      </c>
      <c r="AJ27" s="179">
        <v>0</v>
      </c>
      <c r="AK27" s="179">
        <v>3159790</v>
      </c>
      <c r="AL27" s="179">
        <v>0</v>
      </c>
      <c r="AM27" s="179">
        <v>9977972</v>
      </c>
      <c r="AN27" s="179">
        <v>3949738</v>
      </c>
      <c r="AO27" s="235">
        <v>2.5262364237830459</v>
      </c>
      <c r="AP27" s="179"/>
      <c r="AQ27" s="184">
        <v>2180</v>
      </c>
      <c r="AR27" s="179">
        <v>0</v>
      </c>
      <c r="AS27" s="179">
        <v>0</v>
      </c>
      <c r="AT27" s="179">
        <v>0</v>
      </c>
      <c r="AU27" s="179">
        <v>0</v>
      </c>
      <c r="AV27" s="179">
        <v>1423823</v>
      </c>
      <c r="AW27" s="179">
        <v>0</v>
      </c>
      <c r="AX27" s="179">
        <v>0</v>
      </c>
      <c r="AY27" s="179">
        <v>0</v>
      </c>
      <c r="AZ27" s="179">
        <v>0</v>
      </c>
      <c r="BA27" s="179">
        <v>-167129</v>
      </c>
      <c r="BB27" s="179">
        <v>0</v>
      </c>
      <c r="BC27" s="179">
        <v>0</v>
      </c>
      <c r="BD27" s="179">
        <v>-208912</v>
      </c>
      <c r="BE27" s="235">
        <v>0.14108143596236866</v>
      </c>
      <c r="BF27" s="179"/>
      <c r="BG27" s="263">
        <v>4</v>
      </c>
      <c r="BH27" s="264">
        <v>8440</v>
      </c>
      <c r="BI27" s="265" t="s">
        <v>2814</v>
      </c>
      <c r="BJ27" s="266">
        <v>78223339</v>
      </c>
      <c r="BK27" s="266">
        <v>1500000</v>
      </c>
      <c r="BL27" s="266">
        <v>76723339</v>
      </c>
      <c r="BM27" s="266">
        <v>0</v>
      </c>
      <c r="BN27" s="266">
        <v>0</v>
      </c>
      <c r="BO27" s="266">
        <v>48894688</v>
      </c>
      <c r="BP27" s="267">
        <v>1.5998330738913806</v>
      </c>
      <c r="BS27" s="263">
        <v>4</v>
      </c>
      <c r="BT27" s="264">
        <v>5850</v>
      </c>
      <c r="BU27" s="265" t="s">
        <v>2821</v>
      </c>
      <c r="BV27" s="266">
        <v>58589648</v>
      </c>
    </row>
    <row r="28" spans="1:74">
      <c r="A28" s="231">
        <v>2210</v>
      </c>
      <c r="B28" s="232">
        <v>2000000</v>
      </c>
      <c r="C28" s="232">
        <v>323550</v>
      </c>
      <c r="D28" s="232">
        <v>2323550</v>
      </c>
      <c r="E28" s="233">
        <v>2323550</v>
      </c>
      <c r="F28" s="232">
        <v>355931</v>
      </c>
      <c r="G28" s="232">
        <v>284745</v>
      </c>
      <c r="H28" s="232">
        <v>0</v>
      </c>
      <c r="I28" s="232">
        <v>0</v>
      </c>
      <c r="J28" s="179"/>
      <c r="K28" s="184">
        <v>2210</v>
      </c>
      <c r="L28" s="179">
        <v>2000000</v>
      </c>
      <c r="M28" s="179">
        <v>323550</v>
      </c>
      <c r="N28" s="179">
        <v>0</v>
      </c>
      <c r="O28" s="179">
        <v>0</v>
      </c>
      <c r="P28" s="179">
        <v>279316</v>
      </c>
      <c r="Q28" s="179">
        <v>2323550</v>
      </c>
      <c r="R28" s="179">
        <v>2323550</v>
      </c>
      <c r="S28" s="179">
        <v>2323550</v>
      </c>
      <c r="T28" s="234">
        <v>0</v>
      </c>
      <c r="U28" s="234">
        <v>284745</v>
      </c>
      <c r="V28" s="234">
        <v>0</v>
      </c>
      <c r="W28" s="179">
        <v>2323550</v>
      </c>
      <c r="X28" s="179">
        <v>355931</v>
      </c>
      <c r="Y28" s="235">
        <v>6.5280911187842587</v>
      </c>
      <c r="Z28" s="236">
        <v>0</v>
      </c>
      <c r="AA28" s="184">
        <v>2200</v>
      </c>
      <c r="AB28" s="179">
        <v>2000000</v>
      </c>
      <c r="AC28" s="179">
        <v>420912</v>
      </c>
      <c r="AD28" s="179">
        <v>0</v>
      </c>
      <c r="AE28" s="179"/>
      <c r="AF28" s="179">
        <v>199966</v>
      </c>
      <c r="AG28" s="179">
        <v>2420912</v>
      </c>
      <c r="AH28" s="179">
        <v>2420912</v>
      </c>
      <c r="AI28" s="179">
        <v>2420912</v>
      </c>
      <c r="AJ28" s="179">
        <v>0</v>
      </c>
      <c r="AK28" s="179">
        <v>317947</v>
      </c>
      <c r="AL28" s="179">
        <v>0</v>
      </c>
      <c r="AM28" s="179">
        <v>2420912</v>
      </c>
      <c r="AN28" s="179">
        <v>397434</v>
      </c>
      <c r="AO28" s="235">
        <v>6.0913560490546859</v>
      </c>
      <c r="AP28" s="179"/>
      <c r="AQ28" s="184">
        <v>2200</v>
      </c>
      <c r="AR28" s="179">
        <v>0</v>
      </c>
      <c r="AS28" s="179">
        <v>0</v>
      </c>
      <c r="AT28" s="179">
        <v>0</v>
      </c>
      <c r="AU28" s="179">
        <v>0</v>
      </c>
      <c r="AV28" s="179">
        <v>-194904</v>
      </c>
      <c r="AW28" s="179">
        <v>0</v>
      </c>
      <c r="AX28" s="179">
        <v>0</v>
      </c>
      <c r="AY28" s="179">
        <v>0</v>
      </c>
      <c r="AZ28" s="179">
        <v>0</v>
      </c>
      <c r="BA28" s="179">
        <v>-249033</v>
      </c>
      <c r="BB28" s="179">
        <v>0</v>
      </c>
      <c r="BC28" s="179">
        <v>0</v>
      </c>
      <c r="BD28" s="179">
        <v>-311292</v>
      </c>
      <c r="BE28" s="235">
        <v>22.012379643174427</v>
      </c>
      <c r="BF28" s="179"/>
      <c r="BG28" s="263">
        <v>5</v>
      </c>
      <c r="BH28" s="264">
        <v>1650</v>
      </c>
      <c r="BI28" s="265" t="s">
        <v>2815</v>
      </c>
      <c r="BJ28" s="266">
        <v>63782084</v>
      </c>
      <c r="BK28" s="266">
        <v>3500000</v>
      </c>
      <c r="BL28" s="266">
        <v>60282084</v>
      </c>
      <c r="BM28" s="266">
        <v>0</v>
      </c>
      <c r="BN28" s="266">
        <v>0</v>
      </c>
      <c r="BO28" s="266">
        <v>42917540</v>
      </c>
      <c r="BP28" s="267">
        <v>1.4861542390360678</v>
      </c>
      <c r="BS28" s="263">
        <v>5</v>
      </c>
      <c r="BT28" s="264">
        <v>1480</v>
      </c>
      <c r="BU28" s="265" t="s">
        <v>2816</v>
      </c>
      <c r="BV28" s="266">
        <v>57487240</v>
      </c>
    </row>
    <row r="29" spans="1:74">
      <c r="A29" s="231">
        <v>3000</v>
      </c>
      <c r="B29" s="232">
        <v>200000</v>
      </c>
      <c r="C29" s="232">
        <v>597379</v>
      </c>
      <c r="D29" s="232">
        <v>797379</v>
      </c>
      <c r="E29" s="233">
        <v>797379</v>
      </c>
      <c r="F29" s="232">
        <v>0</v>
      </c>
      <c r="G29" s="232">
        <v>0</v>
      </c>
      <c r="H29" s="232">
        <v>0</v>
      </c>
      <c r="I29" s="232">
        <v>0</v>
      </c>
      <c r="J29" s="179"/>
      <c r="K29" s="184">
        <v>3000</v>
      </c>
      <c r="L29" s="179">
        <v>200000</v>
      </c>
      <c r="M29" s="179">
        <v>597379</v>
      </c>
      <c r="N29" s="179">
        <v>0</v>
      </c>
      <c r="O29" s="179">
        <v>0</v>
      </c>
      <c r="P29" s="179">
        <v>0</v>
      </c>
      <c r="Q29" s="179">
        <v>797379</v>
      </c>
      <c r="R29" s="179">
        <v>797379</v>
      </c>
      <c r="S29" s="179">
        <v>797379</v>
      </c>
      <c r="T29" s="234">
        <v>0</v>
      </c>
      <c r="U29" s="234">
        <v>0</v>
      </c>
      <c r="V29" s="234">
        <v>0</v>
      </c>
      <c r="W29" s="179">
        <v>797379</v>
      </c>
      <c r="X29" s="179">
        <v>0</v>
      </c>
      <c r="Y29" s="235" t="e">
        <v>#DIV/0!</v>
      </c>
      <c r="Z29" s="236">
        <v>0</v>
      </c>
      <c r="AA29" s="184">
        <v>2210</v>
      </c>
      <c r="AB29" s="179">
        <v>2000000</v>
      </c>
      <c r="AC29" s="179">
        <v>323550</v>
      </c>
      <c r="AD29" s="179">
        <v>0</v>
      </c>
      <c r="AE29" s="179"/>
      <c r="AF29" s="179">
        <v>223919</v>
      </c>
      <c r="AG29" s="179">
        <v>2323550</v>
      </c>
      <c r="AH29" s="179">
        <v>2323550</v>
      </c>
      <c r="AI29" s="179">
        <v>2323550</v>
      </c>
      <c r="AJ29" s="179">
        <v>0</v>
      </c>
      <c r="AK29" s="179">
        <v>202637</v>
      </c>
      <c r="AL29" s="179">
        <v>0</v>
      </c>
      <c r="AM29" s="179">
        <v>2323550</v>
      </c>
      <c r="AN29" s="179">
        <v>253296</v>
      </c>
      <c r="AO29" s="235">
        <v>9.1732597435411538</v>
      </c>
      <c r="AP29" s="179"/>
      <c r="AQ29" s="184">
        <v>2210</v>
      </c>
      <c r="AR29" s="179">
        <v>0</v>
      </c>
      <c r="AS29" s="179">
        <v>0</v>
      </c>
      <c r="AT29" s="179">
        <v>0</v>
      </c>
      <c r="AU29" s="179">
        <v>0</v>
      </c>
      <c r="AV29" s="179">
        <v>55397</v>
      </c>
      <c r="AW29" s="179">
        <v>0</v>
      </c>
      <c r="AX29" s="179">
        <v>0</v>
      </c>
      <c r="AY29" s="179">
        <v>0</v>
      </c>
      <c r="AZ29" s="179">
        <v>0</v>
      </c>
      <c r="BA29" s="179">
        <v>82108</v>
      </c>
      <c r="BB29" s="179">
        <v>0</v>
      </c>
      <c r="BC29" s="179">
        <v>0</v>
      </c>
      <c r="BD29" s="179">
        <v>102635</v>
      </c>
      <c r="BE29" s="235">
        <v>-2.6451686247568951</v>
      </c>
      <c r="BF29" s="179"/>
      <c r="BG29" s="263">
        <v>6</v>
      </c>
      <c r="BH29" s="264">
        <v>1520</v>
      </c>
      <c r="BI29" s="265" t="s">
        <v>2817</v>
      </c>
      <c r="BJ29" s="266">
        <v>63173388</v>
      </c>
      <c r="BK29" s="266">
        <v>1500000</v>
      </c>
      <c r="BL29" s="266">
        <v>30086694</v>
      </c>
      <c r="BM29" s="266">
        <v>0</v>
      </c>
      <c r="BN29" s="266">
        <v>31586694</v>
      </c>
      <c r="BO29" s="266">
        <v>1046012</v>
      </c>
      <c r="BP29" s="267">
        <v>60.394515550490816</v>
      </c>
      <c r="BS29" s="263">
        <v>6</v>
      </c>
      <c r="BT29" s="264">
        <v>9600</v>
      </c>
      <c r="BU29" s="265" t="s">
        <v>2812</v>
      </c>
      <c r="BV29" s="266">
        <v>53089770</v>
      </c>
    </row>
    <row r="30" spans="1:74">
      <c r="A30" s="231">
        <v>3010</v>
      </c>
      <c r="B30" s="232">
        <v>200000</v>
      </c>
      <c r="C30" s="232">
        <v>259110</v>
      </c>
      <c r="D30" s="232">
        <v>459110</v>
      </c>
      <c r="E30" s="233">
        <v>459110</v>
      </c>
      <c r="F30" s="232">
        <v>63196</v>
      </c>
      <c r="G30" s="232">
        <v>50557</v>
      </c>
      <c r="H30" s="232">
        <v>0</v>
      </c>
      <c r="I30" s="232">
        <v>0</v>
      </c>
      <c r="J30" s="179"/>
      <c r="K30" s="184">
        <v>3010</v>
      </c>
      <c r="L30" s="179">
        <v>200000</v>
      </c>
      <c r="M30" s="179">
        <v>259110</v>
      </c>
      <c r="N30" s="179">
        <v>0</v>
      </c>
      <c r="O30" s="179">
        <v>0</v>
      </c>
      <c r="P30" s="179">
        <v>13153</v>
      </c>
      <c r="Q30" s="179">
        <v>459110</v>
      </c>
      <c r="R30" s="179">
        <v>459110</v>
      </c>
      <c r="S30" s="179">
        <v>459110</v>
      </c>
      <c r="T30" s="234">
        <v>0</v>
      </c>
      <c r="U30" s="234">
        <v>50557</v>
      </c>
      <c r="V30" s="234">
        <v>0</v>
      </c>
      <c r="W30" s="179">
        <v>459110</v>
      </c>
      <c r="X30" s="179">
        <v>63196</v>
      </c>
      <c r="Y30" s="235">
        <v>7.2648585353503385</v>
      </c>
      <c r="Z30" s="236">
        <v>0</v>
      </c>
      <c r="AA30" s="184">
        <v>3000</v>
      </c>
      <c r="AB30" s="179">
        <v>200000</v>
      </c>
      <c r="AC30" s="179">
        <v>597379</v>
      </c>
      <c r="AD30" s="179">
        <v>0</v>
      </c>
      <c r="AE30" s="179"/>
      <c r="AF30" s="179">
        <v>6937</v>
      </c>
      <c r="AG30" s="179">
        <v>797379</v>
      </c>
      <c r="AH30" s="179">
        <v>797379</v>
      </c>
      <c r="AI30" s="179">
        <v>797379</v>
      </c>
      <c r="AJ30" s="179">
        <v>0</v>
      </c>
      <c r="AK30" s="179">
        <v>0</v>
      </c>
      <c r="AL30" s="179">
        <v>0</v>
      </c>
      <c r="AM30" s="179">
        <v>797379</v>
      </c>
      <c r="AN30" s="179">
        <v>0</v>
      </c>
      <c r="AO30" s="235" t="e">
        <v>#DIV/0!</v>
      </c>
      <c r="AP30" s="179"/>
      <c r="AQ30" s="184">
        <v>3000</v>
      </c>
      <c r="AR30" s="179">
        <v>0</v>
      </c>
      <c r="AS30" s="179">
        <v>0</v>
      </c>
      <c r="AT30" s="179">
        <v>0</v>
      </c>
      <c r="AU30" s="179">
        <v>0</v>
      </c>
      <c r="AV30" s="179">
        <v>-6937</v>
      </c>
      <c r="AW30" s="179">
        <v>0</v>
      </c>
      <c r="AX30" s="179">
        <v>0</v>
      </c>
      <c r="AY30" s="179">
        <v>0</v>
      </c>
      <c r="AZ30" s="179">
        <v>0</v>
      </c>
      <c r="BA30" s="179">
        <v>0</v>
      </c>
      <c r="BB30" s="179">
        <v>0</v>
      </c>
      <c r="BC30" s="179">
        <v>0</v>
      </c>
      <c r="BD30" s="179">
        <v>0</v>
      </c>
      <c r="BE30" s="235" t="e">
        <v>#DIV/0!</v>
      </c>
      <c r="BF30" s="179"/>
      <c r="BG30" s="263">
        <v>7</v>
      </c>
      <c r="BH30" s="264" t="s">
        <v>2570</v>
      </c>
      <c r="BI30" s="265" t="s">
        <v>2818</v>
      </c>
      <c r="BJ30" s="266">
        <v>62681799</v>
      </c>
      <c r="BK30" s="266">
        <v>15000000</v>
      </c>
      <c r="BL30" s="266">
        <v>47681799</v>
      </c>
      <c r="BM30" s="266">
        <v>0</v>
      </c>
      <c r="BN30" s="266">
        <v>0</v>
      </c>
      <c r="BO30" s="266">
        <v>44567528</v>
      </c>
      <c r="BP30" s="267">
        <v>1.4064454954737449</v>
      </c>
      <c r="BS30" s="263">
        <v>7</v>
      </c>
      <c r="BT30" s="264">
        <v>8440</v>
      </c>
      <c r="BU30" s="265" t="s">
        <v>2814</v>
      </c>
      <c r="BV30" s="266">
        <v>48894688</v>
      </c>
    </row>
    <row r="31" spans="1:74">
      <c r="A31" s="231">
        <v>3020</v>
      </c>
      <c r="B31" s="232">
        <v>200000</v>
      </c>
      <c r="C31" s="232">
        <v>441058</v>
      </c>
      <c r="D31" s="232">
        <v>641058</v>
      </c>
      <c r="E31" s="233">
        <v>641058</v>
      </c>
      <c r="F31" s="232">
        <v>210443</v>
      </c>
      <c r="G31" s="232">
        <v>168354</v>
      </c>
      <c r="H31" s="232">
        <v>0</v>
      </c>
      <c r="I31" s="232">
        <v>0</v>
      </c>
      <c r="J31" s="179"/>
      <c r="K31" s="184">
        <v>3020</v>
      </c>
      <c r="L31" s="179">
        <v>200000</v>
      </c>
      <c r="M31" s="179">
        <v>441058</v>
      </c>
      <c r="N31" s="179">
        <v>0</v>
      </c>
      <c r="O31" s="179">
        <v>0</v>
      </c>
      <c r="P31" s="179">
        <v>51709</v>
      </c>
      <c r="Q31" s="179">
        <v>641058</v>
      </c>
      <c r="R31" s="179">
        <v>641058</v>
      </c>
      <c r="S31" s="179">
        <v>641058</v>
      </c>
      <c r="T31" s="234">
        <v>0</v>
      </c>
      <c r="U31" s="234">
        <v>168354</v>
      </c>
      <c r="V31" s="234">
        <v>0</v>
      </c>
      <c r="W31" s="179">
        <v>641058</v>
      </c>
      <c r="X31" s="179">
        <v>210443</v>
      </c>
      <c r="Y31" s="235">
        <v>3.0462310459364295</v>
      </c>
      <c r="Z31" s="236">
        <v>0</v>
      </c>
      <c r="AA31" s="184">
        <v>3010</v>
      </c>
      <c r="AB31" s="179">
        <v>200000</v>
      </c>
      <c r="AC31" s="179">
        <v>259110</v>
      </c>
      <c r="AD31" s="179">
        <v>0</v>
      </c>
      <c r="AE31" s="179"/>
      <c r="AF31" s="179">
        <v>38266</v>
      </c>
      <c r="AG31" s="179">
        <v>459110</v>
      </c>
      <c r="AH31" s="179">
        <v>459110</v>
      </c>
      <c r="AI31" s="179">
        <v>459110</v>
      </c>
      <c r="AJ31" s="179">
        <v>0</v>
      </c>
      <c r="AK31" s="179">
        <v>46527</v>
      </c>
      <c r="AL31" s="179">
        <v>0</v>
      </c>
      <c r="AM31" s="179">
        <v>459110</v>
      </c>
      <c r="AN31" s="179">
        <v>58159</v>
      </c>
      <c r="AO31" s="235">
        <v>7.8940490723705707</v>
      </c>
      <c r="AP31" s="179"/>
      <c r="AQ31" s="184">
        <v>3010</v>
      </c>
      <c r="AR31" s="179">
        <v>0</v>
      </c>
      <c r="AS31" s="179">
        <v>0</v>
      </c>
      <c r="AT31" s="179">
        <v>0</v>
      </c>
      <c r="AU31" s="179">
        <v>0</v>
      </c>
      <c r="AV31" s="179">
        <v>-25113</v>
      </c>
      <c r="AW31" s="179">
        <v>0</v>
      </c>
      <c r="AX31" s="179">
        <v>0</v>
      </c>
      <c r="AY31" s="179">
        <v>0</v>
      </c>
      <c r="AZ31" s="179">
        <v>0</v>
      </c>
      <c r="BA31" s="179">
        <v>4030</v>
      </c>
      <c r="BB31" s="179">
        <v>0</v>
      </c>
      <c r="BC31" s="179">
        <v>0</v>
      </c>
      <c r="BD31" s="179">
        <v>5037</v>
      </c>
      <c r="BE31" s="235">
        <v>-0.6291905370202322</v>
      </c>
      <c r="BF31" s="179"/>
      <c r="BG31" s="263">
        <v>8</v>
      </c>
      <c r="BH31" s="264">
        <v>9100</v>
      </c>
      <c r="BI31" s="265" t="s">
        <v>2820</v>
      </c>
      <c r="BJ31" s="266">
        <v>57608752</v>
      </c>
      <c r="BK31" s="266">
        <v>20250000</v>
      </c>
      <c r="BL31" s="266">
        <v>37358752</v>
      </c>
      <c r="BM31" s="266">
        <v>0</v>
      </c>
      <c r="BN31" s="266">
        <v>0</v>
      </c>
      <c r="BO31" s="266">
        <v>34800166</v>
      </c>
      <c r="BP31" s="267">
        <v>1.6554160115213243</v>
      </c>
      <c r="BS31" s="263">
        <v>8</v>
      </c>
      <c r="BT31" s="264" t="s">
        <v>2570</v>
      </c>
      <c r="BU31" s="265" t="s">
        <v>2818</v>
      </c>
      <c r="BV31" s="266">
        <v>44567528</v>
      </c>
    </row>
    <row r="32" spans="1:74">
      <c r="A32" s="231">
        <v>3030</v>
      </c>
      <c r="B32" s="232">
        <v>200000</v>
      </c>
      <c r="C32" s="232">
        <v>319383</v>
      </c>
      <c r="D32" s="232">
        <v>519383</v>
      </c>
      <c r="E32" s="233">
        <v>519383</v>
      </c>
      <c r="F32" s="232">
        <v>904281</v>
      </c>
      <c r="G32" s="232">
        <v>723425</v>
      </c>
      <c r="H32" s="232">
        <v>204042</v>
      </c>
      <c r="I32" s="232">
        <v>0</v>
      </c>
      <c r="J32" s="179"/>
      <c r="K32" s="184">
        <v>3030</v>
      </c>
      <c r="L32" s="179">
        <v>200000</v>
      </c>
      <c r="M32" s="179">
        <v>319383</v>
      </c>
      <c r="N32" s="179">
        <v>0</v>
      </c>
      <c r="O32" s="179">
        <v>0</v>
      </c>
      <c r="P32" s="179">
        <v>475718</v>
      </c>
      <c r="Q32" s="179">
        <v>519383</v>
      </c>
      <c r="R32" s="179">
        <v>519383</v>
      </c>
      <c r="S32" s="179">
        <v>519383</v>
      </c>
      <c r="T32" s="234">
        <v>204042</v>
      </c>
      <c r="U32" s="234">
        <v>723425</v>
      </c>
      <c r="V32" s="234">
        <v>204042</v>
      </c>
      <c r="W32" s="179">
        <v>723425</v>
      </c>
      <c r="X32" s="179">
        <v>904281</v>
      </c>
      <c r="Y32" s="235">
        <v>0.80000022117018932</v>
      </c>
      <c r="Z32" s="236">
        <v>0</v>
      </c>
      <c r="AA32" s="184">
        <v>3020</v>
      </c>
      <c r="AB32" s="179">
        <v>200000</v>
      </c>
      <c r="AC32" s="179">
        <v>441058</v>
      </c>
      <c r="AD32" s="179">
        <v>0</v>
      </c>
      <c r="AE32" s="179"/>
      <c r="AF32" s="179">
        <v>38348</v>
      </c>
      <c r="AG32" s="179">
        <v>641058</v>
      </c>
      <c r="AH32" s="179">
        <v>641058</v>
      </c>
      <c r="AI32" s="179">
        <v>641058</v>
      </c>
      <c r="AJ32" s="179">
        <v>0</v>
      </c>
      <c r="AK32" s="179">
        <v>451848</v>
      </c>
      <c r="AL32" s="179">
        <v>0</v>
      </c>
      <c r="AM32" s="179">
        <v>641058</v>
      </c>
      <c r="AN32" s="179">
        <v>564810</v>
      </c>
      <c r="AO32" s="235">
        <v>1.1349976098156902</v>
      </c>
      <c r="AP32" s="179"/>
      <c r="AQ32" s="184">
        <v>3020</v>
      </c>
      <c r="AR32" s="179">
        <v>0</v>
      </c>
      <c r="AS32" s="179">
        <v>0</v>
      </c>
      <c r="AT32" s="179">
        <v>0</v>
      </c>
      <c r="AU32" s="179">
        <v>0</v>
      </c>
      <c r="AV32" s="179">
        <v>13361</v>
      </c>
      <c r="AW32" s="179">
        <v>0</v>
      </c>
      <c r="AX32" s="179">
        <v>0</v>
      </c>
      <c r="AY32" s="179">
        <v>0</v>
      </c>
      <c r="AZ32" s="179">
        <v>0</v>
      </c>
      <c r="BA32" s="179">
        <v>-283494</v>
      </c>
      <c r="BB32" s="179">
        <v>0</v>
      </c>
      <c r="BC32" s="179">
        <v>0</v>
      </c>
      <c r="BD32" s="179">
        <v>-354367</v>
      </c>
      <c r="BE32" s="235">
        <v>1.9112334361207393</v>
      </c>
      <c r="BF32" s="179"/>
      <c r="BG32" s="263">
        <v>9</v>
      </c>
      <c r="BH32" s="264">
        <v>5850</v>
      </c>
      <c r="BI32" s="265" t="s">
        <v>2821</v>
      </c>
      <c r="BJ32" s="266">
        <v>56313445</v>
      </c>
      <c r="BK32" s="266">
        <v>19000000</v>
      </c>
      <c r="BL32" s="266">
        <v>37313445</v>
      </c>
      <c r="BM32" s="266">
        <v>0</v>
      </c>
      <c r="BN32" s="266">
        <v>0</v>
      </c>
      <c r="BO32" s="266">
        <v>58589648</v>
      </c>
      <c r="BP32" s="267">
        <v>0.96115008234901833</v>
      </c>
      <c r="BS32" s="263">
        <v>9</v>
      </c>
      <c r="BT32" s="264">
        <v>1650</v>
      </c>
      <c r="BU32" s="265" t="s">
        <v>2815</v>
      </c>
      <c r="BV32" s="266">
        <v>42917540</v>
      </c>
    </row>
    <row r="33" spans="1:74">
      <c r="A33" s="231">
        <v>3040</v>
      </c>
      <c r="B33" s="232">
        <v>200000</v>
      </c>
      <c r="C33" s="232">
        <v>43459</v>
      </c>
      <c r="D33" s="232">
        <v>243459</v>
      </c>
      <c r="E33" s="233">
        <v>243459</v>
      </c>
      <c r="F33" s="232">
        <v>8991</v>
      </c>
      <c r="G33" s="232">
        <v>7193</v>
      </c>
      <c r="H33" s="232">
        <v>0</v>
      </c>
      <c r="I33" s="232">
        <v>0</v>
      </c>
      <c r="J33" s="179"/>
      <c r="K33" s="184">
        <v>3040</v>
      </c>
      <c r="L33" s="179">
        <v>200000</v>
      </c>
      <c r="M33" s="179">
        <v>43459</v>
      </c>
      <c r="N33" s="179">
        <v>0</v>
      </c>
      <c r="O33" s="179">
        <v>0</v>
      </c>
      <c r="P33" s="179">
        <v>204215</v>
      </c>
      <c r="Q33" s="179">
        <v>243459</v>
      </c>
      <c r="R33" s="179">
        <v>243459</v>
      </c>
      <c r="S33" s="179">
        <v>243459</v>
      </c>
      <c r="T33" s="234">
        <v>0</v>
      </c>
      <c r="U33" s="234">
        <v>7193</v>
      </c>
      <c r="V33" s="234">
        <v>0</v>
      </c>
      <c r="W33" s="179">
        <v>243459</v>
      </c>
      <c r="X33" s="179">
        <v>8991</v>
      </c>
      <c r="Y33" s="235">
        <v>27.078078078078079</v>
      </c>
      <c r="Z33" s="236">
        <v>0</v>
      </c>
      <c r="AA33" s="184">
        <v>3030</v>
      </c>
      <c r="AB33" s="179">
        <v>200000</v>
      </c>
      <c r="AC33" s="179">
        <v>319383</v>
      </c>
      <c r="AD33" s="179">
        <v>0</v>
      </c>
      <c r="AE33" s="179"/>
      <c r="AF33" s="179">
        <v>171987</v>
      </c>
      <c r="AG33" s="179">
        <v>519383</v>
      </c>
      <c r="AH33" s="179">
        <v>519383</v>
      </c>
      <c r="AI33" s="179">
        <v>519383</v>
      </c>
      <c r="AJ33" s="179">
        <v>0</v>
      </c>
      <c r="AK33" s="179">
        <v>144196</v>
      </c>
      <c r="AL33" s="179">
        <v>0</v>
      </c>
      <c r="AM33" s="179">
        <v>519383</v>
      </c>
      <c r="AN33" s="179">
        <v>180245</v>
      </c>
      <c r="AO33" s="235">
        <v>2.8815390163388721</v>
      </c>
      <c r="AP33" s="179"/>
      <c r="AQ33" s="184">
        <v>3030</v>
      </c>
      <c r="AR33" s="179">
        <v>0</v>
      </c>
      <c r="AS33" s="179">
        <v>0</v>
      </c>
      <c r="AT33" s="179">
        <v>0</v>
      </c>
      <c r="AU33" s="179">
        <v>0</v>
      </c>
      <c r="AV33" s="179">
        <v>303731</v>
      </c>
      <c r="AW33" s="179">
        <v>0</v>
      </c>
      <c r="AX33" s="179">
        <v>0</v>
      </c>
      <c r="AY33" s="179">
        <v>0</v>
      </c>
      <c r="AZ33" s="179">
        <v>204042</v>
      </c>
      <c r="BA33" s="179">
        <v>579229</v>
      </c>
      <c r="BB33" s="179">
        <v>204042</v>
      </c>
      <c r="BC33" s="179">
        <v>204042</v>
      </c>
      <c r="BD33" s="179">
        <v>724036</v>
      </c>
      <c r="BE33" s="235">
        <v>-2.081538795168683</v>
      </c>
      <c r="BF33" s="179"/>
      <c r="BG33" s="263">
        <v>10</v>
      </c>
      <c r="BH33" s="264">
        <v>1470</v>
      </c>
      <c r="BI33" s="265" t="s">
        <v>2813</v>
      </c>
      <c r="BJ33" s="266">
        <v>54753851</v>
      </c>
      <c r="BK33" s="266">
        <v>1500000</v>
      </c>
      <c r="BL33" s="266">
        <v>53253851</v>
      </c>
      <c r="BM33" s="266">
        <v>0</v>
      </c>
      <c r="BN33" s="266">
        <v>0</v>
      </c>
      <c r="BO33" s="266">
        <v>66141895</v>
      </c>
      <c r="BP33" s="267">
        <v>0.82782404404953924</v>
      </c>
      <c r="BS33" s="263">
        <v>10</v>
      </c>
      <c r="BT33" s="264">
        <v>5920</v>
      </c>
      <c r="BU33" s="265" t="s">
        <v>2828</v>
      </c>
      <c r="BV33" s="266">
        <v>40959554</v>
      </c>
    </row>
    <row r="34" spans="1:74">
      <c r="A34" s="231">
        <v>3090</v>
      </c>
      <c r="B34" s="232">
        <v>350000</v>
      </c>
      <c r="C34" s="232">
        <v>129795</v>
      </c>
      <c r="D34" s="232">
        <v>479795</v>
      </c>
      <c r="E34" s="233">
        <v>664505</v>
      </c>
      <c r="F34" s="232">
        <v>34821</v>
      </c>
      <c r="G34" s="232">
        <v>27857</v>
      </c>
      <c r="H34" s="232">
        <v>0</v>
      </c>
      <c r="I34" s="232">
        <v>184710</v>
      </c>
      <c r="J34" s="179"/>
      <c r="K34" s="184">
        <v>3090</v>
      </c>
      <c r="L34" s="179">
        <v>350000</v>
      </c>
      <c r="M34" s="179">
        <v>129795</v>
      </c>
      <c r="N34" s="179">
        <v>184710</v>
      </c>
      <c r="O34" s="179">
        <v>0</v>
      </c>
      <c r="P34" s="179">
        <v>664505</v>
      </c>
      <c r="Q34" s="179">
        <v>479795</v>
      </c>
      <c r="R34" s="179">
        <v>664505</v>
      </c>
      <c r="S34" s="179">
        <v>664505</v>
      </c>
      <c r="T34" s="234">
        <v>-184710</v>
      </c>
      <c r="U34" s="234">
        <v>27857</v>
      </c>
      <c r="V34" s="234">
        <v>0</v>
      </c>
      <c r="W34" s="179">
        <v>479795</v>
      </c>
      <c r="X34" s="179">
        <v>34821</v>
      </c>
      <c r="Y34" s="235">
        <v>13.778897791562564</v>
      </c>
      <c r="Z34" s="236">
        <v>0</v>
      </c>
      <c r="AA34" s="184">
        <v>3040</v>
      </c>
      <c r="AB34" s="179">
        <v>200000</v>
      </c>
      <c r="AC34" s="179">
        <v>43459</v>
      </c>
      <c r="AD34" s="179">
        <v>0</v>
      </c>
      <c r="AE34" s="179"/>
      <c r="AF34" s="179">
        <v>0</v>
      </c>
      <c r="AG34" s="179">
        <v>243459</v>
      </c>
      <c r="AH34" s="179">
        <v>243459</v>
      </c>
      <c r="AI34" s="179">
        <v>243459</v>
      </c>
      <c r="AJ34" s="179">
        <v>0</v>
      </c>
      <c r="AK34" s="179">
        <v>0</v>
      </c>
      <c r="AL34" s="179">
        <v>0</v>
      </c>
      <c r="AM34" s="179">
        <v>243459</v>
      </c>
      <c r="AN34" s="179">
        <v>0</v>
      </c>
      <c r="AO34" s="235" t="e">
        <v>#DIV/0!</v>
      </c>
      <c r="AP34" s="179"/>
      <c r="AQ34" s="184">
        <v>3040</v>
      </c>
      <c r="AR34" s="179">
        <v>0</v>
      </c>
      <c r="AS34" s="179">
        <v>0</v>
      </c>
      <c r="AT34" s="179">
        <v>0</v>
      </c>
      <c r="AU34" s="179">
        <v>0</v>
      </c>
      <c r="AV34" s="179">
        <v>204215</v>
      </c>
      <c r="AW34" s="179">
        <v>0</v>
      </c>
      <c r="AX34" s="179">
        <v>0</v>
      </c>
      <c r="AY34" s="179">
        <v>0</v>
      </c>
      <c r="AZ34" s="179">
        <v>0</v>
      </c>
      <c r="BA34" s="179">
        <v>7193</v>
      </c>
      <c r="BB34" s="179">
        <v>0</v>
      </c>
      <c r="BC34" s="179">
        <v>0</v>
      </c>
      <c r="BD34" s="179">
        <v>8991</v>
      </c>
      <c r="BE34" s="235" t="e">
        <v>#DIV/0!</v>
      </c>
      <c r="BF34" s="179"/>
      <c r="BJ34" s="203" t="s">
        <v>3352</v>
      </c>
    </row>
    <row r="35" spans="1:74">
      <c r="A35" s="231">
        <v>3100</v>
      </c>
      <c r="B35" s="232">
        <v>200000</v>
      </c>
      <c r="C35" s="232">
        <v>0</v>
      </c>
      <c r="D35" s="232">
        <v>200000</v>
      </c>
      <c r="E35" s="233">
        <v>200000</v>
      </c>
      <c r="F35" s="232">
        <v>0</v>
      </c>
      <c r="G35" s="232">
        <v>0</v>
      </c>
      <c r="H35" s="232">
        <v>0</v>
      </c>
      <c r="I35" s="232">
        <v>0</v>
      </c>
      <c r="J35" s="179"/>
      <c r="K35" s="184">
        <v>3100</v>
      </c>
      <c r="L35" s="179">
        <v>200000</v>
      </c>
      <c r="M35" s="179">
        <v>0</v>
      </c>
      <c r="N35" s="179">
        <v>0</v>
      </c>
      <c r="O35" s="179">
        <v>0</v>
      </c>
      <c r="P35" s="179">
        <v>0</v>
      </c>
      <c r="Q35" s="179">
        <v>200000</v>
      </c>
      <c r="R35" s="179">
        <v>200000</v>
      </c>
      <c r="S35" s="179">
        <v>200000</v>
      </c>
      <c r="T35" s="234">
        <v>0</v>
      </c>
      <c r="U35" s="234">
        <v>0</v>
      </c>
      <c r="V35" s="234">
        <v>0</v>
      </c>
      <c r="W35" s="179">
        <v>200000</v>
      </c>
      <c r="X35" s="179">
        <v>0</v>
      </c>
      <c r="Y35" s="235" t="e">
        <v>#DIV/0!</v>
      </c>
      <c r="Z35" s="236">
        <v>0</v>
      </c>
      <c r="AA35" s="184">
        <v>3090</v>
      </c>
      <c r="AB35" s="179">
        <v>350000</v>
      </c>
      <c r="AC35" s="179">
        <v>129795</v>
      </c>
      <c r="AD35" s="179">
        <v>0</v>
      </c>
      <c r="AE35" s="179"/>
      <c r="AF35" s="179">
        <v>0</v>
      </c>
      <c r="AG35" s="179">
        <v>479795</v>
      </c>
      <c r="AH35" s="179">
        <v>479795</v>
      </c>
      <c r="AI35" s="179">
        <v>479795</v>
      </c>
      <c r="AJ35" s="179">
        <v>0</v>
      </c>
      <c r="AK35" s="179">
        <v>236818</v>
      </c>
      <c r="AL35" s="179">
        <v>0</v>
      </c>
      <c r="AM35" s="179">
        <v>479795</v>
      </c>
      <c r="AN35" s="179">
        <v>296022</v>
      </c>
      <c r="AO35" s="235">
        <v>1.620808588550851</v>
      </c>
      <c r="AP35" s="179"/>
      <c r="AQ35" s="184">
        <v>3090</v>
      </c>
      <c r="AR35" s="179">
        <v>0</v>
      </c>
      <c r="AS35" s="179">
        <v>0</v>
      </c>
      <c r="AT35" s="179">
        <v>184710</v>
      </c>
      <c r="AU35" s="179">
        <v>0</v>
      </c>
      <c r="AV35" s="179">
        <v>664505</v>
      </c>
      <c r="AW35" s="179">
        <v>0</v>
      </c>
      <c r="AX35" s="179">
        <v>184710</v>
      </c>
      <c r="AY35" s="179">
        <v>184710</v>
      </c>
      <c r="AZ35" s="179">
        <v>-184710</v>
      </c>
      <c r="BA35" s="179">
        <v>-208961</v>
      </c>
      <c r="BB35" s="179">
        <v>0</v>
      </c>
      <c r="BC35" s="179">
        <v>0</v>
      </c>
      <c r="BD35" s="179">
        <v>-261201</v>
      </c>
      <c r="BE35" s="235">
        <v>12.158089203011713</v>
      </c>
      <c r="BF35" s="179"/>
      <c r="BG35" s="261" t="s">
        <v>2771</v>
      </c>
      <c r="BJ35" s="262" t="s">
        <v>2822</v>
      </c>
      <c r="BK35" s="202" t="s">
        <v>2823</v>
      </c>
      <c r="BL35" s="202" t="s">
        <v>2824</v>
      </c>
      <c r="BM35" s="202" t="s">
        <v>2825</v>
      </c>
      <c r="BN35" s="202" t="s">
        <v>2826</v>
      </c>
      <c r="BO35" s="202" t="s">
        <v>3353</v>
      </c>
      <c r="BV35" s="262" t="s">
        <v>2827</v>
      </c>
    </row>
    <row r="36" spans="1:74">
      <c r="A36" s="231">
        <v>3130</v>
      </c>
      <c r="B36" s="232">
        <v>200000</v>
      </c>
      <c r="C36" s="232">
        <v>21031</v>
      </c>
      <c r="D36" s="232">
        <v>221031</v>
      </c>
      <c r="E36" s="233">
        <v>275097</v>
      </c>
      <c r="F36" s="232">
        <v>151581</v>
      </c>
      <c r="G36" s="232">
        <v>121265</v>
      </c>
      <c r="H36" s="232">
        <v>0</v>
      </c>
      <c r="I36" s="232">
        <v>54066</v>
      </c>
      <c r="J36" s="179"/>
      <c r="K36" s="184">
        <v>3130</v>
      </c>
      <c r="L36" s="179">
        <v>200000</v>
      </c>
      <c r="M36" s="179">
        <v>21031</v>
      </c>
      <c r="N36" s="179">
        <v>54066</v>
      </c>
      <c r="O36" s="179">
        <v>0</v>
      </c>
      <c r="P36" s="179">
        <v>275097</v>
      </c>
      <c r="Q36" s="179">
        <v>221031</v>
      </c>
      <c r="R36" s="179">
        <v>275097</v>
      </c>
      <c r="S36" s="179">
        <v>275097</v>
      </c>
      <c r="T36" s="234">
        <v>-54066</v>
      </c>
      <c r="U36" s="234">
        <v>121265</v>
      </c>
      <c r="V36" s="234">
        <v>0</v>
      </c>
      <c r="W36" s="179">
        <v>221031</v>
      </c>
      <c r="X36" s="179">
        <v>151581</v>
      </c>
      <c r="Y36" s="235">
        <v>1.4581708789360144</v>
      </c>
      <c r="Z36" s="236">
        <v>0</v>
      </c>
      <c r="AA36" s="184">
        <v>3100</v>
      </c>
      <c r="AB36" s="179">
        <v>200000</v>
      </c>
      <c r="AC36" s="179">
        <v>0</v>
      </c>
      <c r="AD36" s="179">
        <v>0</v>
      </c>
      <c r="AE36" s="179"/>
      <c r="AF36" s="179">
        <v>0</v>
      </c>
      <c r="AG36" s="179">
        <v>200000</v>
      </c>
      <c r="AH36" s="179">
        <v>200000</v>
      </c>
      <c r="AI36" s="179">
        <v>200000</v>
      </c>
      <c r="AJ36" s="179">
        <v>0</v>
      </c>
      <c r="AK36" s="179">
        <v>0</v>
      </c>
      <c r="AL36" s="179">
        <v>0</v>
      </c>
      <c r="AM36" s="179">
        <v>200000</v>
      </c>
      <c r="AN36" s="179">
        <v>0</v>
      </c>
      <c r="AO36" s="235" t="e">
        <v>#DIV/0!</v>
      </c>
      <c r="AP36" s="179"/>
      <c r="AQ36" s="184">
        <v>3100</v>
      </c>
      <c r="AR36" s="179">
        <v>0</v>
      </c>
      <c r="AS36" s="179">
        <v>0</v>
      </c>
      <c r="AT36" s="179">
        <v>0</v>
      </c>
      <c r="AU36" s="179">
        <v>0</v>
      </c>
      <c r="AV36" s="179">
        <v>0</v>
      </c>
      <c r="AW36" s="179">
        <v>0</v>
      </c>
      <c r="AX36" s="179">
        <v>0</v>
      </c>
      <c r="AY36" s="179">
        <v>0</v>
      </c>
      <c r="AZ36" s="179">
        <v>0</v>
      </c>
      <c r="BA36" s="179">
        <v>0</v>
      </c>
      <c r="BB36" s="179">
        <v>0</v>
      </c>
      <c r="BC36" s="179">
        <v>0</v>
      </c>
      <c r="BD36" s="179">
        <v>0</v>
      </c>
      <c r="BE36" s="235" t="e">
        <v>#DIV/0!</v>
      </c>
      <c r="BF36" s="179"/>
      <c r="BG36" s="246" t="s">
        <v>2808</v>
      </c>
      <c r="BH36" s="246" t="s">
        <v>2784</v>
      </c>
      <c r="BI36" s="246" t="s">
        <v>3350</v>
      </c>
      <c r="BJ36" s="246" t="s">
        <v>2794</v>
      </c>
      <c r="BK36" s="246" t="s">
        <v>3322</v>
      </c>
      <c r="BL36" s="246" t="s">
        <v>3323</v>
      </c>
      <c r="BM36" s="246" t="s">
        <v>3351</v>
      </c>
      <c r="BN36" s="246" t="s">
        <v>2792</v>
      </c>
      <c r="BO36" s="246" t="s">
        <v>2795</v>
      </c>
      <c r="BP36" s="246" t="s">
        <v>2809</v>
      </c>
      <c r="BS36" s="246" t="s">
        <v>2808</v>
      </c>
      <c r="BT36" s="246" t="s">
        <v>2784</v>
      </c>
      <c r="BU36" s="246" t="s">
        <v>3350</v>
      </c>
      <c r="BV36" s="246" t="s">
        <v>2795</v>
      </c>
    </row>
    <row r="37" spans="1:74">
      <c r="A37" s="231">
        <v>3160</v>
      </c>
      <c r="B37" s="232">
        <v>200000</v>
      </c>
      <c r="C37" s="232">
        <v>0</v>
      </c>
      <c r="D37" s="232">
        <v>200000</v>
      </c>
      <c r="E37" s="233">
        <v>200000</v>
      </c>
      <c r="F37" s="232">
        <v>0</v>
      </c>
      <c r="G37" s="232">
        <v>0</v>
      </c>
      <c r="H37" s="232">
        <v>0</v>
      </c>
      <c r="I37" s="232">
        <v>0</v>
      </c>
      <c r="J37" s="179"/>
      <c r="K37" s="184">
        <v>3160</v>
      </c>
      <c r="L37" s="179">
        <v>200000</v>
      </c>
      <c r="M37" s="179">
        <v>0</v>
      </c>
      <c r="N37" s="179">
        <v>0</v>
      </c>
      <c r="O37" s="179">
        <v>0</v>
      </c>
      <c r="P37" s="179">
        <v>0</v>
      </c>
      <c r="Q37" s="179">
        <v>200000</v>
      </c>
      <c r="R37" s="179">
        <v>200000</v>
      </c>
      <c r="S37" s="179">
        <v>200000</v>
      </c>
      <c r="T37" s="234">
        <v>0</v>
      </c>
      <c r="U37" s="234">
        <v>0</v>
      </c>
      <c r="V37" s="234">
        <v>0</v>
      </c>
      <c r="W37" s="179">
        <v>200000</v>
      </c>
      <c r="X37" s="179">
        <v>0</v>
      </c>
      <c r="Y37" s="235" t="e">
        <v>#DIV/0!</v>
      </c>
      <c r="Z37" s="236">
        <v>0</v>
      </c>
      <c r="AA37" s="184">
        <v>3130</v>
      </c>
      <c r="AB37" s="179">
        <v>200000</v>
      </c>
      <c r="AC37" s="179">
        <v>21031</v>
      </c>
      <c r="AD37" s="179">
        <v>0</v>
      </c>
      <c r="AE37" s="179"/>
      <c r="AF37" s="179">
        <v>44383</v>
      </c>
      <c r="AG37" s="179">
        <v>221031</v>
      </c>
      <c r="AH37" s="179">
        <v>221031</v>
      </c>
      <c r="AI37" s="179">
        <v>221031</v>
      </c>
      <c r="AJ37" s="179">
        <v>0</v>
      </c>
      <c r="AK37" s="179">
        <v>28459</v>
      </c>
      <c r="AL37" s="179">
        <v>0</v>
      </c>
      <c r="AM37" s="179">
        <v>221031</v>
      </c>
      <c r="AN37" s="179">
        <v>35574</v>
      </c>
      <c r="AO37" s="235">
        <v>6.2132737392477653</v>
      </c>
      <c r="AP37" s="179"/>
      <c r="AQ37" s="184">
        <v>3130</v>
      </c>
      <c r="AR37" s="179">
        <v>0</v>
      </c>
      <c r="AS37" s="179">
        <v>0</v>
      </c>
      <c r="AT37" s="179">
        <v>54066</v>
      </c>
      <c r="AU37" s="179">
        <v>0</v>
      </c>
      <c r="AV37" s="179">
        <v>230714</v>
      </c>
      <c r="AW37" s="179">
        <v>0</v>
      </c>
      <c r="AX37" s="179">
        <v>54066</v>
      </c>
      <c r="AY37" s="179">
        <v>54066</v>
      </c>
      <c r="AZ37" s="179">
        <v>-54066</v>
      </c>
      <c r="BA37" s="179">
        <v>92806</v>
      </c>
      <c r="BB37" s="179">
        <v>0</v>
      </c>
      <c r="BC37" s="179">
        <v>0</v>
      </c>
      <c r="BD37" s="179">
        <v>116007</v>
      </c>
      <c r="BE37" s="235">
        <v>-4.7551028603117507</v>
      </c>
      <c r="BF37" s="179"/>
      <c r="BG37" s="263">
        <v>1</v>
      </c>
      <c r="BH37" s="264">
        <v>9800</v>
      </c>
      <c r="BI37" s="265" t="s">
        <v>2810</v>
      </c>
      <c r="BJ37" s="266">
        <v>141745929</v>
      </c>
      <c r="BK37" s="266">
        <v>11750000</v>
      </c>
      <c r="BL37" s="266">
        <v>48121767</v>
      </c>
      <c r="BM37" s="266">
        <v>0</v>
      </c>
      <c r="BN37" s="266">
        <v>0</v>
      </c>
      <c r="BO37" s="266">
        <v>41458641</v>
      </c>
      <c r="BP37" s="267">
        <v>3.4189719098607214</v>
      </c>
      <c r="BS37" s="263">
        <v>1</v>
      </c>
      <c r="BT37" s="264" t="s">
        <v>2570</v>
      </c>
      <c r="BU37" s="265" t="s">
        <v>2818</v>
      </c>
      <c r="BV37" s="266">
        <v>82949551</v>
      </c>
    </row>
    <row r="38" spans="1:74">
      <c r="A38" s="231">
        <v>5050</v>
      </c>
      <c r="B38" s="232">
        <v>3750000</v>
      </c>
      <c r="C38" s="232">
        <v>3588234</v>
      </c>
      <c r="D38" s="232">
        <v>7338234</v>
      </c>
      <c r="E38" s="233">
        <v>7338234</v>
      </c>
      <c r="F38" s="232">
        <v>4301216</v>
      </c>
      <c r="G38" s="232">
        <v>3440973</v>
      </c>
      <c r="H38" s="232">
        <v>0</v>
      </c>
      <c r="I38" s="232">
        <v>0</v>
      </c>
      <c r="J38" s="179"/>
      <c r="K38" s="184">
        <v>5050</v>
      </c>
      <c r="L38" s="179">
        <v>3750000</v>
      </c>
      <c r="M38" s="179">
        <v>3588234</v>
      </c>
      <c r="N38" s="179">
        <v>0</v>
      </c>
      <c r="O38" s="179">
        <v>0</v>
      </c>
      <c r="P38" s="179">
        <v>3300393</v>
      </c>
      <c r="Q38" s="179">
        <v>7338234</v>
      </c>
      <c r="R38" s="179">
        <v>7338234</v>
      </c>
      <c r="S38" s="179">
        <v>7338234</v>
      </c>
      <c r="T38" s="234">
        <v>0</v>
      </c>
      <c r="U38" s="234">
        <v>3440973</v>
      </c>
      <c r="V38" s="234">
        <v>0</v>
      </c>
      <c r="W38" s="179">
        <v>7338234</v>
      </c>
      <c r="X38" s="179">
        <v>4301216</v>
      </c>
      <c r="Y38" s="235">
        <v>1.7060835819451987</v>
      </c>
      <c r="Z38" s="236">
        <v>0</v>
      </c>
      <c r="AA38" s="184">
        <v>3160</v>
      </c>
      <c r="AB38" s="179">
        <v>200000</v>
      </c>
      <c r="AC38" s="179">
        <v>0</v>
      </c>
      <c r="AD38" s="179">
        <v>0</v>
      </c>
      <c r="AE38" s="179"/>
      <c r="AF38" s="179">
        <v>0</v>
      </c>
      <c r="AG38" s="179">
        <v>200000</v>
      </c>
      <c r="AH38" s="179">
        <v>200000</v>
      </c>
      <c r="AI38" s="179">
        <v>200000</v>
      </c>
      <c r="AJ38" s="179">
        <v>0</v>
      </c>
      <c r="AK38" s="179">
        <v>0</v>
      </c>
      <c r="AL38" s="179">
        <v>0</v>
      </c>
      <c r="AM38" s="179">
        <v>200000</v>
      </c>
      <c r="AN38" s="179">
        <v>0</v>
      </c>
      <c r="AO38" s="235" t="e">
        <v>#DIV/0!</v>
      </c>
      <c r="AP38" s="179"/>
      <c r="AQ38" s="184">
        <v>3160</v>
      </c>
      <c r="AR38" s="179">
        <v>0</v>
      </c>
      <c r="AS38" s="179">
        <v>0</v>
      </c>
      <c r="AT38" s="179">
        <v>0</v>
      </c>
      <c r="AU38" s="179">
        <v>0</v>
      </c>
      <c r="AV38" s="179">
        <v>0</v>
      </c>
      <c r="AW38" s="179">
        <v>0</v>
      </c>
      <c r="AX38" s="179">
        <v>0</v>
      </c>
      <c r="AY38" s="179">
        <v>0</v>
      </c>
      <c r="AZ38" s="179">
        <v>0</v>
      </c>
      <c r="BA38" s="179">
        <v>0</v>
      </c>
      <c r="BB38" s="179">
        <v>0</v>
      </c>
      <c r="BC38" s="179">
        <v>0</v>
      </c>
      <c r="BD38" s="179">
        <v>0</v>
      </c>
      <c r="BE38" s="235" t="e">
        <v>#DIV/0!</v>
      </c>
      <c r="BF38" s="179"/>
      <c r="BG38" s="263">
        <v>2</v>
      </c>
      <c r="BH38" s="264">
        <v>9200</v>
      </c>
      <c r="BI38" s="265" t="s">
        <v>2811</v>
      </c>
      <c r="BJ38" s="266">
        <v>132126953</v>
      </c>
      <c r="BK38" s="266">
        <v>20250000</v>
      </c>
      <c r="BL38" s="266">
        <v>37358752</v>
      </c>
      <c r="BM38" s="266">
        <v>0</v>
      </c>
      <c r="BN38" s="266">
        <v>0</v>
      </c>
      <c r="BO38" s="266">
        <v>30030797</v>
      </c>
      <c r="BP38" s="267">
        <v>4.3997151657346958</v>
      </c>
      <c r="BS38" s="263">
        <v>2</v>
      </c>
      <c r="BT38" s="264">
        <v>9300</v>
      </c>
      <c r="BU38" s="265" t="s">
        <v>3354</v>
      </c>
      <c r="BV38" s="266">
        <v>66932360</v>
      </c>
    </row>
    <row r="39" spans="1:74">
      <c r="A39" s="231">
        <v>5110</v>
      </c>
      <c r="B39" s="232">
        <v>2000000</v>
      </c>
      <c r="C39" s="232">
        <v>214008</v>
      </c>
      <c r="D39" s="232">
        <v>2214008</v>
      </c>
      <c r="E39" s="233">
        <v>2214008</v>
      </c>
      <c r="F39" s="232">
        <v>673077</v>
      </c>
      <c r="G39" s="232">
        <v>538462</v>
      </c>
      <c r="H39" s="232">
        <v>0</v>
      </c>
      <c r="I39" s="232">
        <v>0</v>
      </c>
      <c r="J39" s="179"/>
      <c r="K39" s="184">
        <v>5110</v>
      </c>
      <c r="L39" s="179">
        <v>2000000</v>
      </c>
      <c r="M39" s="179">
        <v>214008</v>
      </c>
      <c r="N39" s="179">
        <v>0</v>
      </c>
      <c r="O39" s="179">
        <v>0</v>
      </c>
      <c r="P39" s="179">
        <v>304757</v>
      </c>
      <c r="Q39" s="179">
        <v>2214008</v>
      </c>
      <c r="R39" s="179">
        <v>2214008</v>
      </c>
      <c r="S39" s="179">
        <v>2214008</v>
      </c>
      <c r="T39" s="234">
        <v>0</v>
      </c>
      <c r="U39" s="234">
        <v>538462</v>
      </c>
      <c r="V39" s="234">
        <v>0</v>
      </c>
      <c r="W39" s="179">
        <v>2214008</v>
      </c>
      <c r="X39" s="179">
        <v>673077</v>
      </c>
      <c r="Y39" s="235">
        <v>3.2893829383562356</v>
      </c>
      <c r="Z39" s="236">
        <v>0</v>
      </c>
      <c r="AA39" s="184">
        <v>5050</v>
      </c>
      <c r="AB39" s="179">
        <v>3750000</v>
      </c>
      <c r="AC39" s="179">
        <v>3588234</v>
      </c>
      <c r="AD39" s="179">
        <v>0</v>
      </c>
      <c r="AE39" s="179"/>
      <c r="AF39" s="179">
        <v>2653746</v>
      </c>
      <c r="AG39" s="179">
        <v>7338234</v>
      </c>
      <c r="AH39" s="179">
        <v>7338234</v>
      </c>
      <c r="AI39" s="179">
        <v>7338234</v>
      </c>
      <c r="AJ39" s="179">
        <v>0</v>
      </c>
      <c r="AK39" s="179">
        <v>3870902</v>
      </c>
      <c r="AL39" s="179">
        <v>0</v>
      </c>
      <c r="AM39" s="179">
        <v>7338234</v>
      </c>
      <c r="AN39" s="179">
        <v>4838628</v>
      </c>
      <c r="AO39" s="235">
        <v>1.5165939601060465</v>
      </c>
      <c r="AP39" s="179"/>
      <c r="AQ39" s="184">
        <v>5050</v>
      </c>
      <c r="AR39" s="179">
        <v>0</v>
      </c>
      <c r="AS39" s="179">
        <v>0</v>
      </c>
      <c r="AT39" s="179">
        <v>0</v>
      </c>
      <c r="AU39" s="179">
        <v>0</v>
      </c>
      <c r="AV39" s="179">
        <v>646647</v>
      </c>
      <c r="AW39" s="179">
        <v>0</v>
      </c>
      <c r="AX39" s="179">
        <v>0</v>
      </c>
      <c r="AY39" s="179">
        <v>0</v>
      </c>
      <c r="AZ39" s="179">
        <v>0</v>
      </c>
      <c r="BA39" s="179">
        <v>-429929</v>
      </c>
      <c r="BB39" s="179">
        <v>0</v>
      </c>
      <c r="BC39" s="179">
        <v>0</v>
      </c>
      <c r="BD39" s="179">
        <v>-537412</v>
      </c>
      <c r="BE39" s="235">
        <v>0.18948962183915219</v>
      </c>
      <c r="BF39" s="179"/>
      <c r="BG39" s="263">
        <v>3</v>
      </c>
      <c r="BH39" s="264">
        <v>8440</v>
      </c>
      <c r="BI39" s="265" t="s">
        <v>2814</v>
      </c>
      <c r="BJ39" s="266">
        <v>78223339</v>
      </c>
      <c r="BK39" s="266">
        <v>2000000</v>
      </c>
      <c r="BL39" s="266">
        <v>1959361</v>
      </c>
      <c r="BM39" s="266">
        <v>0</v>
      </c>
      <c r="BN39" s="266">
        <v>0</v>
      </c>
      <c r="BO39" s="266">
        <v>2192563</v>
      </c>
      <c r="BP39" s="267">
        <v>35.676666531360787</v>
      </c>
      <c r="BS39" s="263">
        <v>3</v>
      </c>
      <c r="BT39" s="264">
        <v>1480</v>
      </c>
      <c r="BU39" s="265" t="s">
        <v>2816</v>
      </c>
      <c r="BV39" s="266">
        <v>64115692</v>
      </c>
    </row>
    <row r="40" spans="1:74">
      <c r="A40" s="231">
        <v>5260</v>
      </c>
      <c r="B40" s="232">
        <v>6250000</v>
      </c>
      <c r="C40" s="232">
        <v>5360234</v>
      </c>
      <c r="D40" s="232">
        <v>11610234</v>
      </c>
      <c r="E40" s="233">
        <v>11610234</v>
      </c>
      <c r="F40" s="232">
        <v>6782585</v>
      </c>
      <c r="G40" s="232">
        <v>5426068</v>
      </c>
      <c r="H40" s="232">
        <v>0</v>
      </c>
      <c r="I40" s="232">
        <v>0</v>
      </c>
      <c r="J40" s="179"/>
      <c r="K40" s="184">
        <v>5260</v>
      </c>
      <c r="L40" s="179">
        <v>6250000</v>
      </c>
      <c r="M40" s="179">
        <v>5360234</v>
      </c>
      <c r="N40" s="179">
        <v>0</v>
      </c>
      <c r="O40" s="179">
        <v>0</v>
      </c>
      <c r="P40" s="179">
        <v>5120071</v>
      </c>
      <c r="Q40" s="179">
        <v>11610234</v>
      </c>
      <c r="R40" s="179">
        <v>11610234</v>
      </c>
      <c r="S40" s="179">
        <v>11610234</v>
      </c>
      <c r="T40" s="234">
        <v>0</v>
      </c>
      <c r="U40" s="234">
        <v>5426068</v>
      </c>
      <c r="V40" s="234">
        <v>0</v>
      </c>
      <c r="W40" s="179">
        <v>11610234</v>
      </c>
      <c r="X40" s="179">
        <v>6782585</v>
      </c>
      <c r="Y40" s="235">
        <v>1.7117712494572497</v>
      </c>
      <c r="Z40" s="236">
        <v>0</v>
      </c>
      <c r="AA40" s="184">
        <v>5110</v>
      </c>
      <c r="AB40" s="179">
        <v>2000000</v>
      </c>
      <c r="AC40" s="179">
        <v>214008</v>
      </c>
      <c r="AD40" s="179">
        <v>0</v>
      </c>
      <c r="AE40" s="179"/>
      <c r="AF40" s="179">
        <v>245749</v>
      </c>
      <c r="AG40" s="179">
        <v>2214008</v>
      </c>
      <c r="AH40" s="179">
        <v>2214008</v>
      </c>
      <c r="AI40" s="179">
        <v>2214008</v>
      </c>
      <c r="AJ40" s="179">
        <v>0</v>
      </c>
      <c r="AK40" s="179">
        <v>1059222</v>
      </c>
      <c r="AL40" s="179">
        <v>0</v>
      </c>
      <c r="AM40" s="179">
        <v>2214008</v>
      </c>
      <c r="AN40" s="179">
        <v>1324027</v>
      </c>
      <c r="AO40" s="235">
        <v>1.6721773800685333</v>
      </c>
      <c r="AP40" s="179"/>
      <c r="AQ40" s="184">
        <v>5110</v>
      </c>
      <c r="AR40" s="179">
        <v>0</v>
      </c>
      <c r="AS40" s="179">
        <v>0</v>
      </c>
      <c r="AT40" s="179">
        <v>0</v>
      </c>
      <c r="AU40" s="179">
        <v>0</v>
      </c>
      <c r="AV40" s="179">
        <v>59008</v>
      </c>
      <c r="AW40" s="179">
        <v>0</v>
      </c>
      <c r="AX40" s="179">
        <v>0</v>
      </c>
      <c r="AY40" s="179">
        <v>0</v>
      </c>
      <c r="AZ40" s="179">
        <v>0</v>
      </c>
      <c r="BA40" s="179">
        <v>-520760</v>
      </c>
      <c r="BB40" s="179">
        <v>0</v>
      </c>
      <c r="BC40" s="179">
        <v>0</v>
      </c>
      <c r="BD40" s="179">
        <v>-650950</v>
      </c>
      <c r="BE40" s="235">
        <v>1.6172055582877023</v>
      </c>
      <c r="BF40" s="179"/>
      <c r="BG40" s="263">
        <v>4</v>
      </c>
      <c r="BH40" s="264">
        <v>1650</v>
      </c>
      <c r="BI40" s="265" t="s">
        <v>2815</v>
      </c>
      <c r="BJ40" s="266">
        <v>63782084</v>
      </c>
      <c r="BK40" s="266">
        <v>1500000</v>
      </c>
      <c r="BL40" s="266">
        <v>19434597</v>
      </c>
      <c r="BM40" s="266">
        <v>0</v>
      </c>
      <c r="BN40" s="266">
        <v>0</v>
      </c>
      <c r="BO40" s="266">
        <v>20679689</v>
      </c>
      <c r="BP40" s="267">
        <v>3.0842864222958091</v>
      </c>
      <c r="BS40" s="263">
        <v>4</v>
      </c>
      <c r="BT40" s="264">
        <v>1520</v>
      </c>
      <c r="BU40" s="265" t="s">
        <v>2817</v>
      </c>
      <c r="BV40" s="266">
        <v>53987144</v>
      </c>
    </row>
    <row r="41" spans="1:74">
      <c r="A41" s="231">
        <v>5320</v>
      </c>
      <c r="B41" s="232">
        <v>2250000</v>
      </c>
      <c r="C41" s="232">
        <v>2874900</v>
      </c>
      <c r="D41" s="232">
        <v>5124900</v>
      </c>
      <c r="E41" s="233">
        <v>5124900</v>
      </c>
      <c r="F41" s="232">
        <v>1973227</v>
      </c>
      <c r="G41" s="232">
        <v>1578582</v>
      </c>
      <c r="H41" s="232">
        <v>0</v>
      </c>
      <c r="I41" s="232">
        <v>0</v>
      </c>
      <c r="J41" s="179"/>
      <c r="K41" s="184">
        <v>5320</v>
      </c>
      <c r="L41" s="179">
        <v>2250000</v>
      </c>
      <c r="M41" s="179">
        <v>2874900</v>
      </c>
      <c r="N41" s="179">
        <v>0</v>
      </c>
      <c r="O41" s="179">
        <v>0</v>
      </c>
      <c r="P41" s="179">
        <v>2318250</v>
      </c>
      <c r="Q41" s="179">
        <v>5124900</v>
      </c>
      <c r="R41" s="179">
        <v>5124900</v>
      </c>
      <c r="S41" s="179">
        <v>5124900</v>
      </c>
      <c r="T41" s="234">
        <v>0</v>
      </c>
      <c r="U41" s="234">
        <v>1578582</v>
      </c>
      <c r="V41" s="234">
        <v>0</v>
      </c>
      <c r="W41" s="179">
        <v>5124900</v>
      </c>
      <c r="X41" s="179">
        <v>1973227</v>
      </c>
      <c r="Y41" s="235">
        <v>2.5972176541269705</v>
      </c>
      <c r="Z41" s="236">
        <v>0</v>
      </c>
      <c r="AA41" s="184">
        <v>5260</v>
      </c>
      <c r="AB41" s="179">
        <v>6250000</v>
      </c>
      <c r="AC41" s="179">
        <v>5360234</v>
      </c>
      <c r="AD41" s="179">
        <v>0</v>
      </c>
      <c r="AE41" s="179"/>
      <c r="AF41" s="179">
        <v>3002894</v>
      </c>
      <c r="AG41" s="179">
        <v>11610234</v>
      </c>
      <c r="AH41" s="179">
        <v>11610234</v>
      </c>
      <c r="AI41" s="179">
        <v>11610234</v>
      </c>
      <c r="AJ41" s="179">
        <v>0</v>
      </c>
      <c r="AK41" s="179">
        <v>5572869</v>
      </c>
      <c r="AL41" s="179">
        <v>0</v>
      </c>
      <c r="AM41" s="179">
        <v>11610234</v>
      </c>
      <c r="AN41" s="179">
        <v>6966086</v>
      </c>
      <c r="AO41" s="235">
        <v>1.6666796821055612</v>
      </c>
      <c r="AP41" s="179"/>
      <c r="AQ41" s="184">
        <v>5260</v>
      </c>
      <c r="AR41" s="179">
        <v>0</v>
      </c>
      <c r="AS41" s="179">
        <v>0</v>
      </c>
      <c r="AT41" s="179">
        <v>0</v>
      </c>
      <c r="AU41" s="179">
        <v>0</v>
      </c>
      <c r="AV41" s="179">
        <v>2117177</v>
      </c>
      <c r="AW41" s="179">
        <v>0</v>
      </c>
      <c r="AX41" s="179">
        <v>0</v>
      </c>
      <c r="AY41" s="179">
        <v>0</v>
      </c>
      <c r="AZ41" s="179">
        <v>0</v>
      </c>
      <c r="BA41" s="179">
        <v>-146801</v>
      </c>
      <c r="BB41" s="179">
        <v>0</v>
      </c>
      <c r="BC41" s="179">
        <v>0</v>
      </c>
      <c r="BD41" s="179">
        <v>-183501</v>
      </c>
      <c r="BE41" s="235">
        <v>4.5091567351688511E-2</v>
      </c>
      <c r="BF41" s="179"/>
      <c r="BG41" s="263">
        <v>5</v>
      </c>
      <c r="BH41" s="264" t="s">
        <v>2570</v>
      </c>
      <c r="BI41" s="265" t="s">
        <v>2818</v>
      </c>
      <c r="BJ41" s="266">
        <v>62681799</v>
      </c>
      <c r="BK41" s="266">
        <v>50000000</v>
      </c>
      <c r="BL41" s="266">
        <v>91745929</v>
      </c>
      <c r="BM41" s="266">
        <v>0</v>
      </c>
      <c r="BN41" s="266">
        <v>0</v>
      </c>
      <c r="BO41" s="266">
        <v>82949551</v>
      </c>
      <c r="BP41" s="267">
        <v>0.75566170334062444</v>
      </c>
      <c r="BS41" s="263">
        <v>5</v>
      </c>
      <c r="BT41" s="264">
        <v>8450</v>
      </c>
      <c r="BU41" s="265" t="s">
        <v>3355</v>
      </c>
      <c r="BV41" s="266">
        <v>51821374</v>
      </c>
    </row>
    <row r="42" spans="1:74">
      <c r="A42" s="231">
        <v>5380</v>
      </c>
      <c r="B42" s="232">
        <v>8750000</v>
      </c>
      <c r="C42" s="232">
        <v>16298815</v>
      </c>
      <c r="D42" s="232">
        <v>25048815</v>
      </c>
      <c r="E42" s="233">
        <v>25048815</v>
      </c>
      <c r="F42" s="232">
        <v>16130047</v>
      </c>
      <c r="G42" s="232">
        <v>12904038</v>
      </c>
      <c r="H42" s="232">
        <v>0</v>
      </c>
      <c r="I42" s="232">
        <v>0</v>
      </c>
      <c r="J42" s="179"/>
      <c r="K42" s="184">
        <v>5380</v>
      </c>
      <c r="L42" s="179">
        <v>8750000</v>
      </c>
      <c r="M42" s="179">
        <v>16298815</v>
      </c>
      <c r="N42" s="179">
        <v>0</v>
      </c>
      <c r="O42" s="179">
        <v>0</v>
      </c>
      <c r="P42" s="179">
        <v>15248778</v>
      </c>
      <c r="Q42" s="179">
        <v>25048815</v>
      </c>
      <c r="R42" s="179">
        <v>25048815</v>
      </c>
      <c r="S42" s="179">
        <v>25048815</v>
      </c>
      <c r="T42" s="234">
        <v>0</v>
      </c>
      <c r="U42" s="234">
        <v>12904038</v>
      </c>
      <c r="V42" s="234">
        <v>0</v>
      </c>
      <c r="W42" s="179">
        <v>25048815</v>
      </c>
      <c r="X42" s="179">
        <v>16130047</v>
      </c>
      <c r="Y42" s="235">
        <v>1.55292882903565</v>
      </c>
      <c r="Z42" s="236">
        <v>0</v>
      </c>
      <c r="AA42" s="184">
        <v>5320</v>
      </c>
      <c r="AB42" s="179">
        <v>2250000</v>
      </c>
      <c r="AC42" s="179">
        <v>2874900</v>
      </c>
      <c r="AD42" s="179">
        <v>0</v>
      </c>
      <c r="AE42" s="179"/>
      <c r="AF42" s="179">
        <v>2063803</v>
      </c>
      <c r="AG42" s="179">
        <v>5124900</v>
      </c>
      <c r="AH42" s="179">
        <v>5124900</v>
      </c>
      <c r="AI42" s="179">
        <v>5124900</v>
      </c>
      <c r="AJ42" s="179">
        <v>0</v>
      </c>
      <c r="AK42" s="179">
        <v>3102837</v>
      </c>
      <c r="AL42" s="179">
        <v>0</v>
      </c>
      <c r="AM42" s="179">
        <v>5124900</v>
      </c>
      <c r="AN42" s="179">
        <v>3878546</v>
      </c>
      <c r="AO42" s="235">
        <v>1.321345679540735</v>
      </c>
      <c r="AP42" s="179"/>
      <c r="AQ42" s="184">
        <v>5320</v>
      </c>
      <c r="AR42" s="179">
        <v>0</v>
      </c>
      <c r="AS42" s="179">
        <v>0</v>
      </c>
      <c r="AT42" s="179">
        <v>0</v>
      </c>
      <c r="AU42" s="179">
        <v>0</v>
      </c>
      <c r="AV42" s="179">
        <v>254447</v>
      </c>
      <c r="AW42" s="179">
        <v>0</v>
      </c>
      <c r="AX42" s="179">
        <v>0</v>
      </c>
      <c r="AY42" s="179">
        <v>0</v>
      </c>
      <c r="AZ42" s="179">
        <v>0</v>
      </c>
      <c r="BA42" s="179">
        <v>-1524255</v>
      </c>
      <c r="BB42" s="179">
        <v>0</v>
      </c>
      <c r="BC42" s="179">
        <v>0</v>
      </c>
      <c r="BD42" s="179">
        <v>-1905319</v>
      </c>
      <c r="BE42" s="235">
        <v>1.2758719745862355</v>
      </c>
      <c r="BF42" s="179"/>
      <c r="BG42" s="263">
        <v>6</v>
      </c>
      <c r="BH42" s="264">
        <v>9600</v>
      </c>
      <c r="BI42" s="265" t="s">
        <v>2812</v>
      </c>
      <c r="BJ42" s="266">
        <v>59871767</v>
      </c>
      <c r="BK42" s="266">
        <v>18500000</v>
      </c>
      <c r="BL42" s="266">
        <v>28246881</v>
      </c>
      <c r="BM42" s="266">
        <v>0</v>
      </c>
      <c r="BN42" s="266">
        <v>0</v>
      </c>
      <c r="BO42" s="266">
        <v>30613099</v>
      </c>
      <c r="BP42" s="267">
        <v>1.9557564884234686</v>
      </c>
      <c r="BS42" s="263">
        <v>6</v>
      </c>
      <c r="BT42" s="264">
        <v>1470</v>
      </c>
      <c r="BU42" s="265" t="s">
        <v>2813</v>
      </c>
      <c r="BV42" s="266">
        <v>49004334</v>
      </c>
    </row>
    <row r="43" spans="1:74">
      <c r="A43" s="231">
        <v>5460</v>
      </c>
      <c r="B43" s="232">
        <v>1500000</v>
      </c>
      <c r="C43" s="232">
        <v>274061</v>
      </c>
      <c r="D43" s="232">
        <v>1774061</v>
      </c>
      <c r="E43" s="233">
        <v>1774061</v>
      </c>
      <c r="F43" s="232">
        <v>384847</v>
      </c>
      <c r="G43" s="232">
        <v>307878</v>
      </c>
      <c r="H43" s="232">
        <v>0</v>
      </c>
      <c r="I43" s="232">
        <v>0</v>
      </c>
      <c r="J43" s="179"/>
      <c r="K43" s="184">
        <v>5460</v>
      </c>
      <c r="L43" s="179">
        <v>1500000</v>
      </c>
      <c r="M43" s="179">
        <v>274061</v>
      </c>
      <c r="N43" s="179">
        <v>0</v>
      </c>
      <c r="O43" s="179">
        <v>0</v>
      </c>
      <c r="P43" s="179">
        <v>473698</v>
      </c>
      <c r="Q43" s="179">
        <v>1774061</v>
      </c>
      <c r="R43" s="179">
        <v>1774061</v>
      </c>
      <c r="S43" s="179">
        <v>1774061</v>
      </c>
      <c r="T43" s="234">
        <v>0</v>
      </c>
      <c r="U43" s="234">
        <v>307878</v>
      </c>
      <c r="V43" s="234">
        <v>0</v>
      </c>
      <c r="W43" s="179">
        <v>1774061</v>
      </c>
      <c r="X43" s="179">
        <v>384847</v>
      </c>
      <c r="Y43" s="235">
        <v>4.6097825889249497</v>
      </c>
      <c r="Z43" s="236">
        <v>0</v>
      </c>
      <c r="AA43" s="184">
        <v>5380</v>
      </c>
      <c r="AB43" s="179">
        <v>8750000</v>
      </c>
      <c r="AC43" s="179">
        <v>16298815</v>
      </c>
      <c r="AD43" s="179">
        <v>0</v>
      </c>
      <c r="AE43" s="179"/>
      <c r="AF43" s="179">
        <v>10996414</v>
      </c>
      <c r="AG43" s="179">
        <v>25048815</v>
      </c>
      <c r="AH43" s="179">
        <v>25048815</v>
      </c>
      <c r="AI43" s="179">
        <v>25048815</v>
      </c>
      <c r="AJ43" s="179">
        <v>0</v>
      </c>
      <c r="AK43" s="179">
        <v>14261736</v>
      </c>
      <c r="AL43" s="179">
        <v>0</v>
      </c>
      <c r="AM43" s="179">
        <v>25048815</v>
      </c>
      <c r="AN43" s="179">
        <v>17827170</v>
      </c>
      <c r="AO43" s="235">
        <v>1.4050920589190545</v>
      </c>
      <c r="AP43" s="179"/>
      <c r="AQ43" s="184">
        <v>5380</v>
      </c>
      <c r="AR43" s="179">
        <v>0</v>
      </c>
      <c r="AS43" s="179">
        <v>0</v>
      </c>
      <c r="AT43" s="179">
        <v>0</v>
      </c>
      <c r="AU43" s="179">
        <v>0</v>
      </c>
      <c r="AV43" s="179">
        <v>4252364</v>
      </c>
      <c r="AW43" s="179">
        <v>0</v>
      </c>
      <c r="AX43" s="179">
        <v>0</v>
      </c>
      <c r="AY43" s="179">
        <v>0</v>
      </c>
      <c r="AZ43" s="179">
        <v>0</v>
      </c>
      <c r="BA43" s="179">
        <v>-1357698</v>
      </c>
      <c r="BB43" s="179">
        <v>0</v>
      </c>
      <c r="BC43" s="179">
        <v>0</v>
      </c>
      <c r="BD43" s="179">
        <v>-1697123</v>
      </c>
      <c r="BE43" s="235">
        <v>0.14783677011659546</v>
      </c>
      <c r="BF43" s="179"/>
      <c r="BG43" s="263">
        <v>7</v>
      </c>
      <c r="BH43" s="264">
        <v>9100</v>
      </c>
      <c r="BI43" s="265" t="s">
        <v>2820</v>
      </c>
      <c r="BJ43" s="266">
        <v>57608752</v>
      </c>
      <c r="BK43" s="266">
        <v>3500000</v>
      </c>
      <c r="BL43" s="266">
        <v>14391633</v>
      </c>
      <c r="BM43" s="266">
        <v>0</v>
      </c>
      <c r="BN43" s="266">
        <v>0</v>
      </c>
      <c r="BO43" s="266">
        <v>18477268</v>
      </c>
      <c r="BP43" s="267">
        <v>3.1178176340788042</v>
      </c>
      <c r="BS43" s="263">
        <v>7</v>
      </c>
      <c r="BT43" s="264" t="s">
        <v>2785</v>
      </c>
      <c r="BU43" s="265" t="e">
        <v>#N/A</v>
      </c>
      <c r="BV43" s="266">
        <v>46739362</v>
      </c>
    </row>
    <row r="44" spans="1:74">
      <c r="A44" s="231">
        <v>5600</v>
      </c>
      <c r="B44" s="232">
        <v>2250000</v>
      </c>
      <c r="C44" s="232">
        <v>1539633</v>
      </c>
      <c r="D44" s="232">
        <v>3789633</v>
      </c>
      <c r="E44" s="233">
        <v>3789633</v>
      </c>
      <c r="F44" s="232">
        <v>1841642</v>
      </c>
      <c r="G44" s="232">
        <v>1473314</v>
      </c>
      <c r="H44" s="232">
        <v>0</v>
      </c>
      <c r="I44" s="232">
        <v>0</v>
      </c>
      <c r="J44" s="179"/>
      <c r="K44" s="184">
        <v>5600</v>
      </c>
      <c r="L44" s="179">
        <v>2250000</v>
      </c>
      <c r="M44" s="179">
        <v>1539633</v>
      </c>
      <c r="N44" s="179">
        <v>0</v>
      </c>
      <c r="O44" s="179">
        <v>0</v>
      </c>
      <c r="P44" s="179">
        <v>1702868</v>
      </c>
      <c r="Q44" s="179">
        <v>3789633</v>
      </c>
      <c r="R44" s="179">
        <v>3789633</v>
      </c>
      <c r="S44" s="179">
        <v>3789633</v>
      </c>
      <c r="T44" s="234">
        <v>0</v>
      </c>
      <c r="U44" s="234">
        <v>1473314</v>
      </c>
      <c r="V44" s="234">
        <v>0</v>
      </c>
      <c r="W44" s="179">
        <v>3789633</v>
      </c>
      <c r="X44" s="179">
        <v>1841642</v>
      </c>
      <c r="Y44" s="235">
        <v>2.0577468367902121</v>
      </c>
      <c r="Z44" s="236">
        <v>0</v>
      </c>
      <c r="AA44" s="184">
        <v>5460</v>
      </c>
      <c r="AB44" s="179">
        <v>1500000</v>
      </c>
      <c r="AC44" s="179">
        <v>274061</v>
      </c>
      <c r="AD44" s="179">
        <v>0</v>
      </c>
      <c r="AE44" s="179"/>
      <c r="AF44" s="179">
        <v>241568</v>
      </c>
      <c r="AG44" s="179">
        <v>1774061</v>
      </c>
      <c r="AH44" s="179">
        <v>1774061</v>
      </c>
      <c r="AI44" s="179">
        <v>1774061</v>
      </c>
      <c r="AJ44" s="179">
        <v>0</v>
      </c>
      <c r="AK44" s="179">
        <v>214846</v>
      </c>
      <c r="AL44" s="179">
        <v>0</v>
      </c>
      <c r="AM44" s="179">
        <v>1774061</v>
      </c>
      <c r="AN44" s="179">
        <v>268558</v>
      </c>
      <c r="AO44" s="235">
        <v>6.6058765704242655</v>
      </c>
      <c r="AP44" s="179"/>
      <c r="AQ44" s="184">
        <v>5460</v>
      </c>
      <c r="AR44" s="179">
        <v>0</v>
      </c>
      <c r="AS44" s="179">
        <v>0</v>
      </c>
      <c r="AT44" s="179">
        <v>0</v>
      </c>
      <c r="AU44" s="179">
        <v>0</v>
      </c>
      <c r="AV44" s="179">
        <v>232130</v>
      </c>
      <c r="AW44" s="179">
        <v>0</v>
      </c>
      <c r="AX44" s="179">
        <v>0</v>
      </c>
      <c r="AY44" s="179">
        <v>0</v>
      </c>
      <c r="AZ44" s="179">
        <v>0</v>
      </c>
      <c r="BA44" s="179">
        <v>93032</v>
      </c>
      <c r="BB44" s="179">
        <v>0</v>
      </c>
      <c r="BC44" s="179">
        <v>0</v>
      </c>
      <c r="BD44" s="179">
        <v>116289</v>
      </c>
      <c r="BE44" s="235">
        <v>-1.9960939814993157</v>
      </c>
      <c r="BF44" s="179"/>
      <c r="BG44" s="263">
        <v>8</v>
      </c>
      <c r="BH44" s="264">
        <v>5850</v>
      </c>
      <c r="BI44" s="265" t="s">
        <v>2821</v>
      </c>
      <c r="BJ44" s="266">
        <v>56313445</v>
      </c>
      <c r="BK44" s="266">
        <v>1500000</v>
      </c>
      <c r="BL44" s="266">
        <v>1169807</v>
      </c>
      <c r="BM44" s="266">
        <v>349689</v>
      </c>
      <c r="BN44" s="266">
        <v>0</v>
      </c>
      <c r="BO44" s="266">
        <v>3774370</v>
      </c>
      <c r="BP44" s="267">
        <v>14.919958827565925</v>
      </c>
      <c r="BS44" s="263">
        <v>8</v>
      </c>
      <c r="BT44" s="264">
        <v>2180</v>
      </c>
      <c r="BU44" s="265" t="s">
        <v>3356</v>
      </c>
      <c r="BV44" s="266">
        <v>45479780</v>
      </c>
    </row>
    <row r="45" spans="1:74">
      <c r="A45" s="231">
        <v>5660</v>
      </c>
      <c r="B45" s="232">
        <v>1500000</v>
      </c>
      <c r="C45" s="232">
        <v>1169807</v>
      </c>
      <c r="D45" s="232">
        <v>2669807</v>
      </c>
      <c r="E45" s="233">
        <v>2669807</v>
      </c>
      <c r="F45" s="232">
        <v>633554</v>
      </c>
      <c r="G45" s="232">
        <v>506843</v>
      </c>
      <c r="H45" s="232">
        <v>0</v>
      </c>
      <c r="I45" s="232">
        <v>0</v>
      </c>
      <c r="J45" s="179"/>
      <c r="K45" s="184">
        <v>5660</v>
      </c>
      <c r="L45" s="179">
        <v>1500000</v>
      </c>
      <c r="M45" s="179">
        <v>1169807</v>
      </c>
      <c r="N45" s="179">
        <v>0</v>
      </c>
      <c r="O45" s="179">
        <v>0</v>
      </c>
      <c r="P45" s="179">
        <v>1373034</v>
      </c>
      <c r="Q45" s="179">
        <v>2669807</v>
      </c>
      <c r="R45" s="179">
        <v>2669807</v>
      </c>
      <c r="S45" s="179">
        <v>2669807</v>
      </c>
      <c r="T45" s="234">
        <v>0</v>
      </c>
      <c r="U45" s="234">
        <v>506843</v>
      </c>
      <c r="V45" s="234">
        <v>0</v>
      </c>
      <c r="W45" s="179">
        <v>2669807</v>
      </c>
      <c r="X45" s="179">
        <v>633554</v>
      </c>
      <c r="Y45" s="235">
        <v>4.2140164847826709</v>
      </c>
      <c r="Z45" s="236">
        <v>0</v>
      </c>
      <c r="AA45" s="184">
        <v>5600</v>
      </c>
      <c r="AB45" s="179">
        <v>2250000</v>
      </c>
      <c r="AC45" s="179">
        <v>1539633</v>
      </c>
      <c r="AD45" s="179">
        <v>0</v>
      </c>
      <c r="AE45" s="179"/>
      <c r="AF45" s="179">
        <v>1326721</v>
      </c>
      <c r="AG45" s="179">
        <v>3789633</v>
      </c>
      <c r="AH45" s="179">
        <v>3789633</v>
      </c>
      <c r="AI45" s="179">
        <v>3789633</v>
      </c>
      <c r="AJ45" s="179">
        <v>0</v>
      </c>
      <c r="AK45" s="179">
        <v>1563523</v>
      </c>
      <c r="AL45" s="179">
        <v>0</v>
      </c>
      <c r="AM45" s="179">
        <v>3789633</v>
      </c>
      <c r="AN45" s="179">
        <v>1954404</v>
      </c>
      <c r="AO45" s="235">
        <v>1.9390223311045209</v>
      </c>
      <c r="AP45" s="179"/>
      <c r="AQ45" s="184">
        <v>5600</v>
      </c>
      <c r="AR45" s="179">
        <v>0</v>
      </c>
      <c r="AS45" s="179">
        <v>0</v>
      </c>
      <c r="AT45" s="179">
        <v>0</v>
      </c>
      <c r="AU45" s="179">
        <v>0</v>
      </c>
      <c r="AV45" s="179">
        <v>376147</v>
      </c>
      <c r="AW45" s="179">
        <v>0</v>
      </c>
      <c r="AX45" s="179">
        <v>0</v>
      </c>
      <c r="AY45" s="179">
        <v>0</v>
      </c>
      <c r="AZ45" s="179">
        <v>0</v>
      </c>
      <c r="BA45" s="179">
        <v>-90209</v>
      </c>
      <c r="BB45" s="179">
        <v>0</v>
      </c>
      <c r="BC45" s="179">
        <v>0</v>
      </c>
      <c r="BD45" s="179">
        <v>-112762</v>
      </c>
      <c r="BE45" s="235">
        <v>0.11872450568569115</v>
      </c>
      <c r="BF45" s="179"/>
      <c r="BG45" s="263">
        <v>9</v>
      </c>
      <c r="BH45" s="264">
        <v>1470</v>
      </c>
      <c r="BI45" s="265" t="s">
        <v>2813</v>
      </c>
      <c r="BJ45" s="266">
        <v>54753851</v>
      </c>
      <c r="BK45" s="266">
        <v>1500000</v>
      </c>
      <c r="BL45" s="266">
        <v>48355215</v>
      </c>
      <c r="BM45" s="266">
        <v>0</v>
      </c>
      <c r="BN45" s="266">
        <v>0</v>
      </c>
      <c r="BO45" s="266">
        <v>49004334</v>
      </c>
      <c r="BP45" s="267">
        <v>1.1173267042053872</v>
      </c>
      <c r="BS45" s="263">
        <v>9</v>
      </c>
      <c r="BT45" s="264">
        <v>5960</v>
      </c>
      <c r="BU45" s="265" t="s">
        <v>3357</v>
      </c>
      <c r="BV45" s="266">
        <v>43824520</v>
      </c>
    </row>
    <row r="46" spans="1:74">
      <c r="A46" s="231">
        <v>5850</v>
      </c>
      <c r="B46" s="232">
        <v>19000000</v>
      </c>
      <c r="C46" s="232">
        <v>37313445</v>
      </c>
      <c r="D46" s="232">
        <v>56313445</v>
      </c>
      <c r="E46" s="233">
        <v>56313445</v>
      </c>
      <c r="F46" s="232">
        <v>58589648</v>
      </c>
      <c r="G46" s="232">
        <v>46871718</v>
      </c>
      <c r="H46" s="232">
        <v>0</v>
      </c>
      <c r="I46" s="232">
        <v>0</v>
      </c>
      <c r="J46" s="179"/>
      <c r="K46" s="184">
        <v>5850</v>
      </c>
      <c r="L46" s="179">
        <v>19000000</v>
      </c>
      <c r="M46" s="179">
        <v>37313445</v>
      </c>
      <c r="N46" s="179">
        <v>0</v>
      </c>
      <c r="O46" s="179">
        <v>0</v>
      </c>
      <c r="P46" s="179">
        <v>53721045</v>
      </c>
      <c r="Q46" s="179">
        <v>56313445</v>
      </c>
      <c r="R46" s="179">
        <v>56313445</v>
      </c>
      <c r="S46" s="179">
        <v>56313445</v>
      </c>
      <c r="T46" s="234">
        <v>0</v>
      </c>
      <c r="U46" s="234">
        <v>46871718</v>
      </c>
      <c r="V46" s="234">
        <v>0</v>
      </c>
      <c r="W46" s="179">
        <v>56313445</v>
      </c>
      <c r="X46" s="179">
        <v>58589648</v>
      </c>
      <c r="Y46" s="235">
        <v>0.96115008234901833</v>
      </c>
      <c r="Z46" s="236">
        <v>0</v>
      </c>
      <c r="AA46" s="184">
        <v>5660</v>
      </c>
      <c r="AB46" s="179">
        <v>1500000</v>
      </c>
      <c r="AC46" s="179">
        <v>1169807</v>
      </c>
      <c r="AD46" s="179">
        <v>0</v>
      </c>
      <c r="AE46" s="179"/>
      <c r="AF46" s="179">
        <v>1029639</v>
      </c>
      <c r="AG46" s="179">
        <v>2669807</v>
      </c>
      <c r="AH46" s="179">
        <v>2669807</v>
      </c>
      <c r="AI46" s="179">
        <v>2669807</v>
      </c>
      <c r="AJ46" s="179">
        <v>349689</v>
      </c>
      <c r="AK46" s="179">
        <v>3019496</v>
      </c>
      <c r="AL46" s="179">
        <v>349689</v>
      </c>
      <c r="AM46" s="179">
        <v>3019496</v>
      </c>
      <c r="AN46" s="179">
        <v>3774370</v>
      </c>
      <c r="AO46" s="235">
        <v>0.8</v>
      </c>
      <c r="AP46" s="179"/>
      <c r="AQ46" s="184">
        <v>5660</v>
      </c>
      <c r="AR46" s="179">
        <v>0</v>
      </c>
      <c r="AS46" s="179">
        <v>0</v>
      </c>
      <c r="AT46" s="179">
        <v>0</v>
      </c>
      <c r="AU46" s="179">
        <v>0</v>
      </c>
      <c r="AV46" s="179">
        <v>343395</v>
      </c>
      <c r="AW46" s="179">
        <v>0</v>
      </c>
      <c r="AX46" s="179">
        <v>0</v>
      </c>
      <c r="AY46" s="179">
        <v>0</v>
      </c>
      <c r="AZ46" s="179">
        <v>-349689</v>
      </c>
      <c r="BA46" s="179">
        <v>-2512653</v>
      </c>
      <c r="BB46" s="179">
        <v>-349689</v>
      </c>
      <c r="BC46" s="179">
        <v>-349689</v>
      </c>
      <c r="BD46" s="179">
        <v>-3140816</v>
      </c>
      <c r="BE46" s="235">
        <v>3.4140164847826711</v>
      </c>
      <c r="BF46" s="179"/>
      <c r="BG46" s="263">
        <v>10</v>
      </c>
      <c r="BH46" s="264">
        <v>1440</v>
      </c>
      <c r="BI46" s="265" t="s">
        <v>2819</v>
      </c>
      <c r="BJ46" s="266">
        <v>49855215</v>
      </c>
      <c r="BK46" s="266">
        <v>1500000</v>
      </c>
      <c r="BL46" s="266">
        <v>23477654</v>
      </c>
      <c r="BM46" s="266">
        <v>4671696</v>
      </c>
      <c r="BN46" s="266">
        <v>0</v>
      </c>
      <c r="BO46" s="266">
        <v>37061688</v>
      </c>
      <c r="BP46" s="267">
        <v>1.3451954751764139</v>
      </c>
      <c r="BS46" s="263">
        <v>10</v>
      </c>
      <c r="BT46" s="264">
        <v>9800</v>
      </c>
      <c r="BU46" s="265" t="s">
        <v>2810</v>
      </c>
      <c r="BV46" s="266">
        <v>41458641</v>
      </c>
    </row>
    <row r="47" spans="1:74">
      <c r="A47" s="231">
        <v>5860</v>
      </c>
      <c r="B47" s="232">
        <v>2000000</v>
      </c>
      <c r="C47" s="232">
        <v>359561</v>
      </c>
      <c r="D47" s="232">
        <v>2359561</v>
      </c>
      <c r="E47" s="233">
        <v>2359561</v>
      </c>
      <c r="F47" s="232">
        <v>414194</v>
      </c>
      <c r="G47" s="232">
        <v>331355</v>
      </c>
      <c r="H47" s="232">
        <v>0</v>
      </c>
      <c r="I47" s="232">
        <v>0</v>
      </c>
      <c r="J47" s="179"/>
      <c r="K47" s="184">
        <v>5860</v>
      </c>
      <c r="L47" s="179">
        <v>2000000</v>
      </c>
      <c r="M47" s="179">
        <v>359561</v>
      </c>
      <c r="N47" s="179">
        <v>0</v>
      </c>
      <c r="O47" s="179">
        <v>0</v>
      </c>
      <c r="P47" s="179">
        <v>446974</v>
      </c>
      <c r="Q47" s="179">
        <v>2359561</v>
      </c>
      <c r="R47" s="179">
        <v>2359561</v>
      </c>
      <c r="S47" s="179">
        <v>2359561</v>
      </c>
      <c r="T47" s="234">
        <v>0</v>
      </c>
      <c r="U47" s="234">
        <v>331355</v>
      </c>
      <c r="V47" s="234">
        <v>0</v>
      </c>
      <c r="W47" s="179">
        <v>2359561</v>
      </c>
      <c r="X47" s="179">
        <v>414194</v>
      </c>
      <c r="Y47" s="235">
        <v>5.6967532122628528</v>
      </c>
      <c r="Z47" s="236">
        <v>0</v>
      </c>
      <c r="AA47" s="184">
        <v>5850</v>
      </c>
      <c r="AB47" s="179">
        <v>19000000</v>
      </c>
      <c r="AC47" s="179">
        <v>37313445</v>
      </c>
      <c r="AD47" s="179">
        <v>0</v>
      </c>
      <c r="AE47" s="179"/>
      <c r="AF47" s="179">
        <v>24833034</v>
      </c>
      <c r="AG47" s="179">
        <v>56313445</v>
      </c>
      <c r="AH47" s="179">
        <v>56313445</v>
      </c>
      <c r="AI47" s="179">
        <v>56313445</v>
      </c>
      <c r="AJ47" s="179">
        <v>0</v>
      </c>
      <c r="AK47" s="179">
        <v>29549560</v>
      </c>
      <c r="AL47" s="179">
        <v>0</v>
      </c>
      <c r="AM47" s="179">
        <v>56313445</v>
      </c>
      <c r="AN47" s="179">
        <v>36936950</v>
      </c>
      <c r="AO47" s="235">
        <v>1.5245829717938271</v>
      </c>
      <c r="AP47" s="179"/>
      <c r="AQ47" s="184">
        <v>5850</v>
      </c>
      <c r="AR47" s="179">
        <v>0</v>
      </c>
      <c r="AS47" s="179">
        <v>0</v>
      </c>
      <c r="AT47" s="179">
        <v>0</v>
      </c>
      <c r="AU47" s="179">
        <v>0</v>
      </c>
      <c r="AV47" s="179">
        <v>28888011</v>
      </c>
      <c r="AW47" s="179">
        <v>0</v>
      </c>
      <c r="AX47" s="179">
        <v>0</v>
      </c>
      <c r="AY47" s="179">
        <v>0</v>
      </c>
      <c r="AZ47" s="179">
        <v>0</v>
      </c>
      <c r="BA47" s="179">
        <v>17322158</v>
      </c>
      <c r="BB47" s="179">
        <v>0</v>
      </c>
      <c r="BC47" s="179">
        <v>0</v>
      </c>
      <c r="BD47" s="179">
        <v>21652698</v>
      </c>
      <c r="BE47" s="235">
        <v>-0.56343288944480874</v>
      </c>
      <c r="BF47" s="179"/>
    </row>
    <row r="48" spans="1:74">
      <c r="A48" s="231">
        <v>5920</v>
      </c>
      <c r="B48" s="232">
        <v>14250000</v>
      </c>
      <c r="C48" s="232">
        <v>35528832</v>
      </c>
      <c r="D48" s="232">
        <v>49778832</v>
      </c>
      <c r="E48" s="233">
        <v>49778832</v>
      </c>
      <c r="F48" s="232">
        <v>40959554</v>
      </c>
      <c r="G48" s="232">
        <v>32767643</v>
      </c>
      <c r="H48" s="232">
        <v>0</v>
      </c>
      <c r="I48" s="232">
        <v>0</v>
      </c>
      <c r="J48" s="179"/>
      <c r="K48" s="184">
        <v>5920</v>
      </c>
      <c r="L48" s="179">
        <v>14250000</v>
      </c>
      <c r="M48" s="179">
        <v>35528832</v>
      </c>
      <c r="N48" s="179">
        <v>0</v>
      </c>
      <c r="O48" s="179">
        <v>0</v>
      </c>
      <c r="P48" s="179">
        <v>35807384</v>
      </c>
      <c r="Q48" s="179">
        <v>49778832</v>
      </c>
      <c r="R48" s="179">
        <v>49778832</v>
      </c>
      <c r="S48" s="179">
        <v>49778832</v>
      </c>
      <c r="T48" s="234">
        <v>0</v>
      </c>
      <c r="U48" s="234">
        <v>32767643</v>
      </c>
      <c r="V48" s="234">
        <v>0</v>
      </c>
      <c r="W48" s="179">
        <v>49778832</v>
      </c>
      <c r="X48" s="179">
        <v>40959554</v>
      </c>
      <c r="Y48" s="235">
        <v>1.215316748810302</v>
      </c>
      <c r="Z48" s="236">
        <v>0</v>
      </c>
      <c r="AA48" s="184">
        <v>5860</v>
      </c>
      <c r="AB48" s="179">
        <v>2000000</v>
      </c>
      <c r="AC48" s="179">
        <v>359561</v>
      </c>
      <c r="AD48" s="179">
        <v>0</v>
      </c>
      <c r="AE48" s="179"/>
      <c r="AF48" s="179">
        <v>159287</v>
      </c>
      <c r="AG48" s="179">
        <v>2359561</v>
      </c>
      <c r="AH48" s="179">
        <v>2359561</v>
      </c>
      <c r="AI48" s="179">
        <v>2359561</v>
      </c>
      <c r="AJ48" s="179">
        <v>0</v>
      </c>
      <c r="AK48" s="179">
        <v>232645</v>
      </c>
      <c r="AL48" s="179">
        <v>0</v>
      </c>
      <c r="AM48" s="179">
        <v>2359561</v>
      </c>
      <c r="AN48" s="179">
        <v>290806</v>
      </c>
      <c r="AO48" s="235">
        <v>8.1138662888661166</v>
      </c>
      <c r="AP48" s="179"/>
      <c r="AQ48" s="184">
        <v>5860</v>
      </c>
      <c r="AR48" s="179">
        <v>0</v>
      </c>
      <c r="AS48" s="179">
        <v>0</v>
      </c>
      <c r="AT48" s="179">
        <v>0</v>
      </c>
      <c r="AU48" s="179">
        <v>0</v>
      </c>
      <c r="AV48" s="179">
        <v>287687</v>
      </c>
      <c r="AW48" s="179">
        <v>0</v>
      </c>
      <c r="AX48" s="179">
        <v>0</v>
      </c>
      <c r="AY48" s="179">
        <v>0</v>
      </c>
      <c r="AZ48" s="179">
        <v>0</v>
      </c>
      <c r="BA48" s="179">
        <v>98710</v>
      </c>
      <c r="BB48" s="179">
        <v>0</v>
      </c>
      <c r="BC48" s="179">
        <v>0</v>
      </c>
      <c r="BD48" s="179">
        <v>123388</v>
      </c>
      <c r="BE48" s="235">
        <v>-2.4171130766032638</v>
      </c>
      <c r="BF48" s="179"/>
    </row>
    <row r="49" spans="1:58">
      <c r="A49" s="231">
        <v>5960</v>
      </c>
      <c r="B49" s="232">
        <v>2000000</v>
      </c>
      <c r="C49" s="232">
        <v>1043288</v>
      </c>
      <c r="D49" s="232">
        <v>3043288</v>
      </c>
      <c r="E49" s="233">
        <v>3043288</v>
      </c>
      <c r="F49" s="232">
        <v>1340234</v>
      </c>
      <c r="G49" s="232">
        <v>1072187</v>
      </c>
      <c r="H49" s="232">
        <v>0</v>
      </c>
      <c r="I49" s="232">
        <v>0</v>
      </c>
      <c r="J49" s="179"/>
      <c r="K49" s="184">
        <v>5960</v>
      </c>
      <c r="L49" s="179">
        <v>2000000</v>
      </c>
      <c r="M49" s="179">
        <v>1043288</v>
      </c>
      <c r="N49" s="179">
        <v>0</v>
      </c>
      <c r="O49" s="179">
        <v>0</v>
      </c>
      <c r="P49" s="179">
        <v>1102913</v>
      </c>
      <c r="Q49" s="179">
        <v>3043288</v>
      </c>
      <c r="R49" s="179">
        <v>3043288</v>
      </c>
      <c r="S49" s="179">
        <v>3043288</v>
      </c>
      <c r="T49" s="234">
        <v>0</v>
      </c>
      <c r="U49" s="234">
        <v>1072187</v>
      </c>
      <c r="V49" s="234">
        <v>0</v>
      </c>
      <c r="W49" s="179">
        <v>3043288</v>
      </c>
      <c r="X49" s="179">
        <v>1340234</v>
      </c>
      <c r="Y49" s="235">
        <v>2.270713920106489</v>
      </c>
      <c r="Z49" s="236">
        <v>0</v>
      </c>
      <c r="AA49" s="184">
        <v>5920</v>
      </c>
      <c r="AB49" s="179">
        <v>14250000</v>
      </c>
      <c r="AC49" s="179">
        <v>35528832</v>
      </c>
      <c r="AD49" s="179">
        <v>0</v>
      </c>
      <c r="AE49" s="179"/>
      <c r="AF49" s="179">
        <v>22632428</v>
      </c>
      <c r="AG49" s="179">
        <v>49778832</v>
      </c>
      <c r="AH49" s="179">
        <v>49778832</v>
      </c>
      <c r="AI49" s="179">
        <v>49778832</v>
      </c>
      <c r="AJ49" s="179">
        <v>0</v>
      </c>
      <c r="AK49" s="179">
        <v>35059616</v>
      </c>
      <c r="AL49" s="179">
        <v>0</v>
      </c>
      <c r="AM49" s="179">
        <v>49778832</v>
      </c>
      <c r="AN49" s="179">
        <v>43824520</v>
      </c>
      <c r="AO49" s="235">
        <v>1.1358671355670296</v>
      </c>
      <c r="AP49" s="179"/>
      <c r="AQ49" s="184">
        <v>5920</v>
      </c>
      <c r="AR49" s="179">
        <v>0</v>
      </c>
      <c r="AS49" s="179">
        <v>0</v>
      </c>
      <c r="AT49" s="179">
        <v>0</v>
      </c>
      <c r="AU49" s="179">
        <v>0</v>
      </c>
      <c r="AV49" s="179">
        <v>13174956</v>
      </c>
      <c r="AW49" s="179">
        <v>0</v>
      </c>
      <c r="AX49" s="179">
        <v>0</v>
      </c>
      <c r="AY49" s="179">
        <v>0</v>
      </c>
      <c r="AZ49" s="179">
        <v>0</v>
      </c>
      <c r="BA49" s="179">
        <v>-2291973</v>
      </c>
      <c r="BB49" s="179">
        <v>0</v>
      </c>
      <c r="BC49" s="179">
        <v>0</v>
      </c>
      <c r="BD49" s="179">
        <v>-2864966</v>
      </c>
      <c r="BE49" s="235">
        <v>7.9449613243272488E-2</v>
      </c>
      <c r="BF49" s="179"/>
    </row>
    <row r="50" spans="1:58">
      <c r="A50" s="231">
        <v>6010</v>
      </c>
      <c r="B50" s="232">
        <v>4000000</v>
      </c>
      <c r="C50" s="232">
        <v>5146668</v>
      </c>
      <c r="D50" s="232">
        <v>9146668</v>
      </c>
      <c r="E50" s="233">
        <v>9146668</v>
      </c>
      <c r="F50" s="232">
        <v>8028818</v>
      </c>
      <c r="G50" s="232">
        <v>6423054</v>
      </c>
      <c r="H50" s="232">
        <v>0</v>
      </c>
      <c r="I50" s="232">
        <v>0</v>
      </c>
      <c r="J50" s="179"/>
      <c r="K50" s="184">
        <v>6010</v>
      </c>
      <c r="L50" s="179">
        <v>4000000</v>
      </c>
      <c r="M50" s="179">
        <v>5146668</v>
      </c>
      <c r="N50" s="179">
        <v>0</v>
      </c>
      <c r="O50" s="179">
        <v>0</v>
      </c>
      <c r="P50" s="179">
        <v>6599302</v>
      </c>
      <c r="Q50" s="179">
        <v>9146668</v>
      </c>
      <c r="R50" s="179">
        <v>9146668</v>
      </c>
      <c r="S50" s="179">
        <v>9146668</v>
      </c>
      <c r="T50" s="234">
        <v>0</v>
      </c>
      <c r="U50" s="234">
        <v>6423054</v>
      </c>
      <c r="V50" s="234">
        <v>0</v>
      </c>
      <c r="W50" s="179">
        <v>9146668</v>
      </c>
      <c r="X50" s="179">
        <v>8028818</v>
      </c>
      <c r="Y50" s="235">
        <v>1.1392297097779525</v>
      </c>
      <c r="Z50" s="236">
        <v>0</v>
      </c>
      <c r="AA50" s="184">
        <v>5960</v>
      </c>
      <c r="AB50" s="179">
        <v>2000000</v>
      </c>
      <c r="AC50" s="179">
        <v>1043288</v>
      </c>
      <c r="AD50" s="179">
        <v>0</v>
      </c>
      <c r="AE50" s="179"/>
      <c r="AF50" s="179">
        <v>762282</v>
      </c>
      <c r="AG50" s="179">
        <v>3043288</v>
      </c>
      <c r="AH50" s="179">
        <v>3043288</v>
      </c>
      <c r="AI50" s="179">
        <v>3043288</v>
      </c>
      <c r="AJ50" s="179">
        <v>0</v>
      </c>
      <c r="AK50" s="179">
        <v>1715892</v>
      </c>
      <c r="AL50" s="179">
        <v>0</v>
      </c>
      <c r="AM50" s="179">
        <v>3043288</v>
      </c>
      <c r="AN50" s="179">
        <v>2144865</v>
      </c>
      <c r="AO50" s="235">
        <v>1.4188715839924657</v>
      </c>
      <c r="AP50" s="179"/>
      <c r="AQ50" s="184">
        <v>5960</v>
      </c>
      <c r="AR50" s="179">
        <v>0</v>
      </c>
      <c r="AS50" s="179">
        <v>0</v>
      </c>
      <c r="AT50" s="179">
        <v>0</v>
      </c>
      <c r="AU50" s="179">
        <v>0</v>
      </c>
      <c r="AV50" s="179">
        <v>340631</v>
      </c>
      <c r="AW50" s="179">
        <v>0</v>
      </c>
      <c r="AX50" s="179">
        <v>0</v>
      </c>
      <c r="AY50" s="179">
        <v>0</v>
      </c>
      <c r="AZ50" s="179">
        <v>0</v>
      </c>
      <c r="BA50" s="179">
        <v>-643705</v>
      </c>
      <c r="BB50" s="179">
        <v>0</v>
      </c>
      <c r="BC50" s="179">
        <v>0</v>
      </c>
      <c r="BD50" s="179">
        <v>-804631</v>
      </c>
      <c r="BE50" s="235">
        <v>0.85184233611402327</v>
      </c>
      <c r="BF50" s="179"/>
    </row>
    <row r="51" spans="1:58">
      <c r="A51" s="231">
        <v>6110</v>
      </c>
      <c r="B51" s="232">
        <v>4500000</v>
      </c>
      <c r="C51" s="232">
        <v>5037410</v>
      </c>
      <c r="D51" s="232">
        <v>9537410</v>
      </c>
      <c r="E51" s="233">
        <v>9537410</v>
      </c>
      <c r="F51" s="232">
        <v>6166244</v>
      </c>
      <c r="G51" s="232">
        <v>4932995</v>
      </c>
      <c r="H51" s="232">
        <v>0</v>
      </c>
      <c r="I51" s="232">
        <v>0</v>
      </c>
      <c r="J51" s="179"/>
      <c r="K51" s="184">
        <v>6110</v>
      </c>
      <c r="L51" s="179">
        <v>4500000</v>
      </c>
      <c r="M51" s="179">
        <v>5037410</v>
      </c>
      <c r="N51" s="179">
        <v>0</v>
      </c>
      <c r="O51" s="179">
        <v>0</v>
      </c>
      <c r="P51" s="179">
        <v>4890647</v>
      </c>
      <c r="Q51" s="179">
        <v>9537410</v>
      </c>
      <c r="R51" s="179">
        <v>9537410</v>
      </c>
      <c r="S51" s="179">
        <v>9537410</v>
      </c>
      <c r="T51" s="234">
        <v>0</v>
      </c>
      <c r="U51" s="234">
        <v>4932995</v>
      </c>
      <c r="V51" s="234">
        <v>0</v>
      </c>
      <c r="W51" s="179">
        <v>9537410</v>
      </c>
      <c r="X51" s="179">
        <v>6166244</v>
      </c>
      <c r="Y51" s="235">
        <v>1.5467130395748205</v>
      </c>
      <c r="Z51" s="236">
        <v>0</v>
      </c>
      <c r="AA51" s="184">
        <v>6010</v>
      </c>
      <c r="AB51" s="179">
        <v>4000000</v>
      </c>
      <c r="AC51" s="179">
        <v>5146668</v>
      </c>
      <c r="AD51" s="179">
        <v>0</v>
      </c>
      <c r="AE51" s="179"/>
      <c r="AF51" s="179">
        <v>3856183</v>
      </c>
      <c r="AG51" s="179">
        <v>9146668</v>
      </c>
      <c r="AH51" s="179">
        <v>9146668</v>
      </c>
      <c r="AI51" s="179">
        <v>9146668</v>
      </c>
      <c r="AJ51" s="179">
        <v>0</v>
      </c>
      <c r="AK51" s="179">
        <v>5675730</v>
      </c>
      <c r="AL51" s="179">
        <v>0</v>
      </c>
      <c r="AM51" s="179">
        <v>9146668</v>
      </c>
      <c r="AN51" s="179">
        <v>7094662</v>
      </c>
      <c r="AO51" s="235">
        <v>1.2892323834454693</v>
      </c>
      <c r="AP51" s="179"/>
      <c r="AQ51" s="184">
        <v>6010</v>
      </c>
      <c r="AR51" s="179">
        <v>0</v>
      </c>
      <c r="AS51" s="179">
        <v>0</v>
      </c>
      <c r="AT51" s="179">
        <v>0</v>
      </c>
      <c r="AU51" s="179">
        <v>0</v>
      </c>
      <c r="AV51" s="179">
        <v>2743119</v>
      </c>
      <c r="AW51" s="179">
        <v>0</v>
      </c>
      <c r="AX51" s="179">
        <v>0</v>
      </c>
      <c r="AY51" s="179">
        <v>0</v>
      </c>
      <c r="AZ51" s="179">
        <v>0</v>
      </c>
      <c r="BA51" s="179">
        <v>747324</v>
      </c>
      <c r="BB51" s="179">
        <v>0</v>
      </c>
      <c r="BC51" s="179">
        <v>0</v>
      </c>
      <c r="BD51" s="179">
        <v>934156</v>
      </c>
      <c r="BE51" s="235">
        <v>-0.15000267366751685</v>
      </c>
      <c r="BF51" s="179"/>
    </row>
    <row r="52" spans="1:58">
      <c r="A52" s="231">
        <v>6160</v>
      </c>
      <c r="B52" s="232">
        <v>5750000</v>
      </c>
      <c r="C52" s="232">
        <v>14872092</v>
      </c>
      <c r="D52" s="232">
        <v>20622092</v>
      </c>
      <c r="E52" s="233">
        <v>20622092</v>
      </c>
      <c r="F52" s="232">
        <v>11464555</v>
      </c>
      <c r="G52" s="232">
        <v>9171644</v>
      </c>
      <c r="H52" s="232">
        <v>0</v>
      </c>
      <c r="I52" s="232">
        <v>0</v>
      </c>
      <c r="J52" s="179"/>
      <c r="K52" s="184">
        <v>6160</v>
      </c>
      <c r="L52" s="179">
        <v>5750000</v>
      </c>
      <c r="M52" s="179">
        <v>14872092</v>
      </c>
      <c r="N52" s="179">
        <v>0</v>
      </c>
      <c r="O52" s="179">
        <v>0</v>
      </c>
      <c r="P52" s="179">
        <v>13039648</v>
      </c>
      <c r="Q52" s="179">
        <v>20622092</v>
      </c>
      <c r="R52" s="179">
        <v>20622092</v>
      </c>
      <c r="S52" s="179">
        <v>20622092</v>
      </c>
      <c r="T52" s="234">
        <v>0</v>
      </c>
      <c r="U52" s="234">
        <v>9171644</v>
      </c>
      <c r="V52" s="234">
        <v>0</v>
      </c>
      <c r="W52" s="179">
        <v>20622092</v>
      </c>
      <c r="X52" s="179">
        <v>11464555</v>
      </c>
      <c r="Y52" s="235">
        <v>1.7987695117691005</v>
      </c>
      <c r="Z52" s="236">
        <v>0</v>
      </c>
      <c r="AA52" s="184">
        <v>6110</v>
      </c>
      <c r="AB52" s="179">
        <v>4500000</v>
      </c>
      <c r="AC52" s="179">
        <v>5037410</v>
      </c>
      <c r="AD52" s="179">
        <v>0</v>
      </c>
      <c r="AE52" s="179"/>
      <c r="AF52" s="179">
        <v>4052778</v>
      </c>
      <c r="AG52" s="179">
        <v>9537410</v>
      </c>
      <c r="AH52" s="179">
        <v>9537410</v>
      </c>
      <c r="AI52" s="179">
        <v>9537410</v>
      </c>
      <c r="AJ52" s="179">
        <v>0</v>
      </c>
      <c r="AK52" s="179">
        <v>4289000</v>
      </c>
      <c r="AL52" s="179">
        <v>0</v>
      </c>
      <c r="AM52" s="179">
        <v>9537410</v>
      </c>
      <c r="AN52" s="179">
        <v>5361250</v>
      </c>
      <c r="AO52" s="235">
        <v>1.778952669619958</v>
      </c>
      <c r="AP52" s="179"/>
      <c r="AQ52" s="184">
        <v>6110</v>
      </c>
      <c r="AR52" s="179">
        <v>0</v>
      </c>
      <c r="AS52" s="179">
        <v>0</v>
      </c>
      <c r="AT52" s="179">
        <v>0</v>
      </c>
      <c r="AU52" s="179">
        <v>0</v>
      </c>
      <c r="AV52" s="179">
        <v>837869</v>
      </c>
      <c r="AW52" s="179">
        <v>0</v>
      </c>
      <c r="AX52" s="179">
        <v>0</v>
      </c>
      <c r="AY52" s="179">
        <v>0</v>
      </c>
      <c r="AZ52" s="179">
        <v>0</v>
      </c>
      <c r="BA52" s="179">
        <v>643995</v>
      </c>
      <c r="BB52" s="179">
        <v>0</v>
      </c>
      <c r="BC52" s="179">
        <v>0</v>
      </c>
      <c r="BD52" s="179">
        <v>804994</v>
      </c>
      <c r="BE52" s="235">
        <v>-0.23223963004513748</v>
      </c>
      <c r="BF52" s="179"/>
    </row>
    <row r="53" spans="1:58">
      <c r="A53" s="231">
        <v>6210</v>
      </c>
      <c r="B53" s="232">
        <v>1500000</v>
      </c>
      <c r="C53" s="232">
        <v>1258443</v>
      </c>
      <c r="D53" s="232">
        <v>2758443</v>
      </c>
      <c r="E53" s="233">
        <v>2758443</v>
      </c>
      <c r="F53" s="232">
        <v>1258243</v>
      </c>
      <c r="G53" s="232">
        <v>1006594</v>
      </c>
      <c r="H53" s="232">
        <v>0</v>
      </c>
      <c r="I53" s="232">
        <v>0</v>
      </c>
      <c r="J53" s="179"/>
      <c r="K53" s="184">
        <v>6210</v>
      </c>
      <c r="L53" s="179">
        <v>1500000</v>
      </c>
      <c r="M53" s="179">
        <v>1258443</v>
      </c>
      <c r="N53" s="179">
        <v>0</v>
      </c>
      <c r="O53" s="179">
        <v>0</v>
      </c>
      <c r="P53" s="179">
        <v>1455781</v>
      </c>
      <c r="Q53" s="179">
        <v>2758443</v>
      </c>
      <c r="R53" s="179">
        <v>2758443</v>
      </c>
      <c r="S53" s="179">
        <v>2758443</v>
      </c>
      <c r="T53" s="234">
        <v>0</v>
      </c>
      <c r="U53" s="234">
        <v>1006594</v>
      </c>
      <c r="V53" s="234">
        <v>0</v>
      </c>
      <c r="W53" s="179">
        <v>2758443</v>
      </c>
      <c r="X53" s="179">
        <v>1258243</v>
      </c>
      <c r="Y53" s="235">
        <v>2.1922975132784366</v>
      </c>
      <c r="Z53" s="236">
        <v>0</v>
      </c>
      <c r="AA53" s="184">
        <v>6160</v>
      </c>
      <c r="AB53" s="179">
        <v>5750000</v>
      </c>
      <c r="AC53" s="179">
        <v>14872092</v>
      </c>
      <c r="AD53" s="179">
        <v>0</v>
      </c>
      <c r="AE53" s="179"/>
      <c r="AF53" s="179">
        <v>9191819</v>
      </c>
      <c r="AG53" s="179">
        <v>20622092</v>
      </c>
      <c r="AH53" s="179">
        <v>20622092</v>
      </c>
      <c r="AI53" s="179">
        <v>20622092</v>
      </c>
      <c r="AJ53" s="179">
        <v>0</v>
      </c>
      <c r="AK53" s="179">
        <v>12041719</v>
      </c>
      <c r="AL53" s="179">
        <v>0</v>
      </c>
      <c r="AM53" s="179">
        <v>20622092</v>
      </c>
      <c r="AN53" s="179">
        <v>15052149</v>
      </c>
      <c r="AO53" s="235">
        <v>1.3700430416945779</v>
      </c>
      <c r="AP53" s="179"/>
      <c r="AQ53" s="184">
        <v>6160</v>
      </c>
      <c r="AR53" s="179">
        <v>0</v>
      </c>
      <c r="AS53" s="179">
        <v>0</v>
      </c>
      <c r="AT53" s="179">
        <v>0</v>
      </c>
      <c r="AU53" s="179">
        <v>0</v>
      </c>
      <c r="AV53" s="179">
        <v>3847829</v>
      </c>
      <c r="AW53" s="179">
        <v>0</v>
      </c>
      <c r="AX53" s="179">
        <v>0</v>
      </c>
      <c r="AY53" s="179">
        <v>0</v>
      </c>
      <c r="AZ53" s="179">
        <v>0</v>
      </c>
      <c r="BA53" s="179">
        <v>-2870075</v>
      </c>
      <c r="BB53" s="179">
        <v>0</v>
      </c>
      <c r="BC53" s="179">
        <v>0</v>
      </c>
      <c r="BD53" s="179">
        <v>-3587594</v>
      </c>
      <c r="BE53" s="235">
        <v>0.42872647007452258</v>
      </c>
      <c r="BF53" s="179"/>
    </row>
    <row r="54" spans="1:58">
      <c r="A54" s="231">
        <v>6380</v>
      </c>
      <c r="B54" s="232">
        <v>3000000</v>
      </c>
      <c r="C54" s="232">
        <v>2995033</v>
      </c>
      <c r="D54" s="232">
        <v>5995033</v>
      </c>
      <c r="E54" s="233">
        <v>5995033</v>
      </c>
      <c r="F54" s="232">
        <v>2735941</v>
      </c>
      <c r="G54" s="232">
        <v>2188753</v>
      </c>
      <c r="H54" s="232">
        <v>0</v>
      </c>
      <c r="I54" s="232">
        <v>0</v>
      </c>
      <c r="J54" s="179"/>
      <c r="K54" s="184">
        <v>6380</v>
      </c>
      <c r="L54" s="179">
        <v>3000000</v>
      </c>
      <c r="M54" s="179">
        <v>2995033</v>
      </c>
      <c r="N54" s="179">
        <v>0</v>
      </c>
      <c r="O54" s="179">
        <v>0</v>
      </c>
      <c r="P54" s="179">
        <v>2727200</v>
      </c>
      <c r="Q54" s="179">
        <v>5995033</v>
      </c>
      <c r="R54" s="179">
        <v>5995033</v>
      </c>
      <c r="S54" s="179">
        <v>5995033</v>
      </c>
      <c r="T54" s="234">
        <v>0</v>
      </c>
      <c r="U54" s="234">
        <v>2188753</v>
      </c>
      <c r="V54" s="234">
        <v>0</v>
      </c>
      <c r="W54" s="179">
        <v>5995033</v>
      </c>
      <c r="X54" s="179">
        <v>2735941</v>
      </c>
      <c r="Y54" s="235">
        <v>2.1912142842261586</v>
      </c>
      <c r="Z54" s="236">
        <v>0</v>
      </c>
      <c r="AA54" s="184">
        <v>6210</v>
      </c>
      <c r="AB54" s="179">
        <v>1500000</v>
      </c>
      <c r="AC54" s="179">
        <v>1258443</v>
      </c>
      <c r="AD54" s="179">
        <v>0</v>
      </c>
      <c r="AE54" s="179"/>
      <c r="AF54" s="179">
        <v>789042</v>
      </c>
      <c r="AG54" s="179">
        <v>2758443</v>
      </c>
      <c r="AH54" s="179">
        <v>2758443</v>
      </c>
      <c r="AI54" s="179">
        <v>2758443</v>
      </c>
      <c r="AJ54" s="179">
        <v>0</v>
      </c>
      <c r="AK54" s="179">
        <v>1499033</v>
      </c>
      <c r="AL54" s="179">
        <v>0</v>
      </c>
      <c r="AM54" s="179">
        <v>2758443</v>
      </c>
      <c r="AN54" s="179">
        <v>1873791</v>
      </c>
      <c r="AO54" s="235">
        <v>1.4721188222165653</v>
      </c>
      <c r="AP54" s="179"/>
      <c r="AQ54" s="184">
        <v>6210</v>
      </c>
      <c r="AR54" s="179">
        <v>0</v>
      </c>
      <c r="AS54" s="179">
        <v>0</v>
      </c>
      <c r="AT54" s="179">
        <v>0</v>
      </c>
      <c r="AU54" s="179">
        <v>0</v>
      </c>
      <c r="AV54" s="179">
        <v>666739</v>
      </c>
      <c r="AW54" s="179">
        <v>0</v>
      </c>
      <c r="AX54" s="179">
        <v>0</v>
      </c>
      <c r="AY54" s="179">
        <v>0</v>
      </c>
      <c r="AZ54" s="179">
        <v>0</v>
      </c>
      <c r="BA54" s="179">
        <v>-492439</v>
      </c>
      <c r="BB54" s="179">
        <v>0</v>
      </c>
      <c r="BC54" s="179">
        <v>0</v>
      </c>
      <c r="BD54" s="179">
        <v>-615548</v>
      </c>
      <c r="BE54" s="235">
        <v>0.72017869106187127</v>
      </c>
      <c r="BF54" s="179"/>
    </row>
    <row r="55" spans="1:58" ht="14.65" customHeight="1">
      <c r="A55" s="231">
        <v>6450</v>
      </c>
      <c r="B55" s="232">
        <v>2000000</v>
      </c>
      <c r="C55" s="232">
        <v>3905288</v>
      </c>
      <c r="D55" s="232">
        <v>5905288</v>
      </c>
      <c r="E55" s="233">
        <v>5905288</v>
      </c>
      <c r="F55" s="232">
        <v>2220809</v>
      </c>
      <c r="G55" s="232">
        <v>1776647</v>
      </c>
      <c r="H55" s="232">
        <v>0</v>
      </c>
      <c r="I55" s="232">
        <v>0</v>
      </c>
      <c r="J55" s="179"/>
      <c r="K55" s="184">
        <v>6450</v>
      </c>
      <c r="L55" s="179">
        <v>2000000</v>
      </c>
      <c r="M55" s="179">
        <v>3905288</v>
      </c>
      <c r="N55" s="179">
        <v>0</v>
      </c>
      <c r="O55" s="179">
        <v>0</v>
      </c>
      <c r="P55" s="179">
        <v>1893274</v>
      </c>
      <c r="Q55" s="179">
        <v>5905288</v>
      </c>
      <c r="R55" s="179">
        <v>5905288</v>
      </c>
      <c r="S55" s="179">
        <v>5905288</v>
      </c>
      <c r="T55" s="234">
        <v>0</v>
      </c>
      <c r="U55" s="234">
        <v>1776647</v>
      </c>
      <c r="V55" s="234">
        <v>0</v>
      </c>
      <c r="W55" s="179">
        <v>5905288</v>
      </c>
      <c r="X55" s="179">
        <v>2220809</v>
      </c>
      <c r="Y55" s="235">
        <v>2.6590706359709455</v>
      </c>
      <c r="Z55" s="236">
        <v>0</v>
      </c>
      <c r="AA55" s="184">
        <v>6380</v>
      </c>
      <c r="AB55" s="179">
        <v>3000000</v>
      </c>
      <c r="AC55" s="179">
        <v>2995033</v>
      </c>
      <c r="AD55" s="179">
        <v>0</v>
      </c>
      <c r="AE55" s="179"/>
      <c r="AF55" s="179">
        <v>2624986</v>
      </c>
      <c r="AG55" s="179">
        <v>5995033</v>
      </c>
      <c r="AH55" s="179">
        <v>5995033</v>
      </c>
      <c r="AI55" s="179">
        <v>5995033</v>
      </c>
      <c r="AJ55" s="179">
        <v>0</v>
      </c>
      <c r="AK55" s="179">
        <v>3751298</v>
      </c>
      <c r="AL55" s="179">
        <v>0</v>
      </c>
      <c r="AM55" s="179">
        <v>5995033</v>
      </c>
      <c r="AN55" s="179">
        <v>4689122</v>
      </c>
      <c r="AO55" s="235">
        <v>1.2784979789393409</v>
      </c>
      <c r="AP55" s="179"/>
      <c r="AQ55" s="184">
        <v>6380</v>
      </c>
      <c r="AR55" s="179">
        <v>0</v>
      </c>
      <c r="AS55" s="179">
        <v>0</v>
      </c>
      <c r="AT55" s="179">
        <v>0</v>
      </c>
      <c r="AU55" s="179">
        <v>0</v>
      </c>
      <c r="AV55" s="179">
        <v>102214</v>
      </c>
      <c r="AW55" s="179">
        <v>0</v>
      </c>
      <c r="AX55" s="179">
        <v>0</v>
      </c>
      <c r="AY55" s="179">
        <v>0</v>
      </c>
      <c r="AZ55" s="179">
        <v>0</v>
      </c>
      <c r="BA55" s="179">
        <v>-1562545</v>
      </c>
      <c r="BB55" s="179">
        <v>0</v>
      </c>
      <c r="BC55" s="179">
        <v>0</v>
      </c>
      <c r="BD55" s="179">
        <v>-1953181</v>
      </c>
      <c r="BE55" s="235">
        <v>0.91271630528681769</v>
      </c>
      <c r="BF55" s="179"/>
    </row>
    <row r="56" spans="1:58">
      <c r="A56" s="231">
        <v>6460</v>
      </c>
      <c r="B56" s="232">
        <v>4750000</v>
      </c>
      <c r="C56" s="232">
        <v>4523140</v>
      </c>
      <c r="D56" s="232">
        <v>9273140</v>
      </c>
      <c r="E56" s="233">
        <v>9273140</v>
      </c>
      <c r="F56" s="232">
        <v>5275709</v>
      </c>
      <c r="G56" s="232">
        <v>4220567</v>
      </c>
      <c r="H56" s="232">
        <v>0</v>
      </c>
      <c r="I56" s="232">
        <v>0</v>
      </c>
      <c r="J56" s="179"/>
      <c r="K56" s="184">
        <v>6460</v>
      </c>
      <c r="L56" s="179">
        <v>4750000</v>
      </c>
      <c r="M56" s="179">
        <v>4523140</v>
      </c>
      <c r="N56" s="179">
        <v>0</v>
      </c>
      <c r="O56" s="179">
        <v>0</v>
      </c>
      <c r="P56" s="179">
        <v>4808387</v>
      </c>
      <c r="Q56" s="179">
        <v>9273140</v>
      </c>
      <c r="R56" s="179">
        <v>9273140</v>
      </c>
      <c r="S56" s="179">
        <v>9273140</v>
      </c>
      <c r="T56" s="234">
        <v>0</v>
      </c>
      <c r="U56" s="234">
        <v>4220567</v>
      </c>
      <c r="V56" s="234">
        <v>0</v>
      </c>
      <c r="W56" s="179">
        <v>9273140</v>
      </c>
      <c r="X56" s="179">
        <v>5275709</v>
      </c>
      <c r="Y56" s="235">
        <v>1.7577049833491574</v>
      </c>
      <c r="Z56" s="236">
        <v>0</v>
      </c>
      <c r="AA56" s="184">
        <v>6450</v>
      </c>
      <c r="AB56" s="179">
        <v>2000000</v>
      </c>
      <c r="AC56" s="179">
        <v>3905288</v>
      </c>
      <c r="AD56" s="179">
        <v>0</v>
      </c>
      <c r="AE56" s="179"/>
      <c r="AF56" s="179">
        <v>2241463</v>
      </c>
      <c r="AG56" s="179">
        <v>5905288</v>
      </c>
      <c r="AH56" s="179">
        <v>5905288</v>
      </c>
      <c r="AI56" s="179">
        <v>5905288</v>
      </c>
      <c r="AJ56" s="179">
        <v>0</v>
      </c>
      <c r="AK56" s="179">
        <v>2433905</v>
      </c>
      <c r="AL56" s="179">
        <v>0</v>
      </c>
      <c r="AM56" s="179">
        <v>5905288</v>
      </c>
      <c r="AN56" s="179">
        <v>3042381</v>
      </c>
      <c r="AO56" s="235">
        <v>1.9410087033806744</v>
      </c>
      <c r="AP56" s="179"/>
      <c r="AQ56" s="184">
        <v>6450</v>
      </c>
      <c r="AR56" s="179">
        <v>0</v>
      </c>
      <c r="AS56" s="179">
        <v>0</v>
      </c>
      <c r="AT56" s="179">
        <v>0</v>
      </c>
      <c r="AU56" s="179">
        <v>0</v>
      </c>
      <c r="AV56" s="179">
        <v>-348189</v>
      </c>
      <c r="AW56" s="179">
        <v>0</v>
      </c>
      <c r="AX56" s="179">
        <v>0</v>
      </c>
      <c r="AY56" s="179">
        <v>0</v>
      </c>
      <c r="AZ56" s="179">
        <v>0</v>
      </c>
      <c r="BA56" s="179">
        <v>-657258</v>
      </c>
      <c r="BB56" s="179">
        <v>0</v>
      </c>
      <c r="BC56" s="179">
        <v>0</v>
      </c>
      <c r="BD56" s="179">
        <v>-821572</v>
      </c>
      <c r="BE56" s="235">
        <v>0.71806193259027107</v>
      </c>
      <c r="BF56" s="179"/>
    </row>
    <row r="57" spans="1:58">
      <c r="A57" s="231">
        <v>6480</v>
      </c>
      <c r="B57" s="232">
        <v>3750000</v>
      </c>
      <c r="C57" s="232">
        <v>6046920</v>
      </c>
      <c r="D57" s="232">
        <v>9796920</v>
      </c>
      <c r="E57" s="233">
        <v>9796920</v>
      </c>
      <c r="F57" s="232">
        <v>6875354</v>
      </c>
      <c r="G57" s="232">
        <v>5500283</v>
      </c>
      <c r="H57" s="232">
        <v>0</v>
      </c>
      <c r="I57" s="232">
        <v>0</v>
      </c>
      <c r="J57" s="179"/>
      <c r="K57" s="184">
        <v>6480</v>
      </c>
      <c r="L57" s="179">
        <v>3750000</v>
      </c>
      <c r="M57" s="179">
        <v>6046920</v>
      </c>
      <c r="N57" s="179">
        <v>0</v>
      </c>
      <c r="O57" s="179">
        <v>0</v>
      </c>
      <c r="P57" s="179">
        <v>6601455</v>
      </c>
      <c r="Q57" s="179">
        <v>9796920</v>
      </c>
      <c r="R57" s="179">
        <v>9796920</v>
      </c>
      <c r="S57" s="179">
        <v>9796920</v>
      </c>
      <c r="T57" s="234">
        <v>0</v>
      </c>
      <c r="U57" s="234">
        <v>5500283</v>
      </c>
      <c r="V57" s="234">
        <v>0</v>
      </c>
      <c r="W57" s="179">
        <v>9796920</v>
      </c>
      <c r="X57" s="179">
        <v>6875354</v>
      </c>
      <c r="Y57" s="235">
        <v>1.4249331743500044</v>
      </c>
      <c r="Z57" s="236">
        <v>0</v>
      </c>
      <c r="AA57" s="184">
        <v>6460</v>
      </c>
      <c r="AB57" s="179">
        <v>4750000</v>
      </c>
      <c r="AC57" s="179">
        <v>4523140</v>
      </c>
      <c r="AD57" s="179">
        <v>0</v>
      </c>
      <c r="AE57" s="179"/>
      <c r="AF57" s="179">
        <v>2845308</v>
      </c>
      <c r="AG57" s="179">
        <v>9273140</v>
      </c>
      <c r="AH57" s="179">
        <v>9273140</v>
      </c>
      <c r="AI57" s="179">
        <v>9273140</v>
      </c>
      <c r="AJ57" s="179">
        <v>0</v>
      </c>
      <c r="AK57" s="179">
        <v>3586204</v>
      </c>
      <c r="AL57" s="179">
        <v>0</v>
      </c>
      <c r="AM57" s="179">
        <v>9273140</v>
      </c>
      <c r="AN57" s="179">
        <v>4482755</v>
      </c>
      <c r="AO57" s="235">
        <v>2.0686252092742077</v>
      </c>
      <c r="AP57" s="179"/>
      <c r="AQ57" s="184">
        <v>6460</v>
      </c>
      <c r="AR57" s="179">
        <v>0</v>
      </c>
      <c r="AS57" s="179">
        <v>0</v>
      </c>
      <c r="AT57" s="179">
        <v>0</v>
      </c>
      <c r="AU57" s="179">
        <v>0</v>
      </c>
      <c r="AV57" s="179">
        <v>1963079</v>
      </c>
      <c r="AW57" s="179">
        <v>0</v>
      </c>
      <c r="AX57" s="179">
        <v>0</v>
      </c>
      <c r="AY57" s="179">
        <v>0</v>
      </c>
      <c r="AZ57" s="179">
        <v>0</v>
      </c>
      <c r="BA57" s="179">
        <v>634363</v>
      </c>
      <c r="BB57" s="179">
        <v>0</v>
      </c>
      <c r="BC57" s="179">
        <v>0</v>
      </c>
      <c r="BD57" s="179">
        <v>792954</v>
      </c>
      <c r="BE57" s="235">
        <v>-0.31092022592505031</v>
      </c>
      <c r="BF57" s="179"/>
    </row>
    <row r="58" spans="1:58">
      <c r="A58" s="231">
        <v>6620</v>
      </c>
      <c r="B58" s="232">
        <v>1500000</v>
      </c>
      <c r="C58" s="232">
        <v>215380</v>
      </c>
      <c r="D58" s="232">
        <v>1715380</v>
      </c>
      <c r="E58" s="233">
        <v>1715380</v>
      </c>
      <c r="F58" s="232">
        <v>434838</v>
      </c>
      <c r="G58" s="232">
        <v>347870</v>
      </c>
      <c r="H58" s="232">
        <v>0</v>
      </c>
      <c r="I58" s="232">
        <v>0</v>
      </c>
      <c r="J58" s="179"/>
      <c r="K58" s="184">
        <v>6620</v>
      </c>
      <c r="L58" s="179">
        <v>1500000</v>
      </c>
      <c r="M58" s="179">
        <v>215380</v>
      </c>
      <c r="N58" s="179">
        <v>0</v>
      </c>
      <c r="O58" s="179">
        <v>0</v>
      </c>
      <c r="P58" s="179">
        <v>400898</v>
      </c>
      <c r="Q58" s="179">
        <v>1715380</v>
      </c>
      <c r="R58" s="179">
        <v>1715380</v>
      </c>
      <c r="S58" s="179">
        <v>1715380</v>
      </c>
      <c r="T58" s="234">
        <v>0</v>
      </c>
      <c r="U58" s="234">
        <v>347870</v>
      </c>
      <c r="V58" s="234">
        <v>0</v>
      </c>
      <c r="W58" s="179">
        <v>1715380</v>
      </c>
      <c r="X58" s="179">
        <v>434838</v>
      </c>
      <c r="Y58" s="235">
        <v>3.9448714233806612</v>
      </c>
      <c r="Z58" s="236">
        <v>0</v>
      </c>
      <c r="AA58" s="184">
        <v>6480</v>
      </c>
      <c r="AB58" s="179">
        <v>3750000</v>
      </c>
      <c r="AC58" s="179">
        <v>6046920</v>
      </c>
      <c r="AD58" s="179">
        <v>0</v>
      </c>
      <c r="AE58" s="179"/>
      <c r="AF58" s="179">
        <v>2591872</v>
      </c>
      <c r="AG58" s="179">
        <v>9796920</v>
      </c>
      <c r="AH58" s="179">
        <v>9796920</v>
      </c>
      <c r="AI58" s="179">
        <v>9796920</v>
      </c>
      <c r="AJ58" s="179">
        <v>0</v>
      </c>
      <c r="AK58" s="179">
        <v>5769548</v>
      </c>
      <c r="AL58" s="179">
        <v>0</v>
      </c>
      <c r="AM58" s="179">
        <v>9796920</v>
      </c>
      <c r="AN58" s="179">
        <v>7211935</v>
      </c>
      <c r="AO58" s="235">
        <v>1.3584315443774799</v>
      </c>
      <c r="AP58" s="179"/>
      <c r="AQ58" s="184">
        <v>6480</v>
      </c>
      <c r="AR58" s="179">
        <v>0</v>
      </c>
      <c r="AS58" s="179">
        <v>0</v>
      </c>
      <c r="AT58" s="179">
        <v>0</v>
      </c>
      <c r="AU58" s="179">
        <v>0</v>
      </c>
      <c r="AV58" s="179">
        <v>4009583</v>
      </c>
      <c r="AW58" s="179">
        <v>0</v>
      </c>
      <c r="AX58" s="179">
        <v>0</v>
      </c>
      <c r="AY58" s="179">
        <v>0</v>
      </c>
      <c r="AZ58" s="179">
        <v>0</v>
      </c>
      <c r="BA58" s="179">
        <v>-269265</v>
      </c>
      <c r="BB58" s="179">
        <v>0</v>
      </c>
      <c r="BC58" s="179">
        <v>0</v>
      </c>
      <c r="BD58" s="179">
        <v>-336581</v>
      </c>
      <c r="BE58" s="235">
        <v>6.6501629972524512E-2</v>
      </c>
      <c r="BF58" s="179"/>
    </row>
    <row r="59" spans="1:58">
      <c r="A59" s="231">
        <v>6910</v>
      </c>
      <c r="B59" s="232">
        <v>4250000</v>
      </c>
      <c r="C59" s="232">
        <v>2868636</v>
      </c>
      <c r="D59" s="232">
        <v>7118636</v>
      </c>
      <c r="E59" s="233">
        <v>7118636</v>
      </c>
      <c r="F59" s="232">
        <v>2935340</v>
      </c>
      <c r="G59" s="232">
        <v>2348272</v>
      </c>
      <c r="H59" s="232">
        <v>0</v>
      </c>
      <c r="I59" s="232">
        <v>0</v>
      </c>
      <c r="J59" s="179"/>
      <c r="K59" s="184">
        <v>6910</v>
      </c>
      <c r="L59" s="179">
        <v>4250000</v>
      </c>
      <c r="M59" s="179">
        <v>2868636</v>
      </c>
      <c r="N59" s="179">
        <v>0</v>
      </c>
      <c r="O59" s="179">
        <v>0</v>
      </c>
      <c r="P59" s="179">
        <v>2825741</v>
      </c>
      <c r="Q59" s="179">
        <v>7118636</v>
      </c>
      <c r="R59" s="179">
        <v>7118636</v>
      </c>
      <c r="S59" s="179">
        <v>7118636</v>
      </c>
      <c r="T59" s="234">
        <v>0</v>
      </c>
      <c r="U59" s="234">
        <v>2348272</v>
      </c>
      <c r="V59" s="234">
        <v>0</v>
      </c>
      <c r="W59" s="179">
        <v>7118636</v>
      </c>
      <c r="X59" s="179">
        <v>2935340</v>
      </c>
      <c r="Y59" s="235">
        <v>2.4251487050903813</v>
      </c>
      <c r="Z59" s="236">
        <v>0</v>
      </c>
      <c r="AA59" s="184">
        <v>6620</v>
      </c>
      <c r="AB59" s="179">
        <v>1500000</v>
      </c>
      <c r="AC59" s="179">
        <v>215380</v>
      </c>
      <c r="AD59" s="179">
        <v>0</v>
      </c>
      <c r="AE59" s="179"/>
      <c r="AF59" s="179">
        <v>158856</v>
      </c>
      <c r="AG59" s="179">
        <v>1715380</v>
      </c>
      <c r="AH59" s="179">
        <v>1715380</v>
      </c>
      <c r="AI59" s="179">
        <v>1715380</v>
      </c>
      <c r="AJ59" s="179">
        <v>0</v>
      </c>
      <c r="AK59" s="179">
        <v>325921</v>
      </c>
      <c r="AL59" s="179">
        <v>0</v>
      </c>
      <c r="AM59" s="179">
        <v>1715380</v>
      </c>
      <c r="AN59" s="179">
        <v>407401</v>
      </c>
      <c r="AO59" s="235">
        <v>4.2105444021983258</v>
      </c>
      <c r="AP59" s="179"/>
      <c r="AQ59" s="184">
        <v>6620</v>
      </c>
      <c r="AR59" s="179">
        <v>0</v>
      </c>
      <c r="AS59" s="179">
        <v>0</v>
      </c>
      <c r="AT59" s="179">
        <v>0</v>
      </c>
      <c r="AU59" s="179">
        <v>0</v>
      </c>
      <c r="AV59" s="179">
        <v>242042</v>
      </c>
      <c r="AW59" s="179">
        <v>0</v>
      </c>
      <c r="AX59" s="179">
        <v>0</v>
      </c>
      <c r="AY59" s="179">
        <v>0</v>
      </c>
      <c r="AZ59" s="179">
        <v>0</v>
      </c>
      <c r="BA59" s="179">
        <v>21949</v>
      </c>
      <c r="BB59" s="179">
        <v>0</v>
      </c>
      <c r="BC59" s="179">
        <v>0</v>
      </c>
      <c r="BD59" s="179">
        <v>27437</v>
      </c>
      <c r="BE59" s="235">
        <v>-0.26567297881766461</v>
      </c>
      <c r="BF59" s="179"/>
    </row>
    <row r="60" spans="1:58">
      <c r="A60" s="231">
        <v>6950</v>
      </c>
      <c r="B60" s="232">
        <v>1500000</v>
      </c>
      <c r="C60" s="232">
        <v>1364148</v>
      </c>
      <c r="D60" s="232">
        <v>2864148</v>
      </c>
      <c r="E60" s="233">
        <v>2864148</v>
      </c>
      <c r="F60" s="232">
        <v>1237939</v>
      </c>
      <c r="G60" s="232">
        <v>990351</v>
      </c>
      <c r="H60" s="232">
        <v>0</v>
      </c>
      <c r="I60" s="232">
        <v>0</v>
      </c>
      <c r="J60" s="179"/>
      <c r="K60" s="184">
        <v>6950</v>
      </c>
      <c r="L60" s="179">
        <v>1500000</v>
      </c>
      <c r="M60" s="179">
        <v>1364148</v>
      </c>
      <c r="N60" s="179">
        <v>0</v>
      </c>
      <c r="O60" s="179">
        <v>0</v>
      </c>
      <c r="P60" s="179">
        <v>2112241</v>
      </c>
      <c r="Q60" s="179">
        <v>2864148</v>
      </c>
      <c r="R60" s="179">
        <v>2864148</v>
      </c>
      <c r="S60" s="179">
        <v>2864148</v>
      </c>
      <c r="T60" s="234">
        <v>0</v>
      </c>
      <c r="U60" s="234">
        <v>990351</v>
      </c>
      <c r="V60" s="234">
        <v>0</v>
      </c>
      <c r="W60" s="179">
        <v>2864148</v>
      </c>
      <c r="X60" s="179">
        <v>1237939</v>
      </c>
      <c r="Y60" s="235">
        <v>2.3136422715497291</v>
      </c>
      <c r="Z60" s="236">
        <v>0</v>
      </c>
      <c r="AA60" s="184">
        <v>6910</v>
      </c>
      <c r="AB60" s="179">
        <v>4250000</v>
      </c>
      <c r="AC60" s="179">
        <v>2868636</v>
      </c>
      <c r="AD60" s="179">
        <v>0</v>
      </c>
      <c r="AE60" s="179"/>
      <c r="AF60" s="179">
        <v>1462822</v>
      </c>
      <c r="AG60" s="179">
        <v>7118636</v>
      </c>
      <c r="AH60" s="179">
        <v>7118636</v>
      </c>
      <c r="AI60" s="179">
        <v>7118636</v>
      </c>
      <c r="AJ60" s="179">
        <v>0</v>
      </c>
      <c r="AK60" s="179">
        <v>2820857</v>
      </c>
      <c r="AL60" s="179">
        <v>0</v>
      </c>
      <c r="AM60" s="179">
        <v>7118636</v>
      </c>
      <c r="AN60" s="179">
        <v>3526071</v>
      </c>
      <c r="AO60" s="235">
        <v>2.0188578165329059</v>
      </c>
      <c r="AP60" s="179"/>
      <c r="AQ60" s="184">
        <v>6910</v>
      </c>
      <c r="AR60" s="179">
        <v>0</v>
      </c>
      <c r="AS60" s="179">
        <v>0</v>
      </c>
      <c r="AT60" s="179">
        <v>0</v>
      </c>
      <c r="AU60" s="179">
        <v>0</v>
      </c>
      <c r="AV60" s="179">
        <v>1362919</v>
      </c>
      <c r="AW60" s="179">
        <v>0</v>
      </c>
      <c r="AX60" s="179">
        <v>0</v>
      </c>
      <c r="AY60" s="179">
        <v>0</v>
      </c>
      <c r="AZ60" s="179">
        <v>0</v>
      </c>
      <c r="BA60" s="179">
        <v>-472585</v>
      </c>
      <c r="BB60" s="179">
        <v>0</v>
      </c>
      <c r="BC60" s="179">
        <v>0</v>
      </c>
      <c r="BD60" s="179">
        <v>-590731</v>
      </c>
      <c r="BE60" s="235">
        <v>0.40629088855747542</v>
      </c>
      <c r="BF60" s="179"/>
    </row>
    <row r="61" spans="1:58">
      <c r="A61" s="231">
        <v>7000</v>
      </c>
      <c r="B61" s="232">
        <v>16000000</v>
      </c>
      <c r="C61" s="232">
        <v>29840460</v>
      </c>
      <c r="D61" s="232">
        <v>45840460</v>
      </c>
      <c r="E61" s="233">
        <v>45840460</v>
      </c>
      <c r="F61" s="232">
        <v>36151751</v>
      </c>
      <c r="G61" s="232">
        <v>28921401</v>
      </c>
      <c r="H61" s="232">
        <v>0</v>
      </c>
      <c r="I61" s="232">
        <v>0</v>
      </c>
      <c r="J61" s="179"/>
      <c r="K61" s="184">
        <v>7000</v>
      </c>
      <c r="L61" s="179">
        <v>16000000</v>
      </c>
      <c r="M61" s="179">
        <v>29840460</v>
      </c>
      <c r="N61" s="179">
        <v>0</v>
      </c>
      <c r="O61" s="179">
        <v>0</v>
      </c>
      <c r="P61" s="179">
        <v>30066022</v>
      </c>
      <c r="Q61" s="179">
        <v>45840460</v>
      </c>
      <c r="R61" s="179">
        <v>45840460</v>
      </c>
      <c r="S61" s="179">
        <v>45840460</v>
      </c>
      <c r="T61" s="234">
        <v>0</v>
      </c>
      <c r="U61" s="234">
        <v>28921401</v>
      </c>
      <c r="V61" s="234">
        <v>0</v>
      </c>
      <c r="W61" s="179">
        <v>45840460</v>
      </c>
      <c r="X61" s="179">
        <v>36151751</v>
      </c>
      <c r="Y61" s="235">
        <v>1.268001099033903</v>
      </c>
      <c r="Z61" s="236">
        <v>0</v>
      </c>
      <c r="AA61" s="184">
        <v>6950</v>
      </c>
      <c r="AB61" s="179">
        <v>1500000</v>
      </c>
      <c r="AC61" s="179">
        <v>1364148</v>
      </c>
      <c r="AD61" s="179">
        <v>0</v>
      </c>
      <c r="AE61" s="179"/>
      <c r="AF61" s="179">
        <v>1256647</v>
      </c>
      <c r="AG61" s="179">
        <v>2864148</v>
      </c>
      <c r="AH61" s="179">
        <v>2864148</v>
      </c>
      <c r="AI61" s="179">
        <v>2864148</v>
      </c>
      <c r="AJ61" s="179">
        <v>0</v>
      </c>
      <c r="AK61" s="179">
        <v>1371616</v>
      </c>
      <c r="AL61" s="179">
        <v>0</v>
      </c>
      <c r="AM61" s="179">
        <v>2864148</v>
      </c>
      <c r="AN61" s="179">
        <v>1714520</v>
      </c>
      <c r="AO61" s="235">
        <v>1.6705246949583556</v>
      </c>
      <c r="AP61" s="179"/>
      <c r="AQ61" s="184">
        <v>6950</v>
      </c>
      <c r="AR61" s="179">
        <v>0</v>
      </c>
      <c r="AS61" s="179">
        <v>0</v>
      </c>
      <c r="AT61" s="179">
        <v>0</v>
      </c>
      <c r="AU61" s="179">
        <v>0</v>
      </c>
      <c r="AV61" s="179">
        <v>855594</v>
      </c>
      <c r="AW61" s="179">
        <v>0</v>
      </c>
      <c r="AX61" s="179">
        <v>0</v>
      </c>
      <c r="AY61" s="179">
        <v>0</v>
      </c>
      <c r="AZ61" s="179">
        <v>0</v>
      </c>
      <c r="BA61" s="179">
        <v>-381265</v>
      </c>
      <c r="BB61" s="179">
        <v>0</v>
      </c>
      <c r="BC61" s="179">
        <v>0</v>
      </c>
      <c r="BD61" s="179">
        <v>-476581</v>
      </c>
      <c r="BE61" s="235">
        <v>0.64311757659137347</v>
      </c>
      <c r="BF61" s="179"/>
    </row>
    <row r="62" spans="1:58">
      <c r="A62" s="231">
        <v>7030</v>
      </c>
      <c r="B62" s="232">
        <v>5500000</v>
      </c>
      <c r="C62" s="232">
        <v>3337468</v>
      </c>
      <c r="D62" s="232">
        <v>8837468</v>
      </c>
      <c r="E62" s="233">
        <v>8837468</v>
      </c>
      <c r="F62" s="232">
        <v>3382973</v>
      </c>
      <c r="G62" s="232">
        <v>2706378</v>
      </c>
      <c r="H62" s="232">
        <v>0</v>
      </c>
      <c r="I62" s="232">
        <v>0</v>
      </c>
      <c r="J62" s="179"/>
      <c r="K62" s="184">
        <v>7030</v>
      </c>
      <c r="L62" s="179">
        <v>5500000</v>
      </c>
      <c r="M62" s="179">
        <v>3337468</v>
      </c>
      <c r="N62" s="179">
        <v>0</v>
      </c>
      <c r="O62" s="179">
        <v>0</v>
      </c>
      <c r="P62" s="179">
        <v>4012176</v>
      </c>
      <c r="Q62" s="179">
        <v>8837468</v>
      </c>
      <c r="R62" s="179">
        <v>8837468</v>
      </c>
      <c r="S62" s="179">
        <v>8837468</v>
      </c>
      <c r="T62" s="234">
        <v>0</v>
      </c>
      <c r="U62" s="234">
        <v>2706378</v>
      </c>
      <c r="V62" s="234">
        <v>0</v>
      </c>
      <c r="W62" s="179">
        <v>8837468</v>
      </c>
      <c r="X62" s="179">
        <v>3382973</v>
      </c>
      <c r="Y62" s="235">
        <v>2.6123377277915019</v>
      </c>
      <c r="Z62" s="236">
        <v>0</v>
      </c>
      <c r="AA62" s="184">
        <v>7000</v>
      </c>
      <c r="AB62" s="179">
        <v>16000000</v>
      </c>
      <c r="AC62" s="179">
        <v>29840460</v>
      </c>
      <c r="AD62" s="179">
        <v>0</v>
      </c>
      <c r="AE62" s="179"/>
      <c r="AF62" s="179">
        <v>15642498</v>
      </c>
      <c r="AG62" s="179">
        <v>45840460</v>
      </c>
      <c r="AH62" s="179">
        <v>45840460</v>
      </c>
      <c r="AI62" s="179">
        <v>45840460</v>
      </c>
      <c r="AJ62" s="179">
        <v>0</v>
      </c>
      <c r="AK62" s="179">
        <v>27393117</v>
      </c>
      <c r="AL62" s="179">
        <v>0</v>
      </c>
      <c r="AM62" s="179">
        <v>45840460</v>
      </c>
      <c r="AN62" s="179">
        <v>34241396</v>
      </c>
      <c r="AO62" s="235">
        <v>1.3387438993433562</v>
      </c>
      <c r="AP62" s="179"/>
      <c r="AQ62" s="184">
        <v>7000</v>
      </c>
      <c r="AR62" s="179">
        <v>0</v>
      </c>
      <c r="AS62" s="179">
        <v>0</v>
      </c>
      <c r="AT62" s="179">
        <v>0</v>
      </c>
      <c r="AU62" s="179">
        <v>0</v>
      </c>
      <c r="AV62" s="179">
        <v>14423524</v>
      </c>
      <c r="AW62" s="179">
        <v>0</v>
      </c>
      <c r="AX62" s="179">
        <v>0</v>
      </c>
      <c r="AY62" s="179">
        <v>0</v>
      </c>
      <c r="AZ62" s="179">
        <v>0</v>
      </c>
      <c r="BA62" s="179">
        <v>1528284</v>
      </c>
      <c r="BB62" s="179">
        <v>0</v>
      </c>
      <c r="BC62" s="179">
        <v>0</v>
      </c>
      <c r="BD62" s="179">
        <v>1910355</v>
      </c>
      <c r="BE62" s="235">
        <v>-7.0742800309453235E-2</v>
      </c>
      <c r="BF62" s="179"/>
    </row>
    <row r="63" spans="1:58">
      <c r="A63" s="231">
        <v>7080</v>
      </c>
      <c r="B63" s="232">
        <v>1500000</v>
      </c>
      <c r="C63" s="232">
        <v>647288</v>
      </c>
      <c r="D63" s="232">
        <v>2147288</v>
      </c>
      <c r="E63" s="233">
        <v>2147288</v>
      </c>
      <c r="F63" s="232">
        <v>518087</v>
      </c>
      <c r="G63" s="232">
        <v>414470</v>
      </c>
      <c r="H63" s="232">
        <v>0</v>
      </c>
      <c r="I63" s="232">
        <v>0</v>
      </c>
      <c r="J63" s="179"/>
      <c r="K63" s="184">
        <v>7080</v>
      </c>
      <c r="L63" s="179">
        <v>1500000</v>
      </c>
      <c r="M63" s="179">
        <v>647288</v>
      </c>
      <c r="N63" s="179">
        <v>0</v>
      </c>
      <c r="O63" s="179">
        <v>0</v>
      </c>
      <c r="P63" s="179">
        <v>484172</v>
      </c>
      <c r="Q63" s="179">
        <v>2147288</v>
      </c>
      <c r="R63" s="179">
        <v>2147288</v>
      </c>
      <c r="S63" s="179">
        <v>2147288</v>
      </c>
      <c r="T63" s="234">
        <v>0</v>
      </c>
      <c r="U63" s="234">
        <v>414470</v>
      </c>
      <c r="V63" s="234">
        <v>0</v>
      </c>
      <c r="W63" s="179">
        <v>2147288</v>
      </c>
      <c r="X63" s="179">
        <v>518087</v>
      </c>
      <c r="Y63" s="235">
        <v>4.1446475205901709</v>
      </c>
      <c r="Z63" s="236">
        <v>0</v>
      </c>
      <c r="AA63" s="184">
        <v>7030</v>
      </c>
      <c r="AB63" s="179">
        <v>5500000</v>
      </c>
      <c r="AC63" s="179">
        <v>3337468</v>
      </c>
      <c r="AD63" s="179">
        <v>0</v>
      </c>
      <c r="AE63" s="179"/>
      <c r="AF63" s="179">
        <v>2038430</v>
      </c>
      <c r="AG63" s="179">
        <v>8837468</v>
      </c>
      <c r="AH63" s="179">
        <v>8837468</v>
      </c>
      <c r="AI63" s="179">
        <v>8837468</v>
      </c>
      <c r="AJ63" s="179">
        <v>0</v>
      </c>
      <c r="AK63" s="179">
        <v>3231228</v>
      </c>
      <c r="AL63" s="179">
        <v>0</v>
      </c>
      <c r="AM63" s="179">
        <v>8837468</v>
      </c>
      <c r="AN63" s="179">
        <v>4039035</v>
      </c>
      <c r="AO63" s="268">
        <v>2.1880147114347857</v>
      </c>
      <c r="AP63" s="179"/>
      <c r="AQ63" s="184">
        <v>7030</v>
      </c>
      <c r="AR63" s="179">
        <v>0</v>
      </c>
      <c r="AS63" s="179">
        <v>0</v>
      </c>
      <c r="AT63" s="179">
        <v>0</v>
      </c>
      <c r="AU63" s="179">
        <v>0</v>
      </c>
      <c r="AV63" s="179">
        <v>1973746</v>
      </c>
      <c r="AW63" s="179">
        <v>0</v>
      </c>
      <c r="AX63" s="179">
        <v>0</v>
      </c>
      <c r="AY63" s="179">
        <v>0</v>
      </c>
      <c r="AZ63" s="179">
        <v>0</v>
      </c>
      <c r="BA63" s="179">
        <v>-524850</v>
      </c>
      <c r="BB63" s="179">
        <v>0</v>
      </c>
      <c r="BC63" s="179">
        <v>0</v>
      </c>
      <c r="BD63" s="179">
        <v>-656062</v>
      </c>
      <c r="BE63" s="235">
        <v>0.42432301635671621</v>
      </c>
      <c r="BF63" s="179"/>
    </row>
    <row r="64" spans="1:58">
      <c r="A64" s="231">
        <v>7750</v>
      </c>
      <c r="B64" s="232">
        <v>1500000</v>
      </c>
      <c r="C64" s="232">
        <v>1020613</v>
      </c>
      <c r="D64" s="232">
        <v>2520613</v>
      </c>
      <c r="E64" s="233">
        <v>2520613</v>
      </c>
      <c r="F64" s="232">
        <v>1608704</v>
      </c>
      <c r="G64" s="232">
        <v>1286963</v>
      </c>
      <c r="H64" s="232">
        <v>0</v>
      </c>
      <c r="I64" s="232">
        <v>0</v>
      </c>
      <c r="J64" s="179"/>
      <c r="K64" s="184">
        <v>7750</v>
      </c>
      <c r="L64" s="179">
        <v>1500000</v>
      </c>
      <c r="M64" s="179">
        <v>1020613</v>
      </c>
      <c r="N64" s="179">
        <v>0</v>
      </c>
      <c r="O64" s="179">
        <v>0</v>
      </c>
      <c r="P64" s="179">
        <v>2002165</v>
      </c>
      <c r="Q64" s="179">
        <v>2520613</v>
      </c>
      <c r="R64" s="179">
        <v>2520613</v>
      </c>
      <c r="S64" s="179">
        <v>2520613</v>
      </c>
      <c r="T64" s="234">
        <v>0</v>
      </c>
      <c r="U64" s="234">
        <v>1286963</v>
      </c>
      <c r="V64" s="234">
        <v>0</v>
      </c>
      <c r="W64" s="179">
        <v>2520613</v>
      </c>
      <c r="X64" s="179">
        <v>1608704</v>
      </c>
      <c r="Y64" s="235">
        <v>1.5668594098106301</v>
      </c>
      <c r="Z64" s="236">
        <v>0</v>
      </c>
      <c r="AA64" s="184">
        <v>7080</v>
      </c>
      <c r="AB64" s="179">
        <v>1500000</v>
      </c>
      <c r="AC64" s="179">
        <v>647288</v>
      </c>
      <c r="AD64" s="179">
        <v>0</v>
      </c>
      <c r="AE64" s="179"/>
      <c r="AF64" s="179">
        <v>160377</v>
      </c>
      <c r="AG64" s="179">
        <v>2147288</v>
      </c>
      <c r="AH64" s="179">
        <v>2147288</v>
      </c>
      <c r="AI64" s="179">
        <v>2147288</v>
      </c>
      <c r="AJ64" s="179">
        <v>0</v>
      </c>
      <c r="AK64" s="179">
        <v>381565</v>
      </c>
      <c r="AL64" s="179">
        <v>0</v>
      </c>
      <c r="AM64" s="179">
        <v>2147288</v>
      </c>
      <c r="AN64" s="179">
        <v>476956</v>
      </c>
      <c r="AO64" s="268">
        <v>4.5020672766460637</v>
      </c>
      <c r="AP64" s="179"/>
      <c r="AQ64" s="184">
        <v>7080</v>
      </c>
      <c r="AR64" s="179">
        <v>0</v>
      </c>
      <c r="AS64" s="179">
        <v>0</v>
      </c>
      <c r="AT64" s="179">
        <v>0</v>
      </c>
      <c r="AU64" s="179">
        <v>0</v>
      </c>
      <c r="AV64" s="179">
        <v>323795</v>
      </c>
      <c r="AW64" s="179">
        <v>0</v>
      </c>
      <c r="AX64" s="179">
        <v>0</v>
      </c>
      <c r="AY64" s="179">
        <v>0</v>
      </c>
      <c r="AZ64" s="179">
        <v>0</v>
      </c>
      <c r="BA64" s="179">
        <v>32905</v>
      </c>
      <c r="BB64" s="179">
        <v>0</v>
      </c>
      <c r="BC64" s="179">
        <v>0</v>
      </c>
      <c r="BD64" s="179">
        <v>41131</v>
      </c>
      <c r="BE64" s="235">
        <v>-0.35741975605589271</v>
      </c>
      <c r="BF64" s="179"/>
    </row>
    <row r="65" spans="1:58">
      <c r="A65" s="231">
        <v>7790</v>
      </c>
      <c r="B65" s="232">
        <v>11500000</v>
      </c>
      <c r="C65" s="232">
        <v>23224132</v>
      </c>
      <c r="D65" s="232">
        <v>34724132</v>
      </c>
      <c r="E65" s="233">
        <v>34724132</v>
      </c>
      <c r="F65" s="232">
        <v>28321236</v>
      </c>
      <c r="G65" s="232">
        <v>22656989</v>
      </c>
      <c r="H65" s="232">
        <v>0</v>
      </c>
      <c r="I65" s="232">
        <v>0</v>
      </c>
      <c r="J65" s="179"/>
      <c r="K65" s="184">
        <v>7790</v>
      </c>
      <c r="L65" s="179">
        <v>11500000</v>
      </c>
      <c r="M65" s="179">
        <v>23224132</v>
      </c>
      <c r="N65" s="179">
        <v>0</v>
      </c>
      <c r="O65" s="179">
        <v>0</v>
      </c>
      <c r="P65" s="179">
        <v>27257309</v>
      </c>
      <c r="Q65" s="179">
        <v>34724132</v>
      </c>
      <c r="R65" s="179">
        <v>34724132</v>
      </c>
      <c r="S65" s="179">
        <v>34724132</v>
      </c>
      <c r="T65" s="234">
        <v>0</v>
      </c>
      <c r="U65" s="234">
        <v>22656989</v>
      </c>
      <c r="V65" s="234">
        <v>0</v>
      </c>
      <c r="W65" s="179">
        <v>34724132</v>
      </c>
      <c r="X65" s="179">
        <v>28321236</v>
      </c>
      <c r="Y65" s="235">
        <v>1.2260810933534116</v>
      </c>
      <c r="Z65" s="236">
        <v>0</v>
      </c>
      <c r="AA65" s="184">
        <v>7750</v>
      </c>
      <c r="AB65" s="179">
        <v>1500000</v>
      </c>
      <c r="AC65" s="179">
        <v>1020613</v>
      </c>
      <c r="AD65" s="179">
        <v>0</v>
      </c>
      <c r="AE65" s="179"/>
      <c r="AF65" s="179">
        <v>917891</v>
      </c>
      <c r="AG65" s="179">
        <v>2520613</v>
      </c>
      <c r="AH65" s="179">
        <v>2520613</v>
      </c>
      <c r="AI65" s="179">
        <v>2520613</v>
      </c>
      <c r="AJ65" s="179">
        <v>0</v>
      </c>
      <c r="AK65" s="179">
        <v>1092657</v>
      </c>
      <c r="AL65" s="179">
        <v>0</v>
      </c>
      <c r="AM65" s="179">
        <v>2520613</v>
      </c>
      <c r="AN65" s="179">
        <v>1365821</v>
      </c>
      <c r="AO65" s="268">
        <v>1.8454929306256092</v>
      </c>
      <c r="AP65" s="179"/>
      <c r="AQ65" s="184">
        <v>7750</v>
      </c>
      <c r="AR65" s="179">
        <v>0</v>
      </c>
      <c r="AS65" s="179">
        <v>0</v>
      </c>
      <c r="AT65" s="179">
        <v>0</v>
      </c>
      <c r="AU65" s="179">
        <v>0</v>
      </c>
      <c r="AV65" s="179">
        <v>1084274</v>
      </c>
      <c r="AW65" s="179">
        <v>0</v>
      </c>
      <c r="AX65" s="179">
        <v>0</v>
      </c>
      <c r="AY65" s="179">
        <v>0</v>
      </c>
      <c r="AZ65" s="179">
        <v>0</v>
      </c>
      <c r="BA65" s="179">
        <v>194306</v>
      </c>
      <c r="BB65" s="179">
        <v>0</v>
      </c>
      <c r="BC65" s="179">
        <v>0</v>
      </c>
      <c r="BD65" s="179">
        <v>242883</v>
      </c>
      <c r="BE65" s="235">
        <v>-0.27863352081497905</v>
      </c>
      <c r="BF65" s="179"/>
    </row>
    <row r="66" spans="1:58">
      <c r="A66" s="231">
        <v>8150</v>
      </c>
      <c r="B66" s="232">
        <v>6250000</v>
      </c>
      <c r="C66" s="232">
        <v>20317330</v>
      </c>
      <c r="D66" s="232">
        <v>26567330</v>
      </c>
      <c r="E66" s="233">
        <v>26567330</v>
      </c>
      <c r="F66" s="232">
        <v>21889501</v>
      </c>
      <c r="G66" s="232">
        <v>17511601</v>
      </c>
      <c r="H66" s="232">
        <v>0</v>
      </c>
      <c r="I66" s="232">
        <v>0</v>
      </c>
      <c r="J66" s="179"/>
      <c r="K66" s="184">
        <v>8150</v>
      </c>
      <c r="L66" s="179">
        <v>6250000</v>
      </c>
      <c r="M66" s="179">
        <v>20317330</v>
      </c>
      <c r="N66" s="179">
        <v>0</v>
      </c>
      <c r="O66" s="179">
        <v>0</v>
      </c>
      <c r="P66" s="179">
        <v>19263965</v>
      </c>
      <c r="Q66" s="179">
        <v>26567330</v>
      </c>
      <c r="R66" s="179">
        <v>26567330</v>
      </c>
      <c r="S66" s="179">
        <v>26567330</v>
      </c>
      <c r="T66" s="234">
        <v>0</v>
      </c>
      <c r="U66" s="234">
        <v>17511601</v>
      </c>
      <c r="V66" s="234">
        <v>0</v>
      </c>
      <c r="W66" s="179">
        <v>26567330</v>
      </c>
      <c r="X66" s="179">
        <v>21889501</v>
      </c>
      <c r="Y66" s="235">
        <v>1.2137019477967999</v>
      </c>
      <c r="Z66" s="236">
        <v>0</v>
      </c>
      <c r="AA66" s="184">
        <v>7790</v>
      </c>
      <c r="AB66" s="179">
        <v>11500000</v>
      </c>
      <c r="AC66" s="179">
        <v>23224132</v>
      </c>
      <c r="AD66" s="179">
        <v>0</v>
      </c>
      <c r="AE66" s="179"/>
      <c r="AF66" s="179">
        <v>15454070</v>
      </c>
      <c r="AG66" s="179">
        <v>34724132</v>
      </c>
      <c r="AH66" s="179">
        <v>34724132</v>
      </c>
      <c r="AI66" s="179">
        <v>34724132</v>
      </c>
      <c r="AJ66" s="179">
        <v>0</v>
      </c>
      <c r="AK66" s="179">
        <v>25252046</v>
      </c>
      <c r="AL66" s="179">
        <v>0</v>
      </c>
      <c r="AM66" s="179">
        <v>34724132</v>
      </c>
      <c r="AN66" s="179">
        <v>31565058</v>
      </c>
      <c r="AO66" s="235">
        <v>1.1000813621188341</v>
      </c>
      <c r="AP66" s="179"/>
      <c r="AQ66" s="184">
        <v>7790</v>
      </c>
      <c r="AR66" s="179">
        <v>0</v>
      </c>
      <c r="AS66" s="179">
        <v>0</v>
      </c>
      <c r="AT66" s="179">
        <v>0</v>
      </c>
      <c r="AU66" s="179">
        <v>0</v>
      </c>
      <c r="AV66" s="179">
        <v>11803239</v>
      </c>
      <c r="AW66" s="179">
        <v>0</v>
      </c>
      <c r="AX66" s="179">
        <v>0</v>
      </c>
      <c r="AY66" s="179">
        <v>0</v>
      </c>
      <c r="AZ66" s="179">
        <v>0</v>
      </c>
      <c r="BA66" s="179">
        <v>-2595057</v>
      </c>
      <c r="BB66" s="179">
        <v>0</v>
      </c>
      <c r="BC66" s="179">
        <v>0</v>
      </c>
      <c r="BD66" s="179">
        <v>-3243822</v>
      </c>
      <c r="BE66" s="235">
        <v>0.12599973123457753</v>
      </c>
      <c r="BF66" s="179"/>
    </row>
    <row r="67" spans="1:58">
      <c r="A67" s="231">
        <v>8380</v>
      </c>
      <c r="B67" s="232">
        <v>2000000</v>
      </c>
      <c r="C67" s="232">
        <v>1959361</v>
      </c>
      <c r="D67" s="232">
        <v>3959361</v>
      </c>
      <c r="E67" s="233">
        <v>3959361</v>
      </c>
      <c r="F67" s="232">
        <v>1321286</v>
      </c>
      <c r="G67" s="232">
        <v>1057029</v>
      </c>
      <c r="H67" s="232">
        <v>0</v>
      </c>
      <c r="I67" s="232">
        <v>0</v>
      </c>
      <c r="J67" s="179"/>
      <c r="K67" s="184">
        <v>8380</v>
      </c>
      <c r="L67" s="179">
        <v>2000000</v>
      </c>
      <c r="M67" s="179">
        <v>1959361</v>
      </c>
      <c r="N67" s="179">
        <v>0</v>
      </c>
      <c r="O67" s="179">
        <v>0</v>
      </c>
      <c r="P67" s="179">
        <v>1145750</v>
      </c>
      <c r="Q67" s="179">
        <v>3959361</v>
      </c>
      <c r="R67" s="179">
        <v>3959361</v>
      </c>
      <c r="S67" s="179">
        <v>3959361</v>
      </c>
      <c r="T67" s="234">
        <v>0</v>
      </c>
      <c r="U67" s="234">
        <v>1057029</v>
      </c>
      <c r="V67" s="234">
        <v>0</v>
      </c>
      <c r="W67" s="179">
        <v>3959361</v>
      </c>
      <c r="X67" s="179">
        <v>1321286</v>
      </c>
      <c r="Y67" s="235">
        <v>2.9965964976545578</v>
      </c>
      <c r="Z67" s="236">
        <v>0</v>
      </c>
      <c r="AA67" s="184">
        <v>8150</v>
      </c>
      <c r="AB67" s="179">
        <v>6250000</v>
      </c>
      <c r="AC67" s="179">
        <v>20317330</v>
      </c>
      <c r="AD67" s="179">
        <v>0</v>
      </c>
      <c r="AE67" s="179"/>
      <c r="AF67" s="179">
        <v>12517316</v>
      </c>
      <c r="AG67" s="179">
        <v>26567330</v>
      </c>
      <c r="AH67" s="179">
        <v>26567330</v>
      </c>
      <c r="AI67" s="179">
        <v>26567330</v>
      </c>
      <c r="AJ67" s="179">
        <v>0</v>
      </c>
      <c r="AK67" s="179">
        <v>17952047</v>
      </c>
      <c r="AL67" s="179">
        <v>0</v>
      </c>
      <c r="AM67" s="179">
        <v>26567330</v>
      </c>
      <c r="AN67" s="179">
        <v>22440059</v>
      </c>
      <c r="AO67" s="235">
        <v>1.1839242490405217</v>
      </c>
      <c r="AP67" s="179"/>
      <c r="AQ67" s="184">
        <v>8150</v>
      </c>
      <c r="AR67" s="179">
        <v>0</v>
      </c>
      <c r="AS67" s="179">
        <v>0</v>
      </c>
      <c r="AT67" s="179">
        <v>0</v>
      </c>
      <c r="AU67" s="179">
        <v>0</v>
      </c>
      <c r="AV67" s="179">
        <v>6746649</v>
      </c>
      <c r="AW67" s="179">
        <v>0</v>
      </c>
      <c r="AX67" s="179">
        <v>0</v>
      </c>
      <c r="AY67" s="179">
        <v>0</v>
      </c>
      <c r="AZ67" s="179">
        <v>0</v>
      </c>
      <c r="BA67" s="179">
        <v>-440446</v>
      </c>
      <c r="BB67" s="179">
        <v>0</v>
      </c>
      <c r="BC67" s="179">
        <v>0</v>
      </c>
      <c r="BD67" s="179">
        <v>-550558</v>
      </c>
      <c r="BE67" s="235">
        <v>2.9777698756278115E-2</v>
      </c>
      <c r="BF67" s="179"/>
    </row>
    <row r="68" spans="1:58">
      <c r="A68" s="231">
        <v>8440</v>
      </c>
      <c r="B68" s="232">
        <v>1500000</v>
      </c>
      <c r="C68" s="232">
        <v>76723339</v>
      </c>
      <c r="D68" s="232">
        <v>78223339</v>
      </c>
      <c r="E68" s="233">
        <v>78223339</v>
      </c>
      <c r="F68" s="232">
        <v>48894688</v>
      </c>
      <c r="G68" s="232">
        <v>39115750</v>
      </c>
      <c r="H68" s="232">
        <v>0</v>
      </c>
      <c r="I68" s="232">
        <v>0</v>
      </c>
      <c r="J68" s="179"/>
      <c r="K68" s="184">
        <v>8440</v>
      </c>
      <c r="L68" s="179">
        <v>1500000</v>
      </c>
      <c r="M68" s="179">
        <v>76723339</v>
      </c>
      <c r="N68" s="179">
        <v>0</v>
      </c>
      <c r="O68" s="179">
        <v>0</v>
      </c>
      <c r="P68" s="179">
        <v>47289642</v>
      </c>
      <c r="Q68" s="179">
        <v>78223339</v>
      </c>
      <c r="R68" s="179">
        <v>78223339</v>
      </c>
      <c r="S68" s="179">
        <v>78223339</v>
      </c>
      <c r="T68" s="234">
        <v>0</v>
      </c>
      <c r="U68" s="234">
        <v>39115750</v>
      </c>
      <c r="V68" s="234">
        <v>0</v>
      </c>
      <c r="W68" s="179">
        <v>78223339</v>
      </c>
      <c r="X68" s="179">
        <v>48894688</v>
      </c>
      <c r="Y68" s="235">
        <v>1.5998330738913806</v>
      </c>
      <c r="Z68" s="236">
        <v>0</v>
      </c>
      <c r="AA68" s="184">
        <v>8380</v>
      </c>
      <c r="AB68" s="179">
        <v>2000000</v>
      </c>
      <c r="AC68" s="179">
        <v>1959361</v>
      </c>
      <c r="AD68" s="179">
        <v>0</v>
      </c>
      <c r="AE68" s="179"/>
      <c r="AF68" s="179">
        <v>987170</v>
      </c>
      <c r="AG68" s="179">
        <v>3959361</v>
      </c>
      <c r="AH68" s="179">
        <v>3959361</v>
      </c>
      <c r="AI68" s="179">
        <v>3959361</v>
      </c>
      <c r="AJ68" s="179">
        <v>0</v>
      </c>
      <c r="AK68" s="179">
        <v>1754050</v>
      </c>
      <c r="AL68" s="179">
        <v>0</v>
      </c>
      <c r="AM68" s="179">
        <v>3959361</v>
      </c>
      <c r="AN68" s="179">
        <v>2192563</v>
      </c>
      <c r="AO68" s="235">
        <v>1.8058140176587856</v>
      </c>
      <c r="AP68" s="179"/>
      <c r="AQ68" s="184">
        <v>8380</v>
      </c>
      <c r="AR68" s="179">
        <v>0</v>
      </c>
      <c r="AS68" s="179">
        <v>0</v>
      </c>
      <c r="AT68" s="179">
        <v>0</v>
      </c>
      <c r="AU68" s="179">
        <v>0</v>
      </c>
      <c r="AV68" s="179">
        <v>158580</v>
      </c>
      <c r="AW68" s="179">
        <v>0</v>
      </c>
      <c r="AX68" s="179">
        <v>0</v>
      </c>
      <c r="AY68" s="179">
        <v>0</v>
      </c>
      <c r="AZ68" s="179">
        <v>0</v>
      </c>
      <c r="BA68" s="179">
        <v>-697021</v>
      </c>
      <c r="BB68" s="179">
        <v>0</v>
      </c>
      <c r="BC68" s="179">
        <v>0</v>
      </c>
      <c r="BD68" s="179">
        <v>-871277</v>
      </c>
      <c r="BE68" s="235">
        <v>1.1907824799957722</v>
      </c>
      <c r="BF68" s="179"/>
    </row>
    <row r="69" spans="1:58">
      <c r="A69" s="231">
        <v>8450</v>
      </c>
      <c r="B69" s="232">
        <v>13250000</v>
      </c>
      <c r="C69" s="232">
        <v>18353613</v>
      </c>
      <c r="D69" s="232">
        <v>31603613</v>
      </c>
      <c r="E69" s="233">
        <v>31603613</v>
      </c>
      <c r="F69" s="232">
        <v>19559958</v>
      </c>
      <c r="G69" s="232">
        <v>15647966</v>
      </c>
      <c r="H69" s="232">
        <v>0</v>
      </c>
      <c r="I69" s="232">
        <v>0</v>
      </c>
      <c r="J69" s="179"/>
      <c r="K69" s="184">
        <v>8450</v>
      </c>
      <c r="L69" s="179">
        <v>13250000</v>
      </c>
      <c r="M69" s="179">
        <v>18353613</v>
      </c>
      <c r="N69" s="179">
        <v>0</v>
      </c>
      <c r="O69" s="179">
        <v>0</v>
      </c>
      <c r="P69" s="179">
        <v>15942374</v>
      </c>
      <c r="Q69" s="179">
        <v>31603613</v>
      </c>
      <c r="R69" s="179">
        <v>31603613</v>
      </c>
      <c r="S69" s="179">
        <v>31603613</v>
      </c>
      <c r="T69" s="234">
        <v>0</v>
      </c>
      <c r="U69" s="234">
        <v>15647966</v>
      </c>
      <c r="V69" s="234">
        <v>0</v>
      </c>
      <c r="W69" s="179">
        <v>31603613</v>
      </c>
      <c r="X69" s="179">
        <v>19559958</v>
      </c>
      <c r="Y69" s="235">
        <v>1.6157301053509419</v>
      </c>
      <c r="Z69" s="236">
        <v>0</v>
      </c>
      <c r="AA69" s="184">
        <v>8440</v>
      </c>
      <c r="AB69" s="179">
        <v>1500000</v>
      </c>
      <c r="AC69" s="179">
        <v>76723339</v>
      </c>
      <c r="AD69" s="179">
        <v>0</v>
      </c>
      <c r="AE69" s="179"/>
      <c r="AF69" s="179">
        <v>34517887</v>
      </c>
      <c r="AG69" s="179">
        <v>78223339</v>
      </c>
      <c r="AH69" s="179">
        <v>78223339</v>
      </c>
      <c r="AI69" s="179">
        <v>78223339</v>
      </c>
      <c r="AJ69" s="179">
        <v>0</v>
      </c>
      <c r="AK69" s="179">
        <v>41457099</v>
      </c>
      <c r="AL69" s="179">
        <v>0</v>
      </c>
      <c r="AM69" s="179">
        <v>78223339</v>
      </c>
      <c r="AN69" s="179">
        <v>51821374</v>
      </c>
      <c r="AO69" s="235">
        <v>1.5094802194939871</v>
      </c>
      <c r="AP69" s="179"/>
      <c r="AQ69" s="184">
        <v>8440</v>
      </c>
      <c r="AR69" s="179">
        <v>0</v>
      </c>
      <c r="AS69" s="179">
        <v>0</v>
      </c>
      <c r="AT69" s="179">
        <v>0</v>
      </c>
      <c r="AU69" s="179">
        <v>0</v>
      </c>
      <c r="AV69" s="179">
        <v>12771755</v>
      </c>
      <c r="AW69" s="179">
        <v>0</v>
      </c>
      <c r="AX69" s="179">
        <v>0</v>
      </c>
      <c r="AY69" s="179">
        <v>0</v>
      </c>
      <c r="AZ69" s="179">
        <v>0</v>
      </c>
      <c r="BA69" s="179">
        <v>-2341349</v>
      </c>
      <c r="BB69" s="179">
        <v>0</v>
      </c>
      <c r="BC69" s="179">
        <v>0</v>
      </c>
      <c r="BD69" s="179">
        <v>-2926686</v>
      </c>
      <c r="BE69" s="235">
        <v>9.0352854397393489E-2</v>
      </c>
      <c r="BF69" s="179"/>
    </row>
    <row r="70" spans="1:58">
      <c r="A70" s="231">
        <v>8490</v>
      </c>
      <c r="B70" s="232">
        <v>3750000</v>
      </c>
      <c r="C70" s="232">
        <v>1556313</v>
      </c>
      <c r="D70" s="232">
        <v>5306313</v>
      </c>
      <c r="E70" s="233">
        <v>5306313</v>
      </c>
      <c r="F70" s="232">
        <v>1199203</v>
      </c>
      <c r="G70" s="232">
        <v>959362</v>
      </c>
      <c r="H70" s="232">
        <v>0</v>
      </c>
      <c r="I70" s="232">
        <v>0</v>
      </c>
      <c r="J70" s="179"/>
      <c r="K70" s="184">
        <v>8490</v>
      </c>
      <c r="L70" s="179">
        <v>3750000</v>
      </c>
      <c r="M70" s="179">
        <v>1556313</v>
      </c>
      <c r="N70" s="179">
        <v>0</v>
      </c>
      <c r="O70" s="179">
        <v>0</v>
      </c>
      <c r="P70" s="179">
        <v>1547640</v>
      </c>
      <c r="Q70" s="179">
        <v>5306313</v>
      </c>
      <c r="R70" s="179">
        <v>5306313</v>
      </c>
      <c r="S70" s="179">
        <v>5306313</v>
      </c>
      <c r="T70" s="234">
        <v>0</v>
      </c>
      <c r="U70" s="234">
        <v>959362</v>
      </c>
      <c r="V70" s="234">
        <v>0</v>
      </c>
      <c r="W70" s="179">
        <v>5306313</v>
      </c>
      <c r="X70" s="179">
        <v>1199203</v>
      </c>
      <c r="Y70" s="235">
        <v>4.4248663487332838</v>
      </c>
      <c r="Z70" s="236">
        <v>0</v>
      </c>
      <c r="AA70" s="184">
        <v>8450</v>
      </c>
      <c r="AB70" s="179">
        <v>13250000</v>
      </c>
      <c r="AC70" s="179">
        <v>18353613</v>
      </c>
      <c r="AD70" s="179">
        <v>0</v>
      </c>
      <c r="AE70" s="179"/>
      <c r="AF70" s="179">
        <v>9824994</v>
      </c>
      <c r="AG70" s="179">
        <v>31603613</v>
      </c>
      <c r="AH70" s="179">
        <v>31603613</v>
      </c>
      <c r="AI70" s="179">
        <v>31603613</v>
      </c>
      <c r="AJ70" s="179">
        <v>0</v>
      </c>
      <c r="AK70" s="179">
        <v>14508402</v>
      </c>
      <c r="AL70" s="179">
        <v>0</v>
      </c>
      <c r="AM70" s="179">
        <v>31603613</v>
      </c>
      <c r="AN70" s="179">
        <v>18135503</v>
      </c>
      <c r="AO70" s="235">
        <v>1.7426377972532661</v>
      </c>
      <c r="AP70" s="179"/>
      <c r="AQ70" s="184">
        <v>8450</v>
      </c>
      <c r="AR70" s="179">
        <v>0</v>
      </c>
      <c r="AS70" s="179">
        <v>0</v>
      </c>
      <c r="AT70" s="179">
        <v>0</v>
      </c>
      <c r="AU70" s="179">
        <v>0</v>
      </c>
      <c r="AV70" s="179">
        <v>6117380</v>
      </c>
      <c r="AW70" s="179">
        <v>0</v>
      </c>
      <c r="AX70" s="179">
        <v>0</v>
      </c>
      <c r="AY70" s="179">
        <v>0</v>
      </c>
      <c r="AZ70" s="179">
        <v>0</v>
      </c>
      <c r="BA70" s="179">
        <v>1139564</v>
      </c>
      <c r="BB70" s="179">
        <v>0</v>
      </c>
      <c r="BC70" s="179">
        <v>0</v>
      </c>
      <c r="BD70" s="179">
        <v>1424455</v>
      </c>
      <c r="BE70" s="235">
        <v>-0.1269076919023242</v>
      </c>
      <c r="BF70" s="179"/>
    </row>
    <row r="71" spans="1:58">
      <c r="A71" s="231">
        <v>8520</v>
      </c>
      <c r="B71" s="232">
        <v>1500000</v>
      </c>
      <c r="C71" s="232">
        <v>720644</v>
      </c>
      <c r="D71" s="232">
        <v>2220644</v>
      </c>
      <c r="E71" s="233">
        <v>2220644</v>
      </c>
      <c r="F71" s="232">
        <v>962009</v>
      </c>
      <c r="G71" s="232">
        <v>769607</v>
      </c>
      <c r="H71" s="232">
        <v>0</v>
      </c>
      <c r="I71" s="232">
        <v>0</v>
      </c>
      <c r="J71" s="179"/>
      <c r="K71" s="184">
        <v>8520</v>
      </c>
      <c r="L71" s="179">
        <v>1500000</v>
      </c>
      <c r="M71" s="179">
        <v>720644</v>
      </c>
      <c r="N71" s="179">
        <v>0</v>
      </c>
      <c r="O71" s="179">
        <v>0</v>
      </c>
      <c r="P71" s="179">
        <v>564717</v>
      </c>
      <c r="Q71" s="179">
        <v>2220644</v>
      </c>
      <c r="R71" s="179">
        <v>2220644</v>
      </c>
      <c r="S71" s="179">
        <v>2220644</v>
      </c>
      <c r="T71" s="234">
        <v>0</v>
      </c>
      <c r="U71" s="234">
        <v>769607</v>
      </c>
      <c r="V71" s="234">
        <v>0</v>
      </c>
      <c r="W71" s="179">
        <v>2220644</v>
      </c>
      <c r="X71" s="179">
        <v>962009</v>
      </c>
      <c r="Y71" s="235">
        <v>2.308340150663871</v>
      </c>
      <c r="Z71" s="236">
        <v>0</v>
      </c>
      <c r="AA71" s="184">
        <v>8490</v>
      </c>
      <c r="AB71" s="179">
        <v>1750000</v>
      </c>
      <c r="AC71" s="179">
        <v>1556313</v>
      </c>
      <c r="AD71" s="179">
        <v>0</v>
      </c>
      <c r="AE71" s="179"/>
      <c r="AF71" s="179">
        <v>630775</v>
      </c>
      <c r="AG71" s="179">
        <v>3306313</v>
      </c>
      <c r="AH71" s="179">
        <v>3306313</v>
      </c>
      <c r="AI71" s="179">
        <v>3306313</v>
      </c>
      <c r="AJ71" s="179">
        <v>0</v>
      </c>
      <c r="AK71" s="179">
        <v>1406638</v>
      </c>
      <c r="AL71" s="179">
        <v>0</v>
      </c>
      <c r="AM71" s="179">
        <v>3306313</v>
      </c>
      <c r="AN71" s="179">
        <v>1758298</v>
      </c>
      <c r="AO71" s="235">
        <v>1.8804053692832501</v>
      </c>
      <c r="AP71" s="179"/>
      <c r="AQ71" s="184">
        <v>8490</v>
      </c>
      <c r="AR71" s="179">
        <v>2000000</v>
      </c>
      <c r="AS71" s="179">
        <v>0</v>
      </c>
      <c r="AT71" s="179">
        <v>0</v>
      </c>
      <c r="AU71" s="179">
        <v>0</v>
      </c>
      <c r="AV71" s="179">
        <v>916865</v>
      </c>
      <c r="AW71" s="179">
        <v>2000000</v>
      </c>
      <c r="AX71" s="179">
        <v>2000000</v>
      </c>
      <c r="AY71" s="179">
        <v>2000000</v>
      </c>
      <c r="AZ71" s="179">
        <v>0</v>
      </c>
      <c r="BA71" s="179">
        <v>-447276</v>
      </c>
      <c r="BB71" s="179">
        <v>0</v>
      </c>
      <c r="BC71" s="179">
        <v>2000000</v>
      </c>
      <c r="BD71" s="179">
        <v>-559095</v>
      </c>
      <c r="BE71" s="235">
        <v>2.5444609794500339</v>
      </c>
      <c r="BF71" s="179"/>
    </row>
    <row r="72" spans="1:58">
      <c r="A72" s="231">
        <v>8560</v>
      </c>
      <c r="B72" s="232">
        <v>4750000</v>
      </c>
      <c r="C72" s="232">
        <v>13198310</v>
      </c>
      <c r="D72" s="232">
        <v>17948310</v>
      </c>
      <c r="E72" s="233">
        <v>17948310</v>
      </c>
      <c r="F72" s="232">
        <v>12966670</v>
      </c>
      <c r="G72" s="232">
        <v>10373336</v>
      </c>
      <c r="H72" s="232">
        <v>0</v>
      </c>
      <c r="I72" s="232">
        <v>0</v>
      </c>
      <c r="J72" s="179"/>
      <c r="K72" s="184">
        <v>8560</v>
      </c>
      <c r="L72" s="179">
        <v>4750000</v>
      </c>
      <c r="M72" s="179">
        <v>13198310</v>
      </c>
      <c r="N72" s="179">
        <v>0</v>
      </c>
      <c r="O72" s="179">
        <v>0</v>
      </c>
      <c r="P72" s="179">
        <v>13024378</v>
      </c>
      <c r="Q72" s="179">
        <v>17948310</v>
      </c>
      <c r="R72" s="179">
        <v>17948310</v>
      </c>
      <c r="S72" s="179">
        <v>17948310</v>
      </c>
      <c r="T72" s="234">
        <v>0</v>
      </c>
      <c r="U72" s="234">
        <v>10373336</v>
      </c>
      <c r="V72" s="234">
        <v>0</v>
      </c>
      <c r="W72" s="179">
        <v>17948310</v>
      </c>
      <c r="X72" s="179">
        <v>12966670</v>
      </c>
      <c r="Y72" s="235">
        <v>1.3841880760441965</v>
      </c>
      <c r="Z72" s="236">
        <v>0</v>
      </c>
      <c r="AA72" s="184">
        <v>8520</v>
      </c>
      <c r="AB72" s="179">
        <v>1500000</v>
      </c>
      <c r="AC72" s="179">
        <v>720644</v>
      </c>
      <c r="AD72" s="179">
        <v>0</v>
      </c>
      <c r="AE72" s="179"/>
      <c r="AF72" s="179">
        <v>433958</v>
      </c>
      <c r="AG72" s="179">
        <v>2220644</v>
      </c>
      <c r="AH72" s="179">
        <v>2220644</v>
      </c>
      <c r="AI72" s="179">
        <v>2220644</v>
      </c>
      <c r="AJ72" s="179">
        <v>0</v>
      </c>
      <c r="AK72" s="179">
        <v>975094</v>
      </c>
      <c r="AL72" s="179">
        <v>0</v>
      </c>
      <c r="AM72" s="179">
        <v>2220644</v>
      </c>
      <c r="AN72" s="179">
        <v>1218868</v>
      </c>
      <c r="AO72" s="235">
        <v>1.8218904754247383</v>
      </c>
      <c r="AP72" s="179"/>
      <c r="AQ72" s="184">
        <v>8520</v>
      </c>
      <c r="AR72" s="179">
        <v>0</v>
      </c>
      <c r="AS72" s="179">
        <v>0</v>
      </c>
      <c r="AT72" s="179">
        <v>0</v>
      </c>
      <c r="AU72" s="179">
        <v>0</v>
      </c>
      <c r="AV72" s="179">
        <v>130759</v>
      </c>
      <c r="AW72" s="179">
        <v>0</v>
      </c>
      <c r="AX72" s="179">
        <v>0</v>
      </c>
      <c r="AY72" s="179">
        <v>0</v>
      </c>
      <c r="AZ72" s="179">
        <v>0</v>
      </c>
      <c r="BA72" s="179">
        <v>-205487</v>
      </c>
      <c r="BB72" s="179">
        <v>0</v>
      </c>
      <c r="BC72" s="179">
        <v>0</v>
      </c>
      <c r="BD72" s="179">
        <v>-256859</v>
      </c>
      <c r="BE72" s="235">
        <v>0.48644967523913274</v>
      </c>
      <c r="BF72" s="179"/>
    </row>
    <row r="73" spans="1:58">
      <c r="A73" s="231">
        <v>8580</v>
      </c>
      <c r="B73" s="232">
        <v>3500000</v>
      </c>
      <c r="C73" s="232">
        <v>3971987</v>
      </c>
      <c r="D73" s="232">
        <v>7471987</v>
      </c>
      <c r="E73" s="233">
        <v>7471987</v>
      </c>
      <c r="F73" s="232">
        <v>3953418</v>
      </c>
      <c r="G73" s="232">
        <v>3162734</v>
      </c>
      <c r="H73" s="232">
        <v>0</v>
      </c>
      <c r="I73" s="232">
        <v>0</v>
      </c>
      <c r="J73" s="179"/>
      <c r="K73" s="184">
        <v>8580</v>
      </c>
      <c r="L73" s="179">
        <v>3500000</v>
      </c>
      <c r="M73" s="179">
        <v>3971987</v>
      </c>
      <c r="N73" s="179">
        <v>0</v>
      </c>
      <c r="O73" s="179">
        <v>0</v>
      </c>
      <c r="P73" s="179">
        <v>4951566</v>
      </c>
      <c r="Q73" s="179">
        <v>7471987</v>
      </c>
      <c r="R73" s="179">
        <v>7471987</v>
      </c>
      <c r="S73" s="179">
        <v>7471987</v>
      </c>
      <c r="T73" s="234">
        <v>0</v>
      </c>
      <c r="U73" s="234">
        <v>3162734</v>
      </c>
      <c r="V73" s="234">
        <v>0</v>
      </c>
      <c r="W73" s="179">
        <v>7471987</v>
      </c>
      <c r="X73" s="179">
        <v>3953418</v>
      </c>
      <c r="Y73" s="235">
        <v>1.8900068244744168</v>
      </c>
      <c r="Z73" s="236">
        <v>0</v>
      </c>
      <c r="AA73" s="184">
        <v>8560</v>
      </c>
      <c r="AB73" s="179">
        <v>4750000</v>
      </c>
      <c r="AC73" s="179">
        <v>13198310</v>
      </c>
      <c r="AD73" s="179">
        <v>0</v>
      </c>
      <c r="AE73" s="179"/>
      <c r="AF73" s="179">
        <v>9012695</v>
      </c>
      <c r="AG73" s="179">
        <v>17948310</v>
      </c>
      <c r="AH73" s="179">
        <v>17948310</v>
      </c>
      <c r="AI73" s="179">
        <v>17948310</v>
      </c>
      <c r="AJ73" s="179">
        <v>0</v>
      </c>
      <c r="AK73" s="179">
        <v>9847335</v>
      </c>
      <c r="AL73" s="179">
        <v>0</v>
      </c>
      <c r="AM73" s="179">
        <v>17948310</v>
      </c>
      <c r="AN73" s="179">
        <v>12309169</v>
      </c>
      <c r="AO73" s="235">
        <v>1.4581252398110709</v>
      </c>
      <c r="AP73" s="179"/>
      <c r="AQ73" s="184">
        <v>8560</v>
      </c>
      <c r="AR73" s="179">
        <v>0</v>
      </c>
      <c r="AS73" s="179">
        <v>0</v>
      </c>
      <c r="AT73" s="179">
        <v>0</v>
      </c>
      <c r="AU73" s="179">
        <v>0</v>
      </c>
      <c r="AV73" s="179">
        <v>4011683</v>
      </c>
      <c r="AW73" s="179">
        <v>0</v>
      </c>
      <c r="AX73" s="179">
        <v>0</v>
      </c>
      <c r="AY73" s="179">
        <v>0</v>
      </c>
      <c r="AZ73" s="179">
        <v>0</v>
      </c>
      <c r="BA73" s="179">
        <v>526001</v>
      </c>
      <c r="BB73" s="179">
        <v>0</v>
      </c>
      <c r="BC73" s="179">
        <v>0</v>
      </c>
      <c r="BD73" s="179">
        <v>657501</v>
      </c>
      <c r="BE73" s="235">
        <v>-7.3937163766874425E-2</v>
      </c>
      <c r="BF73" s="179"/>
    </row>
    <row r="74" spans="1:58">
      <c r="A74" s="231">
        <v>8710</v>
      </c>
      <c r="B74" s="232">
        <v>2000000</v>
      </c>
      <c r="C74" s="232">
        <v>2410705</v>
      </c>
      <c r="D74" s="232">
        <v>4410705</v>
      </c>
      <c r="E74" s="233">
        <v>4410705</v>
      </c>
      <c r="F74" s="232">
        <v>2337227</v>
      </c>
      <c r="G74" s="232">
        <v>1869782</v>
      </c>
      <c r="H74" s="232">
        <v>0</v>
      </c>
      <c r="I74" s="232">
        <v>0</v>
      </c>
      <c r="J74" s="179"/>
      <c r="K74" s="184">
        <v>8710</v>
      </c>
      <c r="L74" s="179">
        <v>2000000</v>
      </c>
      <c r="M74" s="179">
        <v>2410705</v>
      </c>
      <c r="N74" s="179">
        <v>0</v>
      </c>
      <c r="O74" s="179">
        <v>0</v>
      </c>
      <c r="P74" s="179">
        <v>2514411</v>
      </c>
      <c r="Q74" s="179">
        <v>4410705</v>
      </c>
      <c r="R74" s="179">
        <v>4410705</v>
      </c>
      <c r="S74" s="179">
        <v>4410705</v>
      </c>
      <c r="T74" s="234">
        <v>0</v>
      </c>
      <c r="U74" s="234">
        <v>1869782</v>
      </c>
      <c r="V74" s="234">
        <v>0</v>
      </c>
      <c r="W74" s="179">
        <v>4410705</v>
      </c>
      <c r="X74" s="179">
        <v>2337227</v>
      </c>
      <c r="Y74" s="235">
        <v>1.8871530236472538</v>
      </c>
      <c r="Z74" s="236">
        <v>0</v>
      </c>
      <c r="AA74" s="184">
        <v>8580</v>
      </c>
      <c r="AB74" s="179">
        <v>3500000</v>
      </c>
      <c r="AC74" s="179">
        <v>3971987</v>
      </c>
      <c r="AD74" s="179">
        <v>0</v>
      </c>
      <c r="AE74" s="179"/>
      <c r="AF74" s="179">
        <v>2620847</v>
      </c>
      <c r="AG74" s="179">
        <v>7471987</v>
      </c>
      <c r="AH74" s="179">
        <v>7471987</v>
      </c>
      <c r="AI74" s="179">
        <v>7471987</v>
      </c>
      <c r="AJ74" s="179">
        <v>0</v>
      </c>
      <c r="AK74" s="179">
        <v>4061974</v>
      </c>
      <c r="AL74" s="179">
        <v>0</v>
      </c>
      <c r="AM74" s="179">
        <v>7471987</v>
      </c>
      <c r="AN74" s="179">
        <v>5077467</v>
      </c>
      <c r="AO74" s="235">
        <v>1.4715973535623177</v>
      </c>
      <c r="AP74" s="179"/>
      <c r="AQ74" s="184">
        <v>8580</v>
      </c>
      <c r="AR74" s="179">
        <v>0</v>
      </c>
      <c r="AS74" s="179">
        <v>0</v>
      </c>
      <c r="AT74" s="179">
        <v>0</v>
      </c>
      <c r="AU74" s="179">
        <v>0</v>
      </c>
      <c r="AV74" s="179">
        <v>2330719</v>
      </c>
      <c r="AW74" s="179">
        <v>0</v>
      </c>
      <c r="AX74" s="179">
        <v>0</v>
      </c>
      <c r="AY74" s="179">
        <v>0</v>
      </c>
      <c r="AZ74" s="179">
        <v>0</v>
      </c>
      <c r="BA74" s="179">
        <v>-899240</v>
      </c>
      <c r="BB74" s="179">
        <v>0</v>
      </c>
      <c r="BC74" s="179">
        <v>0</v>
      </c>
      <c r="BD74" s="179">
        <v>-1124049</v>
      </c>
      <c r="BE74" s="235">
        <v>0.41840947091209912</v>
      </c>
      <c r="BF74" s="179"/>
    </row>
    <row r="75" spans="1:58">
      <c r="A75" s="231">
        <v>8840</v>
      </c>
      <c r="B75" s="232">
        <v>7500000</v>
      </c>
      <c r="C75" s="232">
        <v>18947370</v>
      </c>
      <c r="D75" s="232">
        <v>26447370</v>
      </c>
      <c r="E75" s="233">
        <v>26447370</v>
      </c>
      <c r="F75" s="232">
        <v>19073197</v>
      </c>
      <c r="G75" s="232">
        <v>15258558</v>
      </c>
      <c r="H75" s="232">
        <v>0</v>
      </c>
      <c r="I75" s="232">
        <v>0</v>
      </c>
      <c r="J75" s="179"/>
      <c r="K75" s="184">
        <v>8840</v>
      </c>
      <c r="L75" s="179">
        <v>7500000</v>
      </c>
      <c r="M75" s="179">
        <v>18947370</v>
      </c>
      <c r="N75" s="179">
        <v>0</v>
      </c>
      <c r="O75" s="179">
        <v>0</v>
      </c>
      <c r="P75" s="179">
        <v>15482982</v>
      </c>
      <c r="Q75" s="179">
        <v>26447370</v>
      </c>
      <c r="R75" s="179">
        <v>26447370</v>
      </c>
      <c r="S75" s="179">
        <v>26447370</v>
      </c>
      <c r="T75" s="234">
        <v>0</v>
      </c>
      <c r="U75" s="234">
        <v>15258558</v>
      </c>
      <c r="V75" s="234">
        <v>0</v>
      </c>
      <c r="W75" s="179">
        <v>26447370</v>
      </c>
      <c r="X75" s="179">
        <v>19073197</v>
      </c>
      <c r="Y75" s="235">
        <v>1.3866249061444706</v>
      </c>
      <c r="Z75" s="236">
        <v>0</v>
      </c>
      <c r="AA75" s="184">
        <v>8710</v>
      </c>
      <c r="AB75" s="179">
        <v>2000000</v>
      </c>
      <c r="AC75" s="179">
        <v>2410705</v>
      </c>
      <c r="AD75" s="179">
        <v>0</v>
      </c>
      <c r="AE75" s="179"/>
      <c r="AF75" s="179">
        <v>1740214</v>
      </c>
      <c r="AG75" s="179">
        <v>4410705</v>
      </c>
      <c r="AH75" s="179">
        <v>4410705</v>
      </c>
      <c r="AI75" s="179">
        <v>4410705</v>
      </c>
      <c r="AJ75" s="179">
        <v>0</v>
      </c>
      <c r="AK75" s="179">
        <v>3851948</v>
      </c>
      <c r="AL75" s="179">
        <v>0</v>
      </c>
      <c r="AM75" s="179">
        <v>4410705</v>
      </c>
      <c r="AN75" s="179">
        <v>4814935</v>
      </c>
      <c r="AO75" s="235">
        <v>0.91604663406671116</v>
      </c>
      <c r="AP75" s="179"/>
      <c r="AQ75" s="184">
        <v>8710</v>
      </c>
      <c r="AR75" s="179">
        <v>0</v>
      </c>
      <c r="AS75" s="179">
        <v>0</v>
      </c>
      <c r="AT75" s="179">
        <v>0</v>
      </c>
      <c r="AU75" s="179">
        <v>0</v>
      </c>
      <c r="AV75" s="179">
        <v>774197</v>
      </c>
      <c r="AW75" s="179">
        <v>0</v>
      </c>
      <c r="AX75" s="179">
        <v>0</v>
      </c>
      <c r="AY75" s="179">
        <v>0</v>
      </c>
      <c r="AZ75" s="179">
        <v>0</v>
      </c>
      <c r="BA75" s="179">
        <v>-1982166</v>
      </c>
      <c r="BB75" s="179">
        <v>0</v>
      </c>
      <c r="BC75" s="179">
        <v>0</v>
      </c>
      <c r="BD75" s="179">
        <v>-2477708</v>
      </c>
      <c r="BE75" s="235">
        <v>0.97110638958054263</v>
      </c>
      <c r="BF75" s="179"/>
    </row>
    <row r="76" spans="1:58">
      <c r="A76" s="231">
        <v>8880</v>
      </c>
      <c r="B76" s="232">
        <v>6000000</v>
      </c>
      <c r="C76" s="232">
        <v>40801018</v>
      </c>
      <c r="D76" s="232">
        <v>46801018</v>
      </c>
      <c r="E76" s="233">
        <v>46801018</v>
      </c>
      <c r="F76" s="232">
        <v>28979393</v>
      </c>
      <c r="G76" s="232">
        <v>23183514</v>
      </c>
      <c r="H76" s="232">
        <v>0</v>
      </c>
      <c r="I76" s="232">
        <v>0</v>
      </c>
      <c r="J76" s="179"/>
      <c r="K76" s="184">
        <v>8880</v>
      </c>
      <c r="L76" s="179">
        <v>6000000</v>
      </c>
      <c r="M76" s="179">
        <v>40801018</v>
      </c>
      <c r="N76" s="179">
        <v>0</v>
      </c>
      <c r="O76" s="179">
        <v>0</v>
      </c>
      <c r="P76" s="179">
        <v>35335815</v>
      </c>
      <c r="Q76" s="179">
        <v>46801018</v>
      </c>
      <c r="R76" s="179">
        <v>46801018</v>
      </c>
      <c r="S76" s="179">
        <v>46801018</v>
      </c>
      <c r="T76" s="234">
        <v>0</v>
      </c>
      <c r="U76" s="234">
        <v>23183514</v>
      </c>
      <c r="V76" s="234">
        <v>0</v>
      </c>
      <c r="W76" s="179">
        <v>46801018</v>
      </c>
      <c r="X76" s="179">
        <v>28979393</v>
      </c>
      <c r="Y76" s="235">
        <v>1.61497578641485</v>
      </c>
      <c r="Z76" s="236">
        <v>0</v>
      </c>
      <c r="AA76" s="184">
        <v>8840</v>
      </c>
      <c r="AB76" s="179">
        <v>7500000</v>
      </c>
      <c r="AC76" s="179">
        <v>18947370</v>
      </c>
      <c r="AD76" s="179">
        <v>0</v>
      </c>
      <c r="AE76" s="179"/>
      <c r="AF76" s="179">
        <v>12379398</v>
      </c>
      <c r="AG76" s="179">
        <v>26447370</v>
      </c>
      <c r="AH76" s="179">
        <v>26447370</v>
      </c>
      <c r="AI76" s="179">
        <v>26447370</v>
      </c>
      <c r="AJ76" s="179">
        <v>0</v>
      </c>
      <c r="AK76" s="179">
        <v>12307749</v>
      </c>
      <c r="AL76" s="179">
        <v>0</v>
      </c>
      <c r="AM76" s="179">
        <v>26447370</v>
      </c>
      <c r="AN76" s="179">
        <v>15384686</v>
      </c>
      <c r="AO76" s="235">
        <v>1.7190711594633781</v>
      </c>
      <c r="AP76" s="179"/>
      <c r="AQ76" s="184">
        <v>8840</v>
      </c>
      <c r="AR76" s="179">
        <v>0</v>
      </c>
      <c r="AS76" s="179">
        <v>0</v>
      </c>
      <c r="AT76" s="179">
        <v>0</v>
      </c>
      <c r="AU76" s="179">
        <v>0</v>
      </c>
      <c r="AV76" s="179">
        <v>3103584</v>
      </c>
      <c r="AW76" s="179">
        <v>0</v>
      </c>
      <c r="AX76" s="179">
        <v>0</v>
      </c>
      <c r="AY76" s="179">
        <v>0</v>
      </c>
      <c r="AZ76" s="179">
        <v>0</v>
      </c>
      <c r="BA76" s="179">
        <v>2950809</v>
      </c>
      <c r="BB76" s="179">
        <v>0</v>
      </c>
      <c r="BC76" s="179">
        <v>0</v>
      </c>
      <c r="BD76" s="179">
        <v>3688511</v>
      </c>
      <c r="BE76" s="235">
        <v>-0.33244625331890743</v>
      </c>
      <c r="BF76" s="179"/>
    </row>
    <row r="77" spans="1:58">
      <c r="A77" s="231">
        <v>8890</v>
      </c>
      <c r="B77" s="232">
        <v>1500000</v>
      </c>
      <c r="C77" s="232">
        <v>11549275</v>
      </c>
      <c r="D77" s="232">
        <v>13049275</v>
      </c>
      <c r="E77" s="233">
        <v>13049275</v>
      </c>
      <c r="F77" s="232">
        <v>8994490</v>
      </c>
      <c r="G77" s="232">
        <v>7195592</v>
      </c>
      <c r="H77" s="232">
        <v>0</v>
      </c>
      <c r="I77" s="232">
        <v>0</v>
      </c>
      <c r="J77" s="179"/>
      <c r="K77" s="184">
        <v>8890</v>
      </c>
      <c r="L77" s="179">
        <v>1500000</v>
      </c>
      <c r="M77" s="179">
        <v>11549275</v>
      </c>
      <c r="N77" s="179">
        <v>0</v>
      </c>
      <c r="O77" s="179">
        <v>0</v>
      </c>
      <c r="P77" s="179">
        <v>9070550</v>
      </c>
      <c r="Q77" s="179">
        <v>13049275</v>
      </c>
      <c r="R77" s="179">
        <v>13049275</v>
      </c>
      <c r="S77" s="179">
        <v>13049275</v>
      </c>
      <c r="T77" s="234">
        <v>0</v>
      </c>
      <c r="U77" s="234">
        <v>7195592</v>
      </c>
      <c r="V77" s="234">
        <v>0</v>
      </c>
      <c r="W77" s="179">
        <v>13049275</v>
      </c>
      <c r="X77" s="179">
        <v>8994490</v>
      </c>
      <c r="Y77" s="235">
        <v>1.4508076611347613</v>
      </c>
      <c r="Z77" s="236">
        <v>0</v>
      </c>
      <c r="AA77" s="184">
        <v>8880</v>
      </c>
      <c r="AB77" s="179">
        <v>6000000</v>
      </c>
      <c r="AC77" s="179">
        <v>40801018</v>
      </c>
      <c r="AD77" s="179">
        <v>0</v>
      </c>
      <c r="AE77" s="179"/>
      <c r="AF77" s="179">
        <v>20224604</v>
      </c>
      <c r="AG77" s="179">
        <v>46801018</v>
      </c>
      <c r="AH77" s="179">
        <v>46801018</v>
      </c>
      <c r="AI77" s="179">
        <v>46801018</v>
      </c>
      <c r="AJ77" s="179">
        <v>0</v>
      </c>
      <c r="AK77" s="179">
        <v>27616199</v>
      </c>
      <c r="AL77" s="179">
        <v>0</v>
      </c>
      <c r="AM77" s="179">
        <v>46801018</v>
      </c>
      <c r="AN77" s="179">
        <v>34520249</v>
      </c>
      <c r="AO77" s="235">
        <v>1.3557555161319954</v>
      </c>
      <c r="AP77" s="179"/>
      <c r="AQ77" s="184">
        <v>8880</v>
      </c>
      <c r="AR77" s="179">
        <v>0</v>
      </c>
      <c r="AS77" s="179">
        <v>0</v>
      </c>
      <c r="AT77" s="179">
        <v>0</v>
      </c>
      <c r="AU77" s="179">
        <v>0</v>
      </c>
      <c r="AV77" s="179">
        <v>15111211</v>
      </c>
      <c r="AW77" s="179">
        <v>0</v>
      </c>
      <c r="AX77" s="179">
        <v>0</v>
      </c>
      <c r="AY77" s="179">
        <v>0</v>
      </c>
      <c r="AZ77" s="179">
        <v>0</v>
      </c>
      <c r="BA77" s="179">
        <v>-4432685</v>
      </c>
      <c r="BB77" s="179">
        <v>0</v>
      </c>
      <c r="BC77" s="179">
        <v>0</v>
      </c>
      <c r="BD77" s="179">
        <v>-5540856</v>
      </c>
      <c r="BE77" s="235">
        <v>0.25922027028285455</v>
      </c>
      <c r="BF77" s="179"/>
    </row>
    <row r="78" spans="1:58">
      <c r="A78" s="231">
        <v>8900</v>
      </c>
      <c r="B78" s="232">
        <v>1500000</v>
      </c>
      <c r="C78" s="232">
        <v>8867540</v>
      </c>
      <c r="D78" s="232">
        <v>10367540</v>
      </c>
      <c r="E78" s="233">
        <v>10367540</v>
      </c>
      <c r="F78" s="232">
        <v>8123373</v>
      </c>
      <c r="G78" s="232">
        <v>6498698</v>
      </c>
      <c r="H78" s="232">
        <v>0</v>
      </c>
      <c r="I78" s="232">
        <v>0</v>
      </c>
      <c r="J78" s="179"/>
      <c r="K78" s="184">
        <v>8900</v>
      </c>
      <c r="L78" s="179">
        <v>1500000</v>
      </c>
      <c r="M78" s="179">
        <v>8867540</v>
      </c>
      <c r="N78" s="179">
        <v>0</v>
      </c>
      <c r="O78" s="179">
        <v>0</v>
      </c>
      <c r="P78" s="179">
        <v>5066679</v>
      </c>
      <c r="Q78" s="179">
        <v>10367540</v>
      </c>
      <c r="R78" s="179">
        <v>10367540</v>
      </c>
      <c r="S78" s="179">
        <v>10367540</v>
      </c>
      <c r="T78" s="234">
        <v>0</v>
      </c>
      <c r="U78" s="234">
        <v>6498698</v>
      </c>
      <c r="V78" s="234">
        <v>0</v>
      </c>
      <c r="W78" s="179">
        <v>10367540</v>
      </c>
      <c r="X78" s="179">
        <v>8123373</v>
      </c>
      <c r="Y78" s="235">
        <v>1.2762604893312175</v>
      </c>
      <c r="Z78" s="236">
        <v>0</v>
      </c>
      <c r="AA78" s="184">
        <v>8890</v>
      </c>
      <c r="AB78" s="179">
        <v>1500000</v>
      </c>
      <c r="AC78" s="179">
        <v>11549275</v>
      </c>
      <c r="AD78" s="179">
        <v>0</v>
      </c>
      <c r="AE78" s="179"/>
      <c r="AF78" s="179">
        <v>15960558</v>
      </c>
      <c r="AG78" s="179">
        <v>13049275</v>
      </c>
      <c r="AH78" s="179">
        <v>13049275</v>
      </c>
      <c r="AI78" s="179">
        <v>13049275</v>
      </c>
      <c r="AJ78" s="179">
        <v>10716032</v>
      </c>
      <c r="AK78" s="179">
        <v>23765307</v>
      </c>
      <c r="AL78" s="179">
        <v>10716032</v>
      </c>
      <c r="AM78" s="179">
        <v>23765307</v>
      </c>
      <c r="AN78" s="179">
        <v>29706634</v>
      </c>
      <c r="AO78" s="235">
        <v>0.79999999326749704</v>
      </c>
      <c r="AP78" s="179"/>
      <c r="AQ78" s="184">
        <v>8890</v>
      </c>
      <c r="AR78" s="179">
        <v>0</v>
      </c>
      <c r="AS78" s="179">
        <v>0</v>
      </c>
      <c r="AT78" s="179">
        <v>0</v>
      </c>
      <c r="AU78" s="179">
        <v>0</v>
      </c>
      <c r="AV78" s="179">
        <v>-6890008</v>
      </c>
      <c r="AW78" s="179">
        <v>0</v>
      </c>
      <c r="AX78" s="179">
        <v>0</v>
      </c>
      <c r="AY78" s="179">
        <v>0</v>
      </c>
      <c r="AZ78" s="179">
        <v>-10716032</v>
      </c>
      <c r="BA78" s="179">
        <v>-16569715</v>
      </c>
      <c r="BB78" s="179">
        <v>-10716032</v>
      </c>
      <c r="BC78" s="179">
        <v>-10716032</v>
      </c>
      <c r="BD78" s="179">
        <v>-20712144</v>
      </c>
      <c r="BE78" s="235">
        <v>0.65080766786726429</v>
      </c>
      <c r="BF78" s="179"/>
    </row>
    <row r="79" spans="1:58">
      <c r="A79" s="231">
        <v>8960</v>
      </c>
      <c r="B79" s="232">
        <v>3500000</v>
      </c>
      <c r="C79" s="232">
        <v>14391633</v>
      </c>
      <c r="D79" s="232">
        <v>17891633</v>
      </c>
      <c r="E79" s="233">
        <v>17891633</v>
      </c>
      <c r="F79" s="232">
        <v>14957902</v>
      </c>
      <c r="G79" s="232">
        <v>11966322</v>
      </c>
      <c r="H79" s="232">
        <v>0</v>
      </c>
      <c r="I79" s="232">
        <v>0</v>
      </c>
      <c r="J79" s="179"/>
      <c r="K79" s="184">
        <v>8960</v>
      </c>
      <c r="L79" s="179">
        <v>3500000</v>
      </c>
      <c r="M79" s="179">
        <v>14391633</v>
      </c>
      <c r="N79" s="179">
        <v>0</v>
      </c>
      <c r="O79" s="179">
        <v>0</v>
      </c>
      <c r="P79" s="179">
        <v>14174513</v>
      </c>
      <c r="Q79" s="179">
        <v>17891633</v>
      </c>
      <c r="R79" s="179">
        <v>17891633</v>
      </c>
      <c r="S79" s="179">
        <v>17891633</v>
      </c>
      <c r="T79" s="234">
        <v>0</v>
      </c>
      <c r="U79" s="234">
        <v>11966322</v>
      </c>
      <c r="V79" s="234">
        <v>0</v>
      </c>
      <c r="W79" s="179">
        <v>17891633</v>
      </c>
      <c r="X79" s="179">
        <v>14957902</v>
      </c>
      <c r="Y79" s="235">
        <v>1.1961325191193257</v>
      </c>
      <c r="Z79" s="236">
        <v>0</v>
      </c>
      <c r="AA79" s="184">
        <v>8900</v>
      </c>
      <c r="AB79" s="179">
        <v>1500000</v>
      </c>
      <c r="AC79" s="179">
        <v>8867540</v>
      </c>
      <c r="AD79" s="179">
        <v>0</v>
      </c>
      <c r="AE79" s="179"/>
      <c r="AF79" s="179">
        <v>6717210</v>
      </c>
      <c r="AG79" s="179">
        <v>10367540</v>
      </c>
      <c r="AH79" s="179">
        <v>10367540</v>
      </c>
      <c r="AI79" s="179">
        <v>10367540</v>
      </c>
      <c r="AJ79" s="179">
        <v>0</v>
      </c>
      <c r="AK79" s="179">
        <v>3623605</v>
      </c>
      <c r="AL79" s="179">
        <v>0</v>
      </c>
      <c r="AM79" s="179">
        <v>10367540</v>
      </c>
      <c r="AN79" s="179">
        <v>4529506</v>
      </c>
      <c r="AO79" s="235">
        <v>2.2888897817996048</v>
      </c>
      <c r="AP79" s="179"/>
      <c r="AQ79" s="184">
        <v>8900</v>
      </c>
      <c r="AR79" s="179">
        <v>0</v>
      </c>
      <c r="AS79" s="179">
        <v>0</v>
      </c>
      <c r="AT79" s="179">
        <v>0</v>
      </c>
      <c r="AU79" s="179">
        <v>0</v>
      </c>
      <c r="AV79" s="179">
        <v>-1650531</v>
      </c>
      <c r="AW79" s="179">
        <v>0</v>
      </c>
      <c r="AX79" s="179">
        <v>0</v>
      </c>
      <c r="AY79" s="179">
        <v>0</v>
      </c>
      <c r="AZ79" s="179">
        <v>0</v>
      </c>
      <c r="BA79" s="179">
        <v>2875093</v>
      </c>
      <c r="BB79" s="179">
        <v>0</v>
      </c>
      <c r="BC79" s="179">
        <v>0</v>
      </c>
      <c r="BD79" s="179">
        <v>3593867</v>
      </c>
      <c r="BE79" s="235">
        <v>-1.0126292924683873</v>
      </c>
      <c r="BF79" s="179"/>
    </row>
    <row r="80" spans="1:58">
      <c r="A80" s="231">
        <v>9100</v>
      </c>
      <c r="B80" s="232">
        <v>20250000</v>
      </c>
      <c r="C80" s="232">
        <v>37358752</v>
      </c>
      <c r="D80" s="232">
        <v>57608752</v>
      </c>
      <c r="E80" s="233">
        <v>57608752</v>
      </c>
      <c r="F80" s="232">
        <v>34800166</v>
      </c>
      <c r="G80" s="232">
        <v>27840133</v>
      </c>
      <c r="H80" s="232">
        <v>0</v>
      </c>
      <c r="I80" s="232">
        <v>0</v>
      </c>
      <c r="J80" s="179"/>
      <c r="K80" s="184">
        <v>9100</v>
      </c>
      <c r="L80" s="179">
        <v>20250000</v>
      </c>
      <c r="M80" s="179">
        <v>37358752</v>
      </c>
      <c r="N80" s="179">
        <v>0</v>
      </c>
      <c r="O80" s="179">
        <v>0</v>
      </c>
      <c r="P80" s="179">
        <v>27433503</v>
      </c>
      <c r="Q80" s="179">
        <v>57608752</v>
      </c>
      <c r="R80" s="179">
        <v>57608752</v>
      </c>
      <c r="S80" s="179">
        <v>57608752</v>
      </c>
      <c r="T80" s="234">
        <v>0</v>
      </c>
      <c r="U80" s="234">
        <v>27840133</v>
      </c>
      <c r="V80" s="234">
        <v>0</v>
      </c>
      <c r="W80" s="179">
        <v>57608752</v>
      </c>
      <c r="X80" s="179">
        <v>34800166</v>
      </c>
      <c r="Y80" s="235">
        <v>1.6554160115213243</v>
      </c>
      <c r="Z80" s="236">
        <v>0</v>
      </c>
      <c r="AA80" s="184">
        <v>8960</v>
      </c>
      <c r="AB80" s="179">
        <v>3500000</v>
      </c>
      <c r="AC80" s="179">
        <v>14391633</v>
      </c>
      <c r="AD80" s="179">
        <v>0</v>
      </c>
      <c r="AE80" s="179"/>
      <c r="AF80" s="179">
        <v>11355705</v>
      </c>
      <c r="AG80" s="179">
        <v>17891633</v>
      </c>
      <c r="AH80" s="179">
        <v>17891633</v>
      </c>
      <c r="AI80" s="179">
        <v>17891633</v>
      </c>
      <c r="AJ80" s="179">
        <v>0</v>
      </c>
      <c r="AK80" s="179">
        <v>14781814</v>
      </c>
      <c r="AL80" s="179">
        <v>0</v>
      </c>
      <c r="AM80" s="179">
        <v>17891633</v>
      </c>
      <c r="AN80" s="179">
        <v>18477268</v>
      </c>
      <c r="AO80" s="235">
        <v>0.9683051087422665</v>
      </c>
      <c r="AP80" s="179"/>
      <c r="AQ80" s="184">
        <v>8960</v>
      </c>
      <c r="AR80" s="179">
        <v>0</v>
      </c>
      <c r="AS80" s="179">
        <v>0</v>
      </c>
      <c r="AT80" s="179">
        <v>0</v>
      </c>
      <c r="AU80" s="179">
        <v>0</v>
      </c>
      <c r="AV80" s="179">
        <v>2818808</v>
      </c>
      <c r="AW80" s="179">
        <v>0</v>
      </c>
      <c r="AX80" s="179">
        <v>0</v>
      </c>
      <c r="AY80" s="179">
        <v>0</v>
      </c>
      <c r="AZ80" s="179">
        <v>0</v>
      </c>
      <c r="BA80" s="179">
        <v>-2815492</v>
      </c>
      <c r="BB80" s="179">
        <v>0</v>
      </c>
      <c r="BC80" s="179">
        <v>0</v>
      </c>
      <c r="BD80" s="179">
        <v>-3519366</v>
      </c>
      <c r="BE80" s="235">
        <v>0.22782741037705923</v>
      </c>
      <c r="BF80" s="179"/>
    </row>
    <row r="81" spans="1:58">
      <c r="A81" s="231">
        <v>9200</v>
      </c>
      <c r="B81" s="232">
        <v>31500000</v>
      </c>
      <c r="C81" s="232">
        <v>100626953</v>
      </c>
      <c r="D81" s="232">
        <v>132126953</v>
      </c>
      <c r="E81" s="233">
        <v>132126953</v>
      </c>
      <c r="F81" s="232">
        <v>106549643</v>
      </c>
      <c r="G81" s="232">
        <v>85239714</v>
      </c>
      <c r="H81" s="232">
        <v>0</v>
      </c>
      <c r="I81" s="232">
        <v>0</v>
      </c>
      <c r="J81" s="179"/>
      <c r="K81" s="184">
        <v>9200</v>
      </c>
      <c r="L81" s="179">
        <v>31500000</v>
      </c>
      <c r="M81" s="179">
        <v>100626953</v>
      </c>
      <c r="N81" s="179">
        <v>0</v>
      </c>
      <c r="O81" s="179">
        <v>0</v>
      </c>
      <c r="P81" s="179">
        <v>87588389</v>
      </c>
      <c r="Q81" s="179">
        <v>132126953</v>
      </c>
      <c r="R81" s="179">
        <v>132126953</v>
      </c>
      <c r="S81" s="179">
        <v>132126953</v>
      </c>
      <c r="T81" s="234">
        <v>0</v>
      </c>
      <c r="U81" s="234">
        <v>85239714</v>
      </c>
      <c r="V81" s="234">
        <v>0</v>
      </c>
      <c r="W81" s="179">
        <v>132126953</v>
      </c>
      <c r="X81" s="179">
        <v>106549643</v>
      </c>
      <c r="Y81" s="235">
        <v>1.2400506400570483</v>
      </c>
      <c r="Z81" s="236">
        <v>0</v>
      </c>
      <c r="AA81" s="184">
        <v>9100</v>
      </c>
      <c r="AB81" s="179">
        <v>20250000</v>
      </c>
      <c r="AC81" s="179">
        <v>37358752</v>
      </c>
      <c r="AD81" s="179">
        <v>0</v>
      </c>
      <c r="AE81" s="179"/>
      <c r="AF81" s="179">
        <v>27377558</v>
      </c>
      <c r="AG81" s="179">
        <v>57608752</v>
      </c>
      <c r="AH81" s="179">
        <v>57608752</v>
      </c>
      <c r="AI81" s="179">
        <v>57608752</v>
      </c>
      <c r="AJ81" s="179">
        <v>0</v>
      </c>
      <c r="AK81" s="179">
        <v>24024638</v>
      </c>
      <c r="AL81" s="179">
        <v>0</v>
      </c>
      <c r="AM81" s="179">
        <v>57608752</v>
      </c>
      <c r="AN81" s="179">
        <v>30030797</v>
      </c>
      <c r="AO81" s="235">
        <v>1.9183224474528597</v>
      </c>
      <c r="AP81" s="179"/>
      <c r="AQ81" s="184">
        <v>9100</v>
      </c>
      <c r="AR81" s="179">
        <v>0</v>
      </c>
      <c r="AS81" s="179">
        <v>0</v>
      </c>
      <c r="AT81" s="179">
        <v>0</v>
      </c>
      <c r="AU81" s="179">
        <v>0</v>
      </c>
      <c r="AV81" s="179">
        <v>55945</v>
      </c>
      <c r="AW81" s="179">
        <v>0</v>
      </c>
      <c r="AX81" s="179">
        <v>0</v>
      </c>
      <c r="AY81" s="179">
        <v>0</v>
      </c>
      <c r="AZ81" s="179">
        <v>0</v>
      </c>
      <c r="BA81" s="179">
        <v>3815495</v>
      </c>
      <c r="BB81" s="179">
        <v>0</v>
      </c>
      <c r="BC81" s="179">
        <v>0</v>
      </c>
      <c r="BD81" s="179">
        <v>4769369</v>
      </c>
      <c r="BE81" s="235">
        <v>-0.2629064359315354</v>
      </c>
      <c r="BF81" s="179"/>
    </row>
    <row r="82" spans="1:58">
      <c r="A82" s="231">
        <v>9300</v>
      </c>
      <c r="B82" s="232">
        <v>18500000</v>
      </c>
      <c r="C82" s="232">
        <v>28246881</v>
      </c>
      <c r="D82" s="232">
        <v>46746881</v>
      </c>
      <c r="E82" s="233">
        <v>46746881</v>
      </c>
      <c r="F82" s="232">
        <v>25891898</v>
      </c>
      <c r="G82" s="232">
        <v>20713518</v>
      </c>
      <c r="H82" s="232">
        <v>0</v>
      </c>
      <c r="I82" s="232">
        <v>0</v>
      </c>
      <c r="J82" s="179"/>
      <c r="K82" s="184">
        <v>9300</v>
      </c>
      <c r="L82" s="179">
        <v>18500000</v>
      </c>
      <c r="M82" s="179">
        <v>28246881</v>
      </c>
      <c r="N82" s="179">
        <v>0</v>
      </c>
      <c r="O82" s="179">
        <v>0</v>
      </c>
      <c r="P82" s="179">
        <v>22909737</v>
      </c>
      <c r="Q82" s="179">
        <v>46746881</v>
      </c>
      <c r="R82" s="179">
        <v>46746881</v>
      </c>
      <c r="S82" s="179">
        <v>46746881</v>
      </c>
      <c r="T82" s="234">
        <v>0</v>
      </c>
      <c r="U82" s="234">
        <v>20713518</v>
      </c>
      <c r="V82" s="234">
        <v>0</v>
      </c>
      <c r="W82" s="179">
        <v>46746881</v>
      </c>
      <c r="X82" s="179">
        <v>25891898</v>
      </c>
      <c r="Y82" s="235">
        <v>1.8054636628029355</v>
      </c>
      <c r="Z82" s="236">
        <v>0</v>
      </c>
      <c r="AA82" s="184">
        <v>9200</v>
      </c>
      <c r="AB82" s="179">
        <v>31500000</v>
      </c>
      <c r="AC82" s="179">
        <v>100626953</v>
      </c>
      <c r="AD82" s="179">
        <v>0</v>
      </c>
      <c r="AE82" s="179"/>
      <c r="AF82" s="179">
        <v>45474679</v>
      </c>
      <c r="AG82" s="179">
        <v>132126953</v>
      </c>
      <c r="AH82" s="179">
        <v>132126953</v>
      </c>
      <c r="AI82" s="179">
        <v>132126953</v>
      </c>
      <c r="AJ82" s="179">
        <v>0</v>
      </c>
      <c r="AK82" s="179">
        <v>53545888</v>
      </c>
      <c r="AL82" s="179">
        <v>0</v>
      </c>
      <c r="AM82" s="179">
        <v>132126953</v>
      </c>
      <c r="AN82" s="179">
        <v>66932360</v>
      </c>
      <c r="AO82" s="235">
        <v>1.9740369680674639</v>
      </c>
      <c r="AP82" s="179"/>
      <c r="AQ82" s="184">
        <v>9200</v>
      </c>
      <c r="AR82" s="179">
        <v>0</v>
      </c>
      <c r="AS82" s="179">
        <v>0</v>
      </c>
      <c r="AT82" s="179">
        <v>0</v>
      </c>
      <c r="AU82" s="179">
        <v>0</v>
      </c>
      <c r="AV82" s="179">
        <v>42113710</v>
      </c>
      <c r="AW82" s="179">
        <v>0</v>
      </c>
      <c r="AX82" s="179">
        <v>0</v>
      </c>
      <c r="AY82" s="179">
        <v>0</v>
      </c>
      <c r="AZ82" s="179">
        <v>0</v>
      </c>
      <c r="BA82" s="179">
        <v>31693826</v>
      </c>
      <c r="BB82" s="179">
        <v>0</v>
      </c>
      <c r="BC82" s="179">
        <v>0</v>
      </c>
      <c r="BD82" s="179">
        <v>39617283</v>
      </c>
      <c r="BE82" s="235">
        <v>-0.73398632801041552</v>
      </c>
      <c r="BF82" s="179"/>
    </row>
    <row r="83" spans="1:58">
      <c r="A83" s="231">
        <v>9600</v>
      </c>
      <c r="B83" s="232">
        <v>74750000</v>
      </c>
      <c r="C83" s="232">
        <v>48121767</v>
      </c>
      <c r="D83" s="232">
        <v>122871767</v>
      </c>
      <c r="E83" s="233">
        <v>122871767</v>
      </c>
      <c r="F83" s="232">
        <v>53089770</v>
      </c>
      <c r="G83" s="232">
        <v>42471816</v>
      </c>
      <c r="H83" s="232">
        <v>0</v>
      </c>
      <c r="I83" s="232">
        <v>0</v>
      </c>
      <c r="J83" s="179"/>
      <c r="K83" s="184">
        <v>9600</v>
      </c>
      <c r="L83" s="179">
        <v>74750000</v>
      </c>
      <c r="M83" s="179">
        <v>48121767</v>
      </c>
      <c r="N83" s="179">
        <v>0</v>
      </c>
      <c r="O83" s="179">
        <v>0</v>
      </c>
      <c r="P83" s="179">
        <v>46429882</v>
      </c>
      <c r="Q83" s="179">
        <v>122871767</v>
      </c>
      <c r="R83" s="179">
        <v>122871767</v>
      </c>
      <c r="S83" s="179">
        <v>122871767</v>
      </c>
      <c r="T83" s="234">
        <v>0</v>
      </c>
      <c r="U83" s="234">
        <v>42471816</v>
      </c>
      <c r="V83" s="234">
        <v>0</v>
      </c>
      <c r="W83" s="179">
        <v>122871767</v>
      </c>
      <c r="X83" s="179">
        <v>53089770</v>
      </c>
      <c r="Y83" s="235">
        <v>2.3144151312013594</v>
      </c>
      <c r="Z83" s="236">
        <v>0</v>
      </c>
      <c r="AA83" s="184">
        <v>9300</v>
      </c>
      <c r="AB83" s="179">
        <v>18500000</v>
      </c>
      <c r="AC83" s="179">
        <v>28246881</v>
      </c>
      <c r="AD83" s="179">
        <v>0</v>
      </c>
      <c r="AE83" s="179"/>
      <c r="AF83" s="179">
        <v>16072896</v>
      </c>
      <c r="AG83" s="179">
        <v>46746881</v>
      </c>
      <c r="AH83" s="179">
        <v>46746881</v>
      </c>
      <c r="AI83" s="179">
        <v>46746881</v>
      </c>
      <c r="AJ83" s="179">
        <v>0</v>
      </c>
      <c r="AK83" s="179">
        <v>24490479</v>
      </c>
      <c r="AL83" s="179">
        <v>0</v>
      </c>
      <c r="AM83" s="179">
        <v>46746881</v>
      </c>
      <c r="AN83" s="179">
        <v>30613099</v>
      </c>
      <c r="AO83" s="235">
        <v>1.5270221743966528</v>
      </c>
      <c r="AP83" s="179"/>
      <c r="AQ83" s="184">
        <v>9300</v>
      </c>
      <c r="AR83" s="179">
        <v>0</v>
      </c>
      <c r="AS83" s="179">
        <v>0</v>
      </c>
      <c r="AT83" s="179">
        <v>0</v>
      </c>
      <c r="AU83" s="179">
        <v>0</v>
      </c>
      <c r="AV83" s="179">
        <v>6836841</v>
      </c>
      <c r="AW83" s="179">
        <v>0</v>
      </c>
      <c r="AX83" s="179">
        <v>0</v>
      </c>
      <c r="AY83" s="179">
        <v>0</v>
      </c>
      <c r="AZ83" s="179">
        <v>0</v>
      </c>
      <c r="BA83" s="179">
        <v>-3776961</v>
      </c>
      <c r="BB83" s="179">
        <v>0</v>
      </c>
      <c r="BC83" s="179">
        <v>0</v>
      </c>
      <c r="BD83" s="179">
        <v>-4721201</v>
      </c>
      <c r="BE83" s="235">
        <v>0.27844148840628269</v>
      </c>
      <c r="BF83" s="179"/>
    </row>
    <row r="84" spans="1:58">
      <c r="A84" s="231">
        <v>9800</v>
      </c>
      <c r="B84" s="232">
        <v>51500000</v>
      </c>
      <c r="C84" s="232">
        <v>91745929</v>
      </c>
      <c r="D84" s="232">
        <v>143245929</v>
      </c>
      <c r="E84" s="233">
        <v>143245929</v>
      </c>
      <c r="F84" s="232">
        <v>116283908</v>
      </c>
      <c r="G84" s="232">
        <v>93027126</v>
      </c>
      <c r="H84" s="232">
        <v>0</v>
      </c>
      <c r="I84" s="232">
        <v>0</v>
      </c>
      <c r="J84" s="179"/>
      <c r="K84" s="184">
        <v>9800</v>
      </c>
      <c r="L84" s="179">
        <v>51500000</v>
      </c>
      <c r="M84" s="179">
        <v>91745929</v>
      </c>
      <c r="N84" s="179">
        <v>0</v>
      </c>
      <c r="O84" s="179">
        <v>0</v>
      </c>
      <c r="P84" s="179">
        <v>81118439</v>
      </c>
      <c r="Q84" s="179">
        <v>143245929</v>
      </c>
      <c r="R84" s="179">
        <v>143245929</v>
      </c>
      <c r="S84" s="179">
        <v>143245929</v>
      </c>
      <c r="T84" s="234">
        <v>0</v>
      </c>
      <c r="U84" s="234">
        <v>93027126</v>
      </c>
      <c r="V84" s="234">
        <v>0</v>
      </c>
      <c r="W84" s="179">
        <v>143245929</v>
      </c>
      <c r="X84" s="179">
        <v>116283908</v>
      </c>
      <c r="Y84" s="235">
        <v>1.2318637330283051</v>
      </c>
      <c r="Z84" s="236">
        <v>0</v>
      </c>
      <c r="AA84" s="184">
        <v>9600</v>
      </c>
      <c r="AB84" s="179">
        <v>11750000</v>
      </c>
      <c r="AC84" s="179">
        <v>48121767</v>
      </c>
      <c r="AD84" s="179">
        <v>0</v>
      </c>
      <c r="AE84" s="179"/>
      <c r="AF84" s="179">
        <v>29366447</v>
      </c>
      <c r="AG84" s="179">
        <v>59871767</v>
      </c>
      <c r="AH84" s="179">
        <v>59871767</v>
      </c>
      <c r="AI84" s="179">
        <v>59871767</v>
      </c>
      <c r="AJ84" s="179">
        <v>0</v>
      </c>
      <c r="AK84" s="179">
        <v>33166913</v>
      </c>
      <c r="AL84" s="179">
        <v>0</v>
      </c>
      <c r="AM84" s="179">
        <v>59871767</v>
      </c>
      <c r="AN84" s="179">
        <v>41458641</v>
      </c>
      <c r="AO84" s="235">
        <v>1.4441324065591055</v>
      </c>
      <c r="AP84" s="179"/>
      <c r="AQ84" s="184">
        <v>9600</v>
      </c>
      <c r="AR84" s="179">
        <v>63000000</v>
      </c>
      <c r="AS84" s="179">
        <v>0</v>
      </c>
      <c r="AT84" s="179">
        <v>0</v>
      </c>
      <c r="AU84" s="179">
        <v>0</v>
      </c>
      <c r="AV84" s="179">
        <v>17063435</v>
      </c>
      <c r="AW84" s="179">
        <v>63000000</v>
      </c>
      <c r="AX84" s="179">
        <v>63000000</v>
      </c>
      <c r="AY84" s="179">
        <v>63000000</v>
      </c>
      <c r="AZ84" s="179">
        <v>0</v>
      </c>
      <c r="BA84" s="179">
        <v>9304903</v>
      </c>
      <c r="BB84" s="179">
        <v>0</v>
      </c>
      <c r="BC84" s="179">
        <v>63000000</v>
      </c>
      <c r="BD84" s="179">
        <v>11631129</v>
      </c>
      <c r="BE84" s="235">
        <v>0.87028272464225398</v>
      </c>
      <c r="BF84" s="179"/>
    </row>
    <row r="85" spans="1:58">
      <c r="A85" s="231" t="s">
        <v>2570</v>
      </c>
      <c r="B85" s="232">
        <v>15000000</v>
      </c>
      <c r="C85" s="232">
        <v>47681799</v>
      </c>
      <c r="D85" s="232">
        <v>62681799</v>
      </c>
      <c r="E85" s="233">
        <v>62681799</v>
      </c>
      <c r="F85" s="232">
        <v>44567528</v>
      </c>
      <c r="G85" s="232">
        <v>35654022</v>
      </c>
      <c r="H85" s="232">
        <v>0</v>
      </c>
      <c r="I85" s="232">
        <v>0</v>
      </c>
      <c r="J85" s="179"/>
      <c r="K85" s="184" t="s">
        <v>2570</v>
      </c>
      <c r="L85" s="179">
        <v>15000000</v>
      </c>
      <c r="M85" s="179">
        <v>47681799</v>
      </c>
      <c r="N85" s="179">
        <v>0</v>
      </c>
      <c r="O85" s="179">
        <v>0</v>
      </c>
      <c r="P85" s="179">
        <v>45777414</v>
      </c>
      <c r="Q85" s="179">
        <v>62681799</v>
      </c>
      <c r="R85" s="179">
        <v>62681799</v>
      </c>
      <c r="S85" s="179">
        <v>62681799</v>
      </c>
      <c r="T85" s="234">
        <v>0</v>
      </c>
      <c r="U85" s="234">
        <v>35654022</v>
      </c>
      <c r="V85" s="234">
        <v>0</v>
      </c>
      <c r="W85" s="179">
        <v>62681799</v>
      </c>
      <c r="X85" s="179">
        <v>44567528</v>
      </c>
      <c r="Y85" s="235">
        <v>1.4064454954737449</v>
      </c>
      <c r="Z85" s="236">
        <v>0</v>
      </c>
      <c r="AA85" s="184">
        <v>9800</v>
      </c>
      <c r="AB85" s="179">
        <v>50000000</v>
      </c>
      <c r="AC85" s="179">
        <v>91745929</v>
      </c>
      <c r="AD85" s="179">
        <v>0</v>
      </c>
      <c r="AE85" s="179"/>
      <c r="AF85" s="179">
        <v>47536918</v>
      </c>
      <c r="AG85" s="179">
        <v>141745929</v>
      </c>
      <c r="AH85" s="179">
        <v>141745929</v>
      </c>
      <c r="AI85" s="179">
        <v>141745929</v>
      </c>
      <c r="AJ85" s="179">
        <v>0</v>
      </c>
      <c r="AK85" s="179">
        <v>66359641</v>
      </c>
      <c r="AL85" s="179">
        <v>0</v>
      </c>
      <c r="AM85" s="179">
        <v>141745929</v>
      </c>
      <c r="AN85" s="179">
        <v>82949551</v>
      </c>
      <c r="AO85" s="235">
        <v>1.7088209314116722</v>
      </c>
      <c r="AP85" s="179"/>
      <c r="AQ85" s="184">
        <v>9800</v>
      </c>
      <c r="AR85" s="179">
        <v>1500000</v>
      </c>
      <c r="AS85" s="179">
        <v>0</v>
      </c>
      <c r="AT85" s="179">
        <v>0</v>
      </c>
      <c r="AU85" s="179">
        <v>0</v>
      </c>
      <c r="AV85" s="179">
        <v>33581521</v>
      </c>
      <c r="AW85" s="179">
        <v>1500000</v>
      </c>
      <c r="AX85" s="179">
        <v>1500000</v>
      </c>
      <c r="AY85" s="179">
        <v>1500000</v>
      </c>
      <c r="AZ85" s="179">
        <v>0</v>
      </c>
      <c r="BA85" s="179">
        <v>26667485</v>
      </c>
      <c r="BB85" s="179">
        <v>0</v>
      </c>
      <c r="BC85" s="179">
        <v>1500000</v>
      </c>
      <c r="BD85" s="179">
        <v>33334357</v>
      </c>
      <c r="BE85" s="235">
        <v>-0.47695719838336714</v>
      </c>
      <c r="BF85" s="179"/>
    </row>
    <row r="86" spans="1:58">
      <c r="A86" s="231" t="s">
        <v>2785</v>
      </c>
      <c r="B86" s="232">
        <v>469200000</v>
      </c>
      <c r="C86" s="232">
        <v>1167804784</v>
      </c>
      <c r="D86" s="232">
        <v>1637004784</v>
      </c>
      <c r="E86" s="233">
        <v>1638248634</v>
      </c>
      <c r="F86" s="232">
        <v>1207862741</v>
      </c>
      <c r="G86" s="232">
        <v>966290192</v>
      </c>
      <c r="H86" s="232">
        <v>15116439</v>
      </c>
      <c r="I86" s="232">
        <v>238776</v>
      </c>
      <c r="J86" s="179"/>
      <c r="K86" s="269" t="s">
        <v>2785</v>
      </c>
      <c r="L86" s="179">
        <v>469200000</v>
      </c>
      <c r="M86" s="179">
        <v>1167804784</v>
      </c>
      <c r="N86" s="179">
        <v>1243850</v>
      </c>
      <c r="O86" s="179">
        <v>31586694</v>
      </c>
      <c r="P86" s="179">
        <v>1024129058</v>
      </c>
      <c r="Q86" s="179">
        <v>1637004784</v>
      </c>
      <c r="R86" s="179">
        <v>1638248634</v>
      </c>
      <c r="S86" s="179">
        <v>1669835328</v>
      </c>
      <c r="T86" s="234">
        <v>14877663</v>
      </c>
      <c r="U86" s="234">
        <v>966290192</v>
      </c>
      <c r="V86" s="234">
        <v>16121513</v>
      </c>
      <c r="W86" s="179">
        <v>1684712991</v>
      </c>
      <c r="X86" s="179">
        <v>1207862741</v>
      </c>
      <c r="Y86" s="235">
        <v>1.3947884422738395</v>
      </c>
      <c r="Z86" s="236">
        <v>0</v>
      </c>
      <c r="AA86" s="184" t="s">
        <v>2570</v>
      </c>
      <c r="AB86" s="179">
        <v>15000000</v>
      </c>
      <c r="AC86" s="179">
        <v>47681799</v>
      </c>
      <c r="AD86" s="179">
        <v>0</v>
      </c>
      <c r="AE86" s="179"/>
      <c r="AF86" s="179">
        <v>26529409</v>
      </c>
      <c r="AG86" s="179">
        <v>62681799</v>
      </c>
      <c r="AH86" s="179">
        <v>62681799</v>
      </c>
      <c r="AI86" s="179">
        <v>62681799</v>
      </c>
      <c r="AJ86" s="179">
        <v>0</v>
      </c>
      <c r="AK86" s="179">
        <v>37391490</v>
      </c>
      <c r="AL86" s="179">
        <v>0</v>
      </c>
      <c r="AM86" s="179">
        <v>62681799</v>
      </c>
      <c r="AN86" s="179">
        <v>46739362</v>
      </c>
      <c r="AO86" s="235">
        <v>1.341092311016141</v>
      </c>
      <c r="AP86" s="179"/>
      <c r="AQ86" s="184" t="s">
        <v>2570</v>
      </c>
      <c r="AR86" s="179">
        <v>0</v>
      </c>
      <c r="AS86" s="179">
        <v>0</v>
      </c>
      <c r="AT86" s="179">
        <v>0</v>
      </c>
      <c r="AU86" s="179">
        <v>0</v>
      </c>
      <c r="AV86" s="179">
        <v>19248005</v>
      </c>
      <c r="AW86" s="179">
        <v>0</v>
      </c>
      <c r="AX86" s="179">
        <v>0</v>
      </c>
      <c r="AY86" s="179">
        <v>0</v>
      </c>
      <c r="AZ86" s="179">
        <v>0</v>
      </c>
      <c r="BA86" s="179">
        <v>-1737468</v>
      </c>
      <c r="BB86" s="179">
        <v>0</v>
      </c>
      <c r="BC86" s="179">
        <v>0</v>
      </c>
      <c r="BD86" s="179">
        <v>-2171834</v>
      </c>
      <c r="BE86" s="235">
        <v>6.5353184457603852E-2</v>
      </c>
      <c r="BF86" s="179"/>
    </row>
    <row r="87" spans="1:58">
      <c r="A87" s="231" t="s">
        <v>2829</v>
      </c>
      <c r="B87" s="232">
        <v>1</v>
      </c>
      <c r="C87" s="232"/>
      <c r="D87" s="232"/>
      <c r="E87" s="233"/>
      <c r="F87" s="232"/>
      <c r="G87" s="232"/>
      <c r="H87" s="232"/>
      <c r="I87" s="232"/>
      <c r="J87" s="179"/>
      <c r="K87" s="269"/>
      <c r="L87" s="179"/>
      <c r="M87" s="179"/>
      <c r="N87" s="179"/>
      <c r="O87" s="179"/>
      <c r="P87" s="179"/>
      <c r="Q87" s="179"/>
      <c r="R87" s="179"/>
      <c r="S87" s="180"/>
      <c r="T87" s="270"/>
      <c r="U87" s="270"/>
      <c r="V87" s="270"/>
      <c r="W87" s="180"/>
      <c r="X87" s="179">
        <v>0</v>
      </c>
      <c r="Y87" s="235" t="e">
        <v>#DIV/0!</v>
      </c>
      <c r="Z87" s="236"/>
      <c r="AA87" s="184" t="s">
        <v>2785</v>
      </c>
      <c r="AB87" s="179">
        <v>416450000</v>
      </c>
      <c r="AC87" s="179">
        <v>1190432159</v>
      </c>
      <c r="AD87" s="179">
        <v>0</v>
      </c>
      <c r="AE87" s="179"/>
      <c r="AF87" s="179">
        <v>766468977</v>
      </c>
      <c r="AG87" s="179">
        <v>1606882159</v>
      </c>
      <c r="AH87" s="179">
        <v>1606882159</v>
      </c>
      <c r="AI87" s="179">
        <v>1606882159</v>
      </c>
      <c r="AJ87" s="179">
        <v>21667593</v>
      </c>
      <c r="AK87" s="179">
        <v>949672317</v>
      </c>
      <c r="AL87" s="180">
        <v>21667593</v>
      </c>
      <c r="AM87" s="179">
        <v>1628549752</v>
      </c>
      <c r="AN87" s="179">
        <v>1187090397</v>
      </c>
      <c r="AO87" s="235">
        <v>1.3718835196676264</v>
      </c>
      <c r="AP87" s="179"/>
      <c r="AQ87" s="185" t="s">
        <v>2785</v>
      </c>
      <c r="AR87" s="180">
        <v>52750000</v>
      </c>
      <c r="AS87" s="179">
        <v>-22627375</v>
      </c>
      <c r="AT87" s="179">
        <v>1243850</v>
      </c>
      <c r="AU87" s="180">
        <v>31586694</v>
      </c>
      <c r="AV87" s="179">
        <v>257660081</v>
      </c>
      <c r="AW87" s="179">
        <v>30122625</v>
      </c>
      <c r="AX87" s="179">
        <v>31366475</v>
      </c>
      <c r="AY87" s="179">
        <v>62953169</v>
      </c>
      <c r="AZ87" s="179">
        <v>-6789930</v>
      </c>
      <c r="BA87" s="179">
        <v>16617875</v>
      </c>
      <c r="BB87" s="180">
        <v>-5546080</v>
      </c>
      <c r="BC87" s="179">
        <v>56163239</v>
      </c>
      <c r="BD87" s="179">
        <v>20772344</v>
      </c>
      <c r="BE87" s="235">
        <v>2.2904922606213018E-2</v>
      </c>
      <c r="BF87" s="179"/>
    </row>
    <row r="88" spans="1:58">
      <c r="A88" s="231"/>
      <c r="B88" s="232"/>
      <c r="C88" s="232"/>
      <c r="D88" s="232"/>
      <c r="E88" s="233"/>
      <c r="F88" s="232"/>
      <c r="G88" s="232"/>
      <c r="H88" s="232"/>
      <c r="I88" s="232"/>
      <c r="J88" s="179"/>
      <c r="L88" s="179"/>
      <c r="M88" s="179"/>
      <c r="N88" s="179"/>
      <c r="O88" s="179"/>
      <c r="P88" s="179"/>
      <c r="Q88" s="179"/>
      <c r="U88" s="234"/>
      <c r="V88" s="234"/>
      <c r="Z88" s="179"/>
      <c r="AB88" s="179"/>
      <c r="AC88" s="179"/>
      <c r="AD88" s="179"/>
      <c r="AE88" s="179"/>
      <c r="AF88" s="179"/>
      <c r="AG88" s="179"/>
      <c r="AH88" s="179"/>
      <c r="AI88" s="179"/>
      <c r="AJ88" s="179"/>
      <c r="AK88" s="179"/>
      <c r="AL88" s="179"/>
      <c r="AM88" s="179"/>
      <c r="AN88" s="179"/>
      <c r="AO88" s="179"/>
      <c r="AP88" s="179"/>
      <c r="AQ88" s="185"/>
      <c r="AR88" s="271"/>
      <c r="AS88" s="179"/>
      <c r="AT88" s="179"/>
      <c r="AU88" s="179"/>
      <c r="AV88" s="179"/>
      <c r="AW88" s="179"/>
      <c r="AX88" s="179"/>
      <c r="AY88" s="179"/>
      <c r="AZ88" s="179"/>
      <c r="BA88" s="179"/>
      <c r="BB88" s="179"/>
      <c r="BC88" s="179"/>
      <c r="BD88" s="179"/>
      <c r="BE88" s="179"/>
      <c r="BF88" s="179"/>
    </row>
    <row r="89" spans="1:58">
      <c r="A89" s="231"/>
      <c r="B89" s="232"/>
      <c r="C89" s="209"/>
      <c r="D89" s="232"/>
      <c r="E89" s="233"/>
      <c r="F89" s="232"/>
      <c r="G89" s="232"/>
      <c r="H89" s="232"/>
      <c r="I89" s="232"/>
      <c r="J89" s="179"/>
      <c r="L89" s="179"/>
      <c r="M89" s="179"/>
      <c r="N89" s="179"/>
      <c r="O89" s="179"/>
      <c r="P89" s="179"/>
      <c r="Q89" s="179"/>
      <c r="U89" s="234"/>
      <c r="V89" s="234"/>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row>
  </sheetData>
  <phoneticPr fontId="14"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P28" sqref="P28"/>
    </sheetView>
  </sheetViews>
  <sheetFormatPr defaultColWidth="8.85546875" defaultRowHeight="15" customHeight="1"/>
  <cols>
    <col min="1" max="1" width="13.42578125" style="453" bestFit="1" customWidth="1"/>
    <col min="2" max="2" width="14.85546875" style="374" bestFit="1" customWidth="1"/>
    <col min="3" max="3" width="22.5703125" style="374" bestFit="1" customWidth="1"/>
    <col min="4" max="4" width="17.5703125" style="374" bestFit="1" customWidth="1"/>
    <col min="5" max="5" width="15.5703125" style="475" bestFit="1" customWidth="1"/>
    <col min="6" max="161" width="10.5703125" style="374" customWidth="1"/>
    <col min="162" max="16384" width="8.85546875" style="374"/>
  </cols>
  <sheetData>
    <row r="1" spans="1:5" s="456" customFormat="1" ht="15" customHeight="1">
      <c r="A1" s="455" t="s">
        <v>3042</v>
      </c>
      <c r="B1" s="337" t="s">
        <v>3059</v>
      </c>
      <c r="C1" s="337" t="s">
        <v>3060</v>
      </c>
      <c r="D1" s="337" t="s">
        <v>578</v>
      </c>
      <c r="E1" s="473" t="s">
        <v>387</v>
      </c>
    </row>
    <row r="2" spans="1:5" ht="15.75">
      <c r="A2" s="455">
        <v>45747</v>
      </c>
      <c r="B2" s="337" t="s">
        <v>537</v>
      </c>
      <c r="C2" s="337" t="s">
        <v>3423</v>
      </c>
      <c r="D2" s="474" t="s">
        <v>389</v>
      </c>
      <c r="E2" s="454" t="s">
        <v>609</v>
      </c>
    </row>
    <row r="3" spans="1:5" ht="15" customHeight="1">
      <c r="A3" s="455"/>
      <c r="B3" s="337"/>
      <c r="C3" s="337"/>
      <c r="D3" s="337"/>
      <c r="E3" s="473"/>
    </row>
  </sheetData>
  <autoFilter ref="A1:E2"/>
  <phoneticPr fontId="14"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I2" sqref="I2"/>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7.5703125" style="374" bestFit="1" customWidth="1"/>
    <col min="5" max="10" width="9.42578125" style="472" bestFit="1" customWidth="1"/>
    <col min="11" max="161" width="10.5703125" style="374" customWidth="1"/>
    <col min="162" max="16384" width="8.85546875" style="374"/>
  </cols>
  <sheetData>
    <row r="1" spans="1:10" s="456" customFormat="1" ht="15" customHeight="1">
      <c r="A1" s="455" t="s">
        <v>3042</v>
      </c>
      <c r="B1" s="337" t="s">
        <v>3059</v>
      </c>
      <c r="C1" s="337" t="s">
        <v>3060</v>
      </c>
      <c r="D1" s="337" t="s">
        <v>578</v>
      </c>
      <c r="E1" s="465" t="s">
        <v>415</v>
      </c>
      <c r="F1" s="465" t="s">
        <v>419</v>
      </c>
      <c r="G1" s="465" t="s">
        <v>421</v>
      </c>
      <c r="H1" s="465" t="s">
        <v>424</v>
      </c>
      <c r="I1" s="465" t="s">
        <v>426</v>
      </c>
      <c r="J1" s="465" t="s">
        <v>428</v>
      </c>
    </row>
    <row r="2" spans="1:10" ht="15" customHeight="1">
      <c r="A2" s="455">
        <v>45747</v>
      </c>
      <c r="B2" s="337" t="s">
        <v>537</v>
      </c>
      <c r="C2" s="337" t="s">
        <v>3423</v>
      </c>
      <c r="D2" s="337"/>
      <c r="E2" s="454" t="s">
        <v>1205</v>
      </c>
      <c r="F2" s="454" t="s">
        <v>1205</v>
      </c>
      <c r="G2" s="454" t="s">
        <v>1205</v>
      </c>
      <c r="H2" s="454" t="s">
        <v>1205</v>
      </c>
      <c r="I2" s="454" t="s">
        <v>1205</v>
      </c>
      <c r="J2" s="454" t="s">
        <v>1205</v>
      </c>
    </row>
  </sheetData>
  <autoFilter ref="A1:J2"/>
  <phoneticPr fontId="14" type="noConversion"/>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selection activeCell="F12" sqref="F12"/>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0.42578125" style="374" bestFit="1" customWidth="1"/>
    <col min="5" max="5" width="11.140625" style="374" bestFit="1" customWidth="1"/>
    <col min="6" max="6" width="9.42578125" style="472" bestFit="1" customWidth="1"/>
    <col min="7" max="7" width="10.42578125" style="452" bestFit="1" customWidth="1"/>
    <col min="8" max="8" width="11.42578125" style="471" bestFit="1" customWidth="1"/>
    <col min="9" max="9" width="13.85546875" style="478" customWidth="1"/>
    <col min="10" max="10" width="14.140625" style="478" bestFit="1" customWidth="1"/>
    <col min="11" max="11" width="9.42578125" style="471" bestFit="1" customWidth="1"/>
    <col min="12" max="12" width="9.42578125" style="472" bestFit="1" customWidth="1"/>
    <col min="13" max="13" width="11.42578125" style="452" bestFit="1" customWidth="1"/>
    <col min="14" max="14" width="12" style="478" bestFit="1" customWidth="1"/>
    <col min="15" max="15" width="11.42578125" style="452" bestFit="1" customWidth="1"/>
    <col min="16" max="16" width="12" style="478" bestFit="1" customWidth="1"/>
    <col min="17" max="18" width="9.42578125" style="472" bestFit="1" customWidth="1"/>
    <col min="19" max="161" width="10.5703125" style="374" customWidth="1"/>
    <col min="162" max="16384" width="8.85546875" style="374"/>
  </cols>
  <sheetData>
    <row r="1" spans="1:18" s="456" customFormat="1" ht="15" customHeight="1">
      <c r="A1" s="455" t="s">
        <v>3042</v>
      </c>
      <c r="B1" s="337" t="s">
        <v>3059</v>
      </c>
      <c r="C1" s="337" t="s">
        <v>3060</v>
      </c>
      <c r="D1" s="337" t="s">
        <v>3061</v>
      </c>
      <c r="E1" s="337" t="s">
        <v>515</v>
      </c>
      <c r="F1" s="465" t="s">
        <v>451</v>
      </c>
      <c r="G1" s="457" t="s">
        <v>456</v>
      </c>
      <c r="H1" s="466" t="s">
        <v>463</v>
      </c>
      <c r="I1" s="467" t="s">
        <v>465</v>
      </c>
      <c r="J1" s="467" t="s">
        <v>467</v>
      </c>
      <c r="K1" s="466" t="s">
        <v>469</v>
      </c>
      <c r="L1" s="465" t="s">
        <v>471</v>
      </c>
      <c r="M1" s="457" t="s">
        <v>473</v>
      </c>
      <c r="N1" s="467" t="s">
        <v>613</v>
      </c>
      <c r="O1" s="457" t="s">
        <v>478</v>
      </c>
      <c r="P1" s="467" t="s">
        <v>614</v>
      </c>
      <c r="Q1" s="465" t="s">
        <v>482</v>
      </c>
      <c r="R1" s="465" t="s">
        <v>484</v>
      </c>
    </row>
    <row r="2" spans="1:18" s="477" customFormat="1" ht="15.75">
      <c r="A2" s="455">
        <v>45747</v>
      </c>
      <c r="B2" s="337" t="s">
        <v>537</v>
      </c>
      <c r="C2" s="337" t="s">
        <v>3423</v>
      </c>
      <c r="D2" s="337" t="s">
        <v>1205</v>
      </c>
      <c r="E2" s="337" t="s">
        <v>3298</v>
      </c>
      <c r="F2" s="465" t="s">
        <v>1205</v>
      </c>
      <c r="G2" s="465" t="s">
        <v>1205</v>
      </c>
      <c r="H2" s="465" t="s">
        <v>1205</v>
      </c>
      <c r="I2" s="465" t="s">
        <v>1205</v>
      </c>
      <c r="J2" s="465" t="s">
        <v>1205</v>
      </c>
      <c r="K2" s="465" t="s">
        <v>1205</v>
      </c>
      <c r="L2" s="465" t="s">
        <v>1205</v>
      </c>
      <c r="M2" s="465" t="s">
        <v>1205</v>
      </c>
      <c r="N2" s="465" t="s">
        <v>1205</v>
      </c>
      <c r="O2" s="465" t="s">
        <v>1205</v>
      </c>
      <c r="P2" s="465" t="s">
        <v>1205</v>
      </c>
      <c r="Q2" s="465" t="s">
        <v>1205</v>
      </c>
      <c r="R2" s="465" t="s">
        <v>1205</v>
      </c>
    </row>
  </sheetData>
  <autoFilter ref="A1:R2"/>
  <phoneticPr fontId="14" type="noConversion"/>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F8" sqref="F8"/>
    </sheetView>
  </sheetViews>
  <sheetFormatPr defaultColWidth="8.85546875" defaultRowHeight="15" customHeight="1"/>
  <cols>
    <col min="1" max="1" width="13.42578125" style="453" bestFit="1" customWidth="1"/>
    <col min="2" max="2" width="14" style="374" bestFit="1" customWidth="1"/>
    <col min="3" max="3" width="22.5703125" style="374" bestFit="1" customWidth="1"/>
    <col min="4" max="4" width="10.42578125" style="374" bestFit="1" customWidth="1"/>
    <col min="5" max="5" width="13.42578125" style="374" bestFit="1" customWidth="1"/>
    <col min="6" max="6" width="11.140625" style="374" bestFit="1" customWidth="1"/>
    <col min="7" max="7" width="10.42578125" style="452" bestFit="1" customWidth="1"/>
    <col min="8" max="161" width="10.5703125" style="374" customWidth="1"/>
    <col min="162" max="16384" width="8.85546875" style="374"/>
  </cols>
  <sheetData>
    <row r="1" spans="1:7" s="456" customFormat="1" ht="15" customHeight="1">
      <c r="A1" s="455" t="s">
        <v>3042</v>
      </c>
      <c r="B1" s="337" t="s">
        <v>3059</v>
      </c>
      <c r="C1" s="337" t="s">
        <v>3060</v>
      </c>
      <c r="D1" s="337" t="s">
        <v>3061</v>
      </c>
      <c r="E1" s="337" t="s">
        <v>578</v>
      </c>
      <c r="F1" s="337" t="s">
        <v>515</v>
      </c>
      <c r="G1" s="457" t="s">
        <v>459</v>
      </c>
    </row>
    <row r="2" spans="1:7" ht="15" customHeight="1">
      <c r="A2" s="455">
        <v>45747</v>
      </c>
      <c r="B2" s="337" t="s">
        <v>537</v>
      </c>
      <c r="C2" s="337" t="s">
        <v>3423</v>
      </c>
      <c r="D2" s="337" t="s">
        <v>1205</v>
      </c>
      <c r="E2" s="337"/>
      <c r="F2" s="337" t="s">
        <v>3299</v>
      </c>
      <c r="G2" s="465" t="s">
        <v>1205</v>
      </c>
    </row>
    <row r="3" spans="1:7" ht="15" customHeight="1">
      <c r="A3" s="455"/>
      <c r="B3" s="337"/>
      <c r="C3" s="337"/>
      <c r="D3" s="337"/>
      <c r="E3" s="337"/>
      <c r="F3" s="337"/>
      <c r="G3" s="457"/>
    </row>
  </sheetData>
  <autoFilter ref="A1:G2"/>
  <phoneticPr fontId="14" type="noConversion"/>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workbookViewId="0">
      <selection activeCell="J2" sqref="J2"/>
    </sheetView>
  </sheetViews>
  <sheetFormatPr defaultColWidth="8.85546875" defaultRowHeight="15.75"/>
  <cols>
    <col min="1" max="1" width="13.42578125" style="453" bestFit="1" customWidth="1"/>
    <col min="2" max="2" width="15.42578125" style="374" bestFit="1" customWidth="1"/>
    <col min="3" max="3" width="22.5703125" style="374" bestFit="1" customWidth="1"/>
    <col min="4" max="4" width="18.42578125" style="374" bestFit="1" customWidth="1"/>
    <col min="5" max="5" width="11.140625" style="374" bestFit="1" customWidth="1"/>
    <col min="6" max="6" width="9.42578125" style="471" bestFit="1" customWidth="1"/>
    <col min="7" max="8" width="10.42578125" style="452" bestFit="1" customWidth="1"/>
    <col min="9" max="9" width="16.42578125" style="478" bestFit="1" customWidth="1"/>
    <col min="10" max="10" width="17.42578125" style="478" bestFit="1" customWidth="1"/>
    <col min="11" max="11" width="12.85546875" style="478" bestFit="1" customWidth="1"/>
    <col min="12" max="161" width="10.5703125" style="374" customWidth="1"/>
    <col min="162" max="16384" width="8.85546875" style="374"/>
  </cols>
  <sheetData>
    <row r="1" spans="1:11" s="456" customFormat="1">
      <c r="A1" s="455" t="s">
        <v>3042</v>
      </c>
      <c r="B1" s="337" t="s">
        <v>3059</v>
      </c>
      <c r="C1" s="337" t="s">
        <v>3060</v>
      </c>
      <c r="D1" s="337" t="s">
        <v>578</v>
      </c>
      <c r="E1" s="337" t="s">
        <v>515</v>
      </c>
      <c r="F1" s="466" t="s">
        <v>487</v>
      </c>
      <c r="G1" s="457" t="s">
        <v>491</v>
      </c>
      <c r="H1" s="457" t="s">
        <v>494</v>
      </c>
      <c r="I1" s="467" t="s">
        <v>496</v>
      </c>
      <c r="J1" s="467" t="s">
        <v>499</v>
      </c>
      <c r="K1" s="467" t="s">
        <v>502</v>
      </c>
    </row>
    <row r="2" spans="1:11">
      <c r="A2" s="455">
        <v>45747</v>
      </c>
      <c r="B2" s="337" t="s">
        <v>537</v>
      </c>
      <c r="C2" s="337" t="s">
        <v>3423</v>
      </c>
      <c r="D2" s="474" t="s">
        <v>3301</v>
      </c>
      <c r="E2" s="337" t="s">
        <v>3295</v>
      </c>
      <c r="F2" s="454" t="s">
        <v>3386</v>
      </c>
      <c r="G2" s="454" t="s">
        <v>3426</v>
      </c>
      <c r="H2" s="454" t="s">
        <v>3426</v>
      </c>
      <c r="I2" s="454" t="s">
        <v>3386</v>
      </c>
      <c r="J2" s="454" t="s">
        <v>3386</v>
      </c>
      <c r="K2" s="454" t="s">
        <v>3386</v>
      </c>
    </row>
    <row r="3" spans="1:11">
      <c r="A3" s="479"/>
      <c r="B3" s="456"/>
      <c r="C3" s="456"/>
      <c r="D3" s="456"/>
      <c r="E3" s="456"/>
      <c r="F3" s="480"/>
      <c r="G3" s="481"/>
      <c r="H3" s="481"/>
      <c r="I3" s="482"/>
      <c r="J3" s="482"/>
      <c r="K3" s="476"/>
    </row>
  </sheetData>
  <autoFilter ref="A1:K2"/>
  <phoneticPr fontId="14" type="noConversion"/>
  <pageMargins left="0.7" right="0.7" top="0.75" bottom="0.75" header="0.3" footer="0.3"/>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J18" sqref="J18"/>
    </sheetView>
  </sheetViews>
  <sheetFormatPr defaultColWidth="8.85546875" defaultRowHeight="15" customHeight="1"/>
  <cols>
    <col min="1" max="1" width="13.42578125" style="453" bestFit="1" customWidth="1"/>
    <col min="2" max="2" width="15.42578125" style="374" bestFit="1" customWidth="1"/>
    <col min="3" max="3" width="22.5703125" style="374" bestFit="1" customWidth="1"/>
    <col min="4" max="4" width="21.140625" style="374" bestFit="1" customWidth="1"/>
    <col min="5" max="5" width="11.140625" style="374" bestFit="1" customWidth="1"/>
    <col min="6" max="7" width="10.42578125" style="452" bestFit="1" customWidth="1"/>
    <col min="8" max="161" width="10.5703125" style="374" customWidth="1"/>
    <col min="162" max="16384" width="8.85546875" style="374"/>
  </cols>
  <sheetData>
    <row r="1" spans="1:7" s="456" customFormat="1" ht="15" customHeight="1">
      <c r="A1" s="455" t="s">
        <v>3042</v>
      </c>
      <c r="B1" s="337" t="s">
        <v>3059</v>
      </c>
      <c r="C1" s="337" t="s">
        <v>3060</v>
      </c>
      <c r="D1" s="337" t="s">
        <v>578</v>
      </c>
      <c r="E1" s="337" t="s">
        <v>515</v>
      </c>
      <c r="F1" s="457" t="s">
        <v>506</v>
      </c>
      <c r="G1" s="457" t="s">
        <v>510</v>
      </c>
    </row>
    <row r="2" spans="1:7" ht="15" customHeight="1">
      <c r="A2" s="455">
        <v>45747</v>
      </c>
      <c r="B2" s="337" t="s">
        <v>537</v>
      </c>
      <c r="C2" s="337" t="s">
        <v>3423</v>
      </c>
      <c r="D2" s="337" t="s">
        <v>3293</v>
      </c>
      <c r="E2" s="337" t="s">
        <v>3295</v>
      </c>
      <c r="F2" s="454" t="s">
        <v>1205</v>
      </c>
      <c r="G2" s="454" t="s">
        <v>1205</v>
      </c>
    </row>
  </sheetData>
  <autoFilter ref="A1:G2"/>
  <phoneticPr fontId="14" type="noConversion"/>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3"/>
  <sheetViews>
    <sheetView workbookViewId="0"/>
  </sheetViews>
  <sheetFormatPr defaultColWidth="9.140625" defaultRowHeight="12.75"/>
  <cols>
    <col min="1" max="1" width="11.5703125" style="107" customWidth="1"/>
    <col min="2" max="2" width="32.28515625" style="36" customWidth="1"/>
    <col min="3" max="3" width="8" style="107" customWidth="1"/>
    <col min="4" max="4" width="28" style="36" customWidth="1"/>
    <col min="5" max="5" width="11.7109375" style="36" customWidth="1"/>
    <col min="6" max="6" width="27.140625" style="36" customWidth="1"/>
    <col min="7" max="7" width="21" style="36" customWidth="1"/>
    <col min="8" max="8" width="26.28515625" style="36" customWidth="1"/>
    <col min="9" max="9" width="33.85546875" style="36" customWidth="1"/>
    <col min="10" max="10" width="2.85546875" style="36" customWidth="1"/>
    <col min="11" max="16384" width="9.140625" style="36"/>
  </cols>
  <sheetData>
    <row r="1" spans="1:9" ht="22.5">
      <c r="A1" s="104" t="s">
        <v>1518</v>
      </c>
      <c r="B1" s="105" t="s">
        <v>1517</v>
      </c>
      <c r="C1" s="104" t="s">
        <v>1516</v>
      </c>
      <c r="D1" s="105" t="s">
        <v>1515</v>
      </c>
      <c r="E1" s="105" t="s">
        <v>1474</v>
      </c>
      <c r="F1" s="105" t="s">
        <v>1514</v>
      </c>
      <c r="G1" s="105" t="s">
        <v>1513</v>
      </c>
      <c r="H1" s="57" t="s">
        <v>1512</v>
      </c>
      <c r="I1" s="38" t="s">
        <v>1511</v>
      </c>
    </row>
    <row r="2" spans="1:9" ht="33.75">
      <c r="A2" s="106">
        <v>4.0999999999999996</v>
      </c>
      <c r="B2" s="61" t="s">
        <v>1938</v>
      </c>
      <c r="C2" s="108" t="s">
        <v>1964</v>
      </c>
      <c r="D2" s="67" t="s">
        <v>1963</v>
      </c>
      <c r="E2" s="59">
        <v>20220930</v>
      </c>
      <c r="F2" s="61" t="s">
        <v>1962</v>
      </c>
      <c r="G2" s="42"/>
      <c r="H2" s="61" t="s">
        <v>1961</v>
      </c>
      <c r="I2" s="42"/>
    </row>
    <row r="3" spans="1:9" ht="33.75">
      <c r="A3" s="106">
        <v>4.0999999999999996</v>
      </c>
      <c r="B3" s="61" t="s">
        <v>1938</v>
      </c>
      <c r="C3" s="108" t="s">
        <v>1960</v>
      </c>
      <c r="D3" s="67" t="s">
        <v>1959</v>
      </c>
      <c r="E3" s="59">
        <v>20220930</v>
      </c>
      <c r="F3" s="61" t="s">
        <v>1753</v>
      </c>
      <c r="G3" s="42"/>
      <c r="H3" s="61" t="s">
        <v>1753</v>
      </c>
      <c r="I3" s="42"/>
    </row>
    <row r="4" spans="1:9" ht="33.75">
      <c r="A4" s="106">
        <v>4.0999999999999996</v>
      </c>
      <c r="B4" s="61" t="s">
        <v>1938</v>
      </c>
      <c r="C4" s="108" t="s">
        <v>1958</v>
      </c>
      <c r="D4" s="67" t="s">
        <v>1957</v>
      </c>
      <c r="E4" s="59">
        <v>20220930</v>
      </c>
      <c r="F4" s="61" t="s">
        <v>1753</v>
      </c>
      <c r="G4" s="42"/>
      <c r="H4" s="61" t="s">
        <v>1753</v>
      </c>
      <c r="I4" s="42"/>
    </row>
    <row r="5" spans="1:9" ht="22.5">
      <c r="A5" s="106">
        <v>4.0999999999999996</v>
      </c>
      <c r="B5" s="61" t="s">
        <v>1938</v>
      </c>
      <c r="C5" s="108" t="s">
        <v>1956</v>
      </c>
      <c r="D5" s="61" t="s">
        <v>1955</v>
      </c>
      <c r="E5" s="59">
        <v>20220930</v>
      </c>
      <c r="F5" s="61" t="s">
        <v>1637</v>
      </c>
      <c r="G5" s="42"/>
      <c r="H5" s="61" t="s">
        <v>1636</v>
      </c>
      <c r="I5" s="42"/>
    </row>
    <row r="6" spans="1:9" ht="22.5">
      <c r="A6" s="106">
        <v>4.0999999999999996</v>
      </c>
      <c r="B6" s="61" t="s">
        <v>1938</v>
      </c>
      <c r="C6" s="108" t="s">
        <v>1954</v>
      </c>
      <c r="D6" s="61" t="s">
        <v>1953</v>
      </c>
      <c r="E6" s="59">
        <v>20220930</v>
      </c>
      <c r="F6" s="61" t="s">
        <v>1637</v>
      </c>
      <c r="G6" s="42"/>
      <c r="H6" s="61" t="s">
        <v>1636</v>
      </c>
      <c r="I6" s="42"/>
    </row>
    <row r="7" spans="1:9" ht="22.5">
      <c r="A7" s="106">
        <v>4.0999999999999996</v>
      </c>
      <c r="B7" s="61" t="s">
        <v>1938</v>
      </c>
      <c r="C7" s="108" t="s">
        <v>1952</v>
      </c>
      <c r="D7" s="61" t="s">
        <v>1951</v>
      </c>
      <c r="E7" s="59">
        <v>20220930</v>
      </c>
      <c r="F7" s="61" t="s">
        <v>1481</v>
      </c>
      <c r="G7" s="42"/>
      <c r="H7" s="61" t="s">
        <v>1481</v>
      </c>
      <c r="I7" s="42"/>
    </row>
    <row r="8" spans="1:9" ht="33.75">
      <c r="A8" s="106">
        <v>4.0999999999999996</v>
      </c>
      <c r="B8" s="61" t="s">
        <v>1938</v>
      </c>
      <c r="C8" s="108" t="s">
        <v>1950</v>
      </c>
      <c r="D8" s="67" t="s">
        <v>1949</v>
      </c>
      <c r="E8" s="59">
        <v>20220930</v>
      </c>
      <c r="F8" s="61" t="s">
        <v>1481</v>
      </c>
      <c r="G8" s="40" t="s">
        <v>1945</v>
      </c>
      <c r="H8" s="61" t="s">
        <v>1481</v>
      </c>
      <c r="I8" s="40" t="s">
        <v>1943</v>
      </c>
    </row>
    <row r="9" spans="1:9" ht="33.75">
      <c r="A9" s="106">
        <v>4.0999999999999996</v>
      </c>
      <c r="B9" s="61" t="s">
        <v>1938</v>
      </c>
      <c r="C9" s="108" t="s">
        <v>1948</v>
      </c>
      <c r="D9" s="67" t="s">
        <v>1947</v>
      </c>
      <c r="E9" s="59">
        <v>20220930</v>
      </c>
      <c r="F9" s="61" t="s">
        <v>1946</v>
      </c>
      <c r="G9" s="40" t="s">
        <v>1945</v>
      </c>
      <c r="H9" s="61" t="s">
        <v>1944</v>
      </c>
      <c r="I9" s="40" t="s">
        <v>1943</v>
      </c>
    </row>
    <row r="10" spans="1:9" ht="56.25">
      <c r="A10" s="106">
        <v>4.0999999999999996</v>
      </c>
      <c r="B10" s="61" t="s">
        <v>1938</v>
      </c>
      <c r="C10" s="108" t="s">
        <v>1942</v>
      </c>
      <c r="D10" s="67" t="s">
        <v>1941</v>
      </c>
      <c r="E10" s="59">
        <v>20220930</v>
      </c>
      <c r="F10" s="61" t="s">
        <v>1481</v>
      </c>
      <c r="G10" s="40" t="s">
        <v>1940</v>
      </c>
      <c r="H10" s="61" t="s">
        <v>1481</v>
      </c>
      <c r="I10" s="40" t="s">
        <v>1939</v>
      </c>
    </row>
    <row r="11" spans="1:9" ht="22.5">
      <c r="A11" s="106">
        <v>4.0999999999999996</v>
      </c>
      <c r="B11" s="61" t="s">
        <v>1938</v>
      </c>
      <c r="C11" s="109">
        <v>40182</v>
      </c>
      <c r="D11" s="61" t="s">
        <v>1937</v>
      </c>
      <c r="E11" s="59">
        <v>20220930</v>
      </c>
      <c r="F11" s="61" t="s">
        <v>1481</v>
      </c>
      <c r="G11" s="42"/>
      <c r="H11" s="61" t="s">
        <v>1481</v>
      </c>
      <c r="I11" s="42"/>
    </row>
    <row r="12" spans="1:9" ht="45">
      <c r="A12" s="106">
        <v>4.2</v>
      </c>
      <c r="B12" s="61" t="s">
        <v>1936</v>
      </c>
      <c r="C12" s="108" t="s">
        <v>1935</v>
      </c>
      <c r="D12" s="67" t="s">
        <v>1934</v>
      </c>
      <c r="E12" s="59">
        <v>20220930</v>
      </c>
      <c r="F12" s="61" t="s">
        <v>1933</v>
      </c>
      <c r="G12" s="40" t="s">
        <v>1932</v>
      </c>
      <c r="H12" s="61" t="s">
        <v>1931</v>
      </c>
      <c r="I12" s="40" t="s">
        <v>1930</v>
      </c>
    </row>
    <row r="13" spans="1:9" ht="22.5">
      <c r="A13" s="106">
        <v>4.3</v>
      </c>
      <c r="B13" s="61" t="s">
        <v>1908</v>
      </c>
      <c r="C13" s="108" t="s">
        <v>1929</v>
      </c>
      <c r="D13" s="67" t="s">
        <v>1928</v>
      </c>
      <c r="E13" s="59">
        <v>20220930</v>
      </c>
      <c r="F13" s="67" t="s">
        <v>1906</v>
      </c>
      <c r="G13" s="42"/>
      <c r="H13" s="67" t="s">
        <v>1906</v>
      </c>
      <c r="I13" s="42"/>
    </row>
    <row r="14" spans="1:9" ht="22.5">
      <c r="A14" s="106">
        <v>4.3</v>
      </c>
      <c r="B14" s="61" t="s">
        <v>1908</v>
      </c>
      <c r="C14" s="108" t="s">
        <v>1927</v>
      </c>
      <c r="D14" s="61" t="s">
        <v>1926</v>
      </c>
      <c r="E14" s="59">
        <v>20220930</v>
      </c>
      <c r="F14" s="67" t="s">
        <v>1906</v>
      </c>
      <c r="G14" s="42"/>
      <c r="H14" s="67" t="s">
        <v>1906</v>
      </c>
      <c r="I14" s="42"/>
    </row>
    <row r="15" spans="1:9" ht="33.75">
      <c r="A15" s="106">
        <v>4.3</v>
      </c>
      <c r="B15" s="61" t="s">
        <v>1908</v>
      </c>
      <c r="C15" s="108" t="s">
        <v>1925</v>
      </c>
      <c r="D15" s="61" t="s">
        <v>1924</v>
      </c>
      <c r="E15" s="59">
        <v>20220930</v>
      </c>
      <c r="F15" s="67" t="s">
        <v>1906</v>
      </c>
      <c r="G15" s="42"/>
      <c r="H15" s="67" t="s">
        <v>1906</v>
      </c>
      <c r="I15" s="42"/>
    </row>
    <row r="16" spans="1:9" ht="24">
      <c r="A16" s="106">
        <v>4.3</v>
      </c>
      <c r="B16" s="61" t="s">
        <v>1908</v>
      </c>
      <c r="C16" s="108" t="s">
        <v>1923</v>
      </c>
      <c r="D16" s="61" t="s">
        <v>1922</v>
      </c>
      <c r="E16" s="59">
        <v>20220930</v>
      </c>
      <c r="F16" s="171" t="s">
        <v>2471</v>
      </c>
      <c r="G16" s="42"/>
      <c r="H16" s="67" t="s">
        <v>1902</v>
      </c>
      <c r="I16" s="42"/>
    </row>
    <row r="17" spans="1:9" ht="33.75">
      <c r="A17" s="106">
        <v>4.3</v>
      </c>
      <c r="B17" s="61" t="s">
        <v>1908</v>
      </c>
      <c r="C17" s="108" t="s">
        <v>1921</v>
      </c>
      <c r="D17" s="67" t="s">
        <v>1920</v>
      </c>
      <c r="E17" s="59">
        <v>20220930</v>
      </c>
      <c r="F17" s="67" t="s">
        <v>1906</v>
      </c>
      <c r="G17" s="42"/>
      <c r="H17" s="67" t="s">
        <v>1906</v>
      </c>
      <c r="I17" s="42"/>
    </row>
    <row r="18" spans="1:9" ht="33.75">
      <c r="A18" s="106">
        <v>4.3</v>
      </c>
      <c r="B18" s="61" t="s">
        <v>1908</v>
      </c>
      <c r="C18" s="108" t="s">
        <v>1919</v>
      </c>
      <c r="D18" s="67" t="s">
        <v>1918</v>
      </c>
      <c r="E18" s="59">
        <v>20220930</v>
      </c>
      <c r="F18" s="67" t="s">
        <v>1906</v>
      </c>
      <c r="G18" s="42"/>
      <c r="H18" s="67" t="s">
        <v>1906</v>
      </c>
      <c r="I18" s="42"/>
    </row>
    <row r="19" spans="1:9" ht="22.5">
      <c r="A19" s="106">
        <v>4.3</v>
      </c>
      <c r="B19" s="61" t="s">
        <v>1908</v>
      </c>
      <c r="C19" s="108" t="s">
        <v>1917</v>
      </c>
      <c r="D19" s="67" t="s">
        <v>1916</v>
      </c>
      <c r="E19" s="59">
        <v>20220930</v>
      </c>
      <c r="F19" s="67" t="s">
        <v>1906</v>
      </c>
      <c r="G19" s="42"/>
      <c r="H19" s="67" t="s">
        <v>1906</v>
      </c>
      <c r="I19" s="42"/>
    </row>
    <row r="20" spans="1:9" ht="22.5">
      <c r="A20" s="106">
        <v>4.3</v>
      </c>
      <c r="B20" s="61" t="s">
        <v>1908</v>
      </c>
      <c r="C20" s="108" t="s">
        <v>1915</v>
      </c>
      <c r="D20" s="61" t="s">
        <v>1914</v>
      </c>
      <c r="E20" s="59">
        <v>20220930</v>
      </c>
      <c r="F20" s="67" t="s">
        <v>1906</v>
      </c>
      <c r="G20" s="42"/>
      <c r="H20" s="67" t="s">
        <v>1906</v>
      </c>
      <c r="I20" s="42"/>
    </row>
    <row r="21" spans="1:9" ht="22.5">
      <c r="A21" s="106">
        <v>4.3</v>
      </c>
      <c r="B21" s="61" t="s">
        <v>1908</v>
      </c>
      <c r="C21" s="108" t="s">
        <v>1913</v>
      </c>
      <c r="D21" s="67" t="s">
        <v>1912</v>
      </c>
      <c r="E21" s="59">
        <v>20220930</v>
      </c>
      <c r="F21" s="67" t="s">
        <v>1906</v>
      </c>
      <c r="G21" s="42"/>
      <c r="H21" s="67" t="s">
        <v>1906</v>
      </c>
      <c r="I21" s="42"/>
    </row>
    <row r="22" spans="1:9" ht="22.5">
      <c r="A22" s="106">
        <v>4.3</v>
      </c>
      <c r="B22" s="61" t="s">
        <v>1908</v>
      </c>
      <c r="C22" s="109" t="s">
        <v>2393</v>
      </c>
      <c r="D22" s="61" t="s">
        <v>1911</v>
      </c>
      <c r="E22" s="59">
        <v>20220930</v>
      </c>
      <c r="F22" s="67" t="s">
        <v>1906</v>
      </c>
      <c r="G22" s="42"/>
      <c r="H22" s="67" t="s">
        <v>1906</v>
      </c>
      <c r="I22" s="42"/>
    </row>
    <row r="23" spans="1:9" ht="33.75">
      <c r="A23" s="106">
        <v>4.3</v>
      </c>
      <c r="B23" s="61" t="s">
        <v>1908</v>
      </c>
      <c r="C23" s="109" t="s">
        <v>2394</v>
      </c>
      <c r="D23" s="67" t="s">
        <v>1910</v>
      </c>
      <c r="E23" s="59">
        <v>20220930</v>
      </c>
      <c r="F23" s="67" t="s">
        <v>1906</v>
      </c>
      <c r="G23" s="42"/>
      <c r="H23" s="67" t="s">
        <v>1906</v>
      </c>
      <c r="I23" s="42"/>
    </row>
    <row r="24" spans="1:9" ht="33.75">
      <c r="A24" s="106">
        <v>4.3</v>
      </c>
      <c r="B24" s="61" t="s">
        <v>1908</v>
      </c>
      <c r="C24" s="109" t="s">
        <v>2396</v>
      </c>
      <c r="D24" s="67" t="s">
        <v>1907</v>
      </c>
      <c r="E24" s="59">
        <v>20220930</v>
      </c>
      <c r="F24" s="67" t="s">
        <v>1906</v>
      </c>
      <c r="G24" s="42"/>
      <c r="H24" s="67" t="s">
        <v>1906</v>
      </c>
      <c r="I24" s="42"/>
    </row>
    <row r="25" spans="1:9" ht="45">
      <c r="A25" s="106">
        <v>4.3</v>
      </c>
      <c r="B25" s="61" t="s">
        <v>1908</v>
      </c>
      <c r="C25" s="109" t="s">
        <v>2395</v>
      </c>
      <c r="D25" s="67" t="s">
        <v>1909</v>
      </c>
      <c r="E25" s="59">
        <v>20220930</v>
      </c>
      <c r="F25" s="67" t="s">
        <v>1906</v>
      </c>
      <c r="G25" s="42"/>
      <c r="H25" s="67" t="s">
        <v>1906</v>
      </c>
      <c r="I25" s="42"/>
    </row>
    <row r="26" spans="1:9" ht="33.75">
      <c r="A26" s="106">
        <v>4.3</v>
      </c>
      <c r="B26" s="61" t="s">
        <v>1908</v>
      </c>
      <c r="C26" s="109" t="s">
        <v>2397</v>
      </c>
      <c r="D26" s="67" t="s">
        <v>1907</v>
      </c>
      <c r="E26" s="59">
        <v>20220930</v>
      </c>
      <c r="F26" s="67" t="s">
        <v>1906</v>
      </c>
      <c r="G26" s="42"/>
      <c r="H26" s="67" t="s">
        <v>1906</v>
      </c>
      <c r="I26" s="42"/>
    </row>
    <row r="27" spans="1:9" ht="33.75">
      <c r="A27" s="106">
        <v>4.3</v>
      </c>
      <c r="B27" s="67" t="s">
        <v>1905</v>
      </c>
      <c r="C27" s="109" t="s">
        <v>2398</v>
      </c>
      <c r="D27" s="61" t="s">
        <v>1904</v>
      </c>
      <c r="E27" s="59">
        <v>20220930</v>
      </c>
      <c r="F27" s="67" t="s">
        <v>1903</v>
      </c>
      <c r="G27" s="42"/>
      <c r="H27" s="67" t="s">
        <v>1902</v>
      </c>
      <c r="I27" s="42"/>
    </row>
    <row r="28" spans="1:9" ht="45">
      <c r="A28" s="106">
        <v>4.4000000000000004</v>
      </c>
      <c r="B28" s="61" t="s">
        <v>1876</v>
      </c>
      <c r="C28" s="108" t="s">
        <v>1901</v>
      </c>
      <c r="D28" s="67" t="s">
        <v>1900</v>
      </c>
      <c r="E28" s="59">
        <v>20220930</v>
      </c>
      <c r="F28" s="61" t="s">
        <v>1893</v>
      </c>
      <c r="G28" s="42"/>
      <c r="H28" s="67" t="s">
        <v>1899</v>
      </c>
      <c r="I28" s="42"/>
    </row>
    <row r="29" spans="1:9" ht="45">
      <c r="A29" s="106">
        <v>4.4000000000000004</v>
      </c>
      <c r="B29" s="61" t="s">
        <v>1876</v>
      </c>
      <c r="C29" s="108" t="s">
        <v>1898</v>
      </c>
      <c r="D29" s="61" t="s">
        <v>1897</v>
      </c>
      <c r="E29" s="59">
        <v>20220930</v>
      </c>
      <c r="F29" s="59">
        <v>2</v>
      </c>
      <c r="G29" s="42"/>
      <c r="H29" s="59">
        <v>5</v>
      </c>
      <c r="I29" s="42"/>
    </row>
    <row r="30" spans="1:9" ht="78.75">
      <c r="A30" s="106">
        <v>4.4000000000000004</v>
      </c>
      <c r="B30" s="61" t="s">
        <v>1876</v>
      </c>
      <c r="C30" s="108" t="s">
        <v>1896</v>
      </c>
      <c r="D30" s="61" t="s">
        <v>1895</v>
      </c>
      <c r="E30" s="59">
        <v>20220930</v>
      </c>
      <c r="F30" s="67" t="s">
        <v>1894</v>
      </c>
      <c r="G30" s="40" t="s">
        <v>1893</v>
      </c>
      <c r="H30" s="61" t="s">
        <v>1481</v>
      </c>
      <c r="I30" s="42"/>
    </row>
    <row r="31" spans="1:9" ht="33.75">
      <c r="A31" s="106">
        <v>4.4000000000000004</v>
      </c>
      <c r="B31" s="61" t="s">
        <v>1876</v>
      </c>
      <c r="C31" s="108" t="s">
        <v>1892</v>
      </c>
      <c r="D31" s="61" t="s">
        <v>1891</v>
      </c>
      <c r="E31" s="59">
        <v>20220930</v>
      </c>
      <c r="F31" s="59">
        <v>0</v>
      </c>
      <c r="G31" s="42"/>
      <c r="H31" s="61" t="s">
        <v>1481</v>
      </c>
      <c r="I31" s="42"/>
    </row>
    <row r="32" spans="1:9" ht="22.5">
      <c r="A32" s="106">
        <v>4.4000000000000004</v>
      </c>
      <c r="B32" s="61" t="s">
        <v>1876</v>
      </c>
      <c r="C32" s="108" t="s">
        <v>1890</v>
      </c>
      <c r="D32" s="61" t="s">
        <v>1889</v>
      </c>
      <c r="E32" s="59">
        <v>20220930</v>
      </c>
      <c r="F32" s="61" t="s">
        <v>1877</v>
      </c>
      <c r="G32" s="39"/>
      <c r="H32" s="61" t="s">
        <v>1481</v>
      </c>
      <c r="I32" s="39"/>
    </row>
    <row r="33" spans="1:9" ht="56.25">
      <c r="A33" s="106">
        <v>4.4000000000000004</v>
      </c>
      <c r="B33" s="61" t="s">
        <v>1876</v>
      </c>
      <c r="C33" s="108" t="s">
        <v>1888</v>
      </c>
      <c r="D33" s="61" t="s">
        <v>1887</v>
      </c>
      <c r="E33" s="59">
        <v>20220930</v>
      </c>
      <c r="F33" s="67" t="s">
        <v>1886</v>
      </c>
      <c r="G33" s="40" t="s">
        <v>1885</v>
      </c>
      <c r="H33" s="61" t="s">
        <v>1481</v>
      </c>
      <c r="I33" s="42"/>
    </row>
    <row r="34" spans="1:9" ht="78.75">
      <c r="A34" s="106">
        <v>4.4000000000000004</v>
      </c>
      <c r="B34" s="61" t="s">
        <v>1876</v>
      </c>
      <c r="C34" s="108" t="s">
        <v>1884</v>
      </c>
      <c r="D34" s="61" t="s">
        <v>1883</v>
      </c>
      <c r="E34" s="59">
        <v>20220930</v>
      </c>
      <c r="F34" s="61" t="s">
        <v>1481</v>
      </c>
      <c r="G34" s="42"/>
      <c r="H34" s="67" t="s">
        <v>1882</v>
      </c>
      <c r="I34" s="42"/>
    </row>
    <row r="35" spans="1:9" ht="33.75">
      <c r="A35" s="106">
        <v>4.4000000000000004</v>
      </c>
      <c r="B35" s="61" t="s">
        <v>1876</v>
      </c>
      <c r="C35" s="108" t="s">
        <v>1881</v>
      </c>
      <c r="D35" s="61" t="s">
        <v>1880</v>
      </c>
      <c r="E35" s="59">
        <v>20220930</v>
      </c>
      <c r="F35" s="61" t="s">
        <v>1481</v>
      </c>
      <c r="G35" s="42"/>
      <c r="H35" s="59">
        <v>0</v>
      </c>
      <c r="I35" s="42"/>
    </row>
    <row r="36" spans="1:9" ht="22.5">
      <c r="A36" s="106">
        <v>4.4000000000000004</v>
      </c>
      <c r="B36" s="61" t="s">
        <v>1876</v>
      </c>
      <c r="C36" s="108" t="s">
        <v>1879</v>
      </c>
      <c r="D36" s="61" t="s">
        <v>1878</v>
      </c>
      <c r="E36" s="59">
        <v>20220930</v>
      </c>
      <c r="F36" s="61" t="s">
        <v>1481</v>
      </c>
      <c r="G36" s="39"/>
      <c r="H36" s="61" t="s">
        <v>1877</v>
      </c>
      <c r="I36" s="39"/>
    </row>
    <row r="37" spans="1:9" ht="78.75">
      <c r="A37" s="106">
        <v>4.4000000000000004</v>
      </c>
      <c r="B37" s="61" t="s">
        <v>1876</v>
      </c>
      <c r="C37" s="109">
        <v>40272</v>
      </c>
      <c r="D37" s="67" t="s">
        <v>1875</v>
      </c>
      <c r="E37" s="59">
        <v>20220930</v>
      </c>
      <c r="F37" s="61" t="s">
        <v>1481</v>
      </c>
      <c r="G37" s="42"/>
      <c r="H37" s="67" t="s">
        <v>1874</v>
      </c>
      <c r="I37" s="40" t="s">
        <v>1873</v>
      </c>
    </row>
    <row r="38" spans="1:9" ht="121.5">
      <c r="A38" s="106">
        <v>5.0999999999999996</v>
      </c>
      <c r="B38" s="61" t="s">
        <v>1871</v>
      </c>
      <c r="C38" s="108" t="s">
        <v>1872</v>
      </c>
      <c r="D38" s="61" t="s">
        <v>1871</v>
      </c>
      <c r="E38" s="59">
        <v>20220930</v>
      </c>
      <c r="F38" s="67" t="s">
        <v>1870</v>
      </c>
      <c r="G38" s="40" t="s">
        <v>1868</v>
      </c>
      <c r="H38" s="67" t="s">
        <v>1869</v>
      </c>
      <c r="I38" s="40" t="s">
        <v>1868</v>
      </c>
    </row>
    <row r="39" spans="1:9" ht="33.75">
      <c r="A39" s="106">
        <v>5.2</v>
      </c>
      <c r="B39" s="61" t="s">
        <v>1866</v>
      </c>
      <c r="C39" s="108" t="s">
        <v>1867</v>
      </c>
      <c r="D39" s="61" t="s">
        <v>1866</v>
      </c>
      <c r="E39" s="59">
        <v>20220930</v>
      </c>
      <c r="F39" s="61" t="s">
        <v>1865</v>
      </c>
      <c r="G39" s="42"/>
      <c r="H39" s="61" t="s">
        <v>1865</v>
      </c>
      <c r="I39" s="42"/>
    </row>
    <row r="40" spans="1:9">
      <c r="A40" s="106">
        <v>5.3</v>
      </c>
      <c r="B40" s="61" t="s">
        <v>1854</v>
      </c>
      <c r="C40" s="108" t="s">
        <v>1864</v>
      </c>
      <c r="D40" s="61" t="s">
        <v>1863</v>
      </c>
      <c r="E40" s="59">
        <v>20220930</v>
      </c>
      <c r="F40" s="68">
        <v>0.99</v>
      </c>
      <c r="G40" s="43"/>
      <c r="H40" s="72">
        <v>0.995</v>
      </c>
      <c r="I40" s="43"/>
    </row>
    <row r="41" spans="1:9">
      <c r="A41" s="106">
        <v>5.3</v>
      </c>
      <c r="B41" s="61" t="s">
        <v>1854</v>
      </c>
      <c r="C41" s="108" t="s">
        <v>1862</v>
      </c>
      <c r="D41" s="61" t="s">
        <v>1861</v>
      </c>
      <c r="E41" s="59">
        <v>20220930</v>
      </c>
      <c r="F41" s="61" t="s">
        <v>1860</v>
      </c>
      <c r="G41" s="39"/>
      <c r="H41" s="61" t="s">
        <v>1859</v>
      </c>
      <c r="I41" s="39"/>
    </row>
    <row r="42" spans="1:9">
      <c r="A42" s="106">
        <v>5.3</v>
      </c>
      <c r="B42" s="61" t="s">
        <v>1854</v>
      </c>
      <c r="C42" s="108" t="s">
        <v>1858</v>
      </c>
      <c r="D42" s="61" t="s">
        <v>1857</v>
      </c>
      <c r="E42" s="59">
        <v>20220930</v>
      </c>
      <c r="F42" s="61" t="s">
        <v>1856</v>
      </c>
      <c r="G42" s="43"/>
      <c r="H42" s="61" t="s">
        <v>1855</v>
      </c>
      <c r="I42" s="43"/>
    </row>
    <row r="43" spans="1:9" ht="78.75">
      <c r="A43" s="106">
        <v>5.3</v>
      </c>
      <c r="B43" s="61" t="s">
        <v>1854</v>
      </c>
      <c r="C43" s="108" t="s">
        <v>1853</v>
      </c>
      <c r="D43" s="61" t="s">
        <v>1852</v>
      </c>
      <c r="E43" s="59">
        <v>20220930</v>
      </c>
      <c r="F43" s="59">
        <v>47</v>
      </c>
      <c r="G43" s="42" t="s">
        <v>1851</v>
      </c>
      <c r="H43" s="59">
        <v>0</v>
      </c>
      <c r="I43" s="42"/>
    </row>
    <row r="44" spans="1:9" ht="56.25">
      <c r="A44" s="106">
        <v>6.1</v>
      </c>
      <c r="B44" s="61" t="s">
        <v>1850</v>
      </c>
      <c r="C44" s="108" t="s">
        <v>1849</v>
      </c>
      <c r="D44" s="67" t="s">
        <v>1848</v>
      </c>
      <c r="E44" s="59">
        <v>20220930</v>
      </c>
      <c r="F44" s="67" t="s">
        <v>1847</v>
      </c>
      <c r="G44" s="42"/>
      <c r="H44" s="67" t="s">
        <v>1846</v>
      </c>
      <c r="I44" s="40" t="s">
        <v>1532</v>
      </c>
    </row>
    <row r="45" spans="1:9" ht="67.5">
      <c r="A45" s="106">
        <v>6.2</v>
      </c>
      <c r="B45" s="61" t="s">
        <v>1816</v>
      </c>
      <c r="C45" s="108" t="s">
        <v>1845</v>
      </c>
      <c r="D45" s="67" t="s">
        <v>1844</v>
      </c>
      <c r="E45" s="59">
        <v>20220930</v>
      </c>
      <c r="F45" s="67" t="s">
        <v>1818</v>
      </c>
      <c r="G45" s="42"/>
      <c r="H45" s="67" t="s">
        <v>1818</v>
      </c>
      <c r="I45" s="42"/>
    </row>
    <row r="46" spans="1:9" ht="67.5">
      <c r="A46" s="106">
        <v>6.2</v>
      </c>
      <c r="B46" s="61" t="s">
        <v>1816</v>
      </c>
      <c r="C46" s="108" t="s">
        <v>1843</v>
      </c>
      <c r="D46" s="61" t="s">
        <v>1842</v>
      </c>
      <c r="E46" s="59">
        <v>20220930</v>
      </c>
      <c r="F46" s="67" t="s">
        <v>1818</v>
      </c>
      <c r="G46" s="42"/>
      <c r="H46" s="67" t="s">
        <v>1818</v>
      </c>
      <c r="I46" s="42"/>
    </row>
    <row r="47" spans="1:9" ht="67.5">
      <c r="A47" s="106">
        <v>6.2</v>
      </c>
      <c r="B47" s="61" t="s">
        <v>1816</v>
      </c>
      <c r="C47" s="108" t="s">
        <v>1841</v>
      </c>
      <c r="D47" s="61" t="s">
        <v>1840</v>
      </c>
      <c r="E47" s="59">
        <v>20220930</v>
      </c>
      <c r="F47" s="67" t="s">
        <v>1818</v>
      </c>
      <c r="G47" s="42"/>
      <c r="H47" s="67" t="s">
        <v>1818</v>
      </c>
      <c r="I47" s="42"/>
    </row>
    <row r="48" spans="1:9" ht="135">
      <c r="A48" s="106">
        <v>6.2</v>
      </c>
      <c r="B48" s="61" t="s">
        <v>1816</v>
      </c>
      <c r="C48" s="108" t="s">
        <v>1839</v>
      </c>
      <c r="D48" s="61" t="s">
        <v>1838</v>
      </c>
      <c r="E48" s="59">
        <v>20220930</v>
      </c>
      <c r="F48" s="67" t="s">
        <v>1837</v>
      </c>
      <c r="G48" s="42"/>
      <c r="H48" s="67" t="s">
        <v>1836</v>
      </c>
      <c r="I48" s="42"/>
    </row>
    <row r="49" spans="1:9" ht="67.5">
      <c r="A49" s="106">
        <v>6.2</v>
      </c>
      <c r="B49" s="61" t="s">
        <v>1816</v>
      </c>
      <c r="C49" s="108" t="s">
        <v>1835</v>
      </c>
      <c r="D49" s="67" t="s">
        <v>1834</v>
      </c>
      <c r="E49" s="59">
        <v>20220930</v>
      </c>
      <c r="F49" s="67" t="s">
        <v>1818</v>
      </c>
      <c r="G49" s="42"/>
      <c r="H49" s="67" t="s">
        <v>1818</v>
      </c>
      <c r="I49" s="42"/>
    </row>
    <row r="50" spans="1:9" ht="67.5">
      <c r="A50" s="106">
        <v>6.2</v>
      </c>
      <c r="B50" s="61" t="s">
        <v>1816</v>
      </c>
      <c r="C50" s="108" t="s">
        <v>1833</v>
      </c>
      <c r="D50" s="67" t="s">
        <v>1832</v>
      </c>
      <c r="E50" s="59">
        <v>20220930</v>
      </c>
      <c r="F50" s="67" t="s">
        <v>1818</v>
      </c>
      <c r="G50" s="42"/>
      <c r="H50" s="67" t="s">
        <v>1818</v>
      </c>
      <c r="I50" s="42"/>
    </row>
    <row r="51" spans="1:9" ht="67.5">
      <c r="A51" s="106">
        <v>6.2</v>
      </c>
      <c r="B51" s="61" t="s">
        <v>1816</v>
      </c>
      <c r="C51" s="108" t="s">
        <v>1831</v>
      </c>
      <c r="D51" s="61" t="s">
        <v>1830</v>
      </c>
      <c r="E51" s="59">
        <v>20220930</v>
      </c>
      <c r="F51" s="67" t="s">
        <v>1818</v>
      </c>
      <c r="G51" s="42"/>
      <c r="H51" s="67" t="s">
        <v>1818</v>
      </c>
      <c r="I51" s="42"/>
    </row>
    <row r="52" spans="1:9" ht="67.5">
      <c r="A52" s="106">
        <v>6.2</v>
      </c>
      <c r="B52" s="61" t="s">
        <v>1816</v>
      </c>
      <c r="C52" s="108" t="s">
        <v>1829</v>
      </c>
      <c r="D52" s="61" t="s">
        <v>1828</v>
      </c>
      <c r="E52" s="59">
        <v>20220930</v>
      </c>
      <c r="F52" s="67" t="s">
        <v>1818</v>
      </c>
      <c r="G52" s="42"/>
      <c r="H52" s="67" t="s">
        <v>1818</v>
      </c>
      <c r="I52" s="42"/>
    </row>
    <row r="53" spans="1:9" ht="67.5">
      <c r="A53" s="106">
        <v>6.2</v>
      </c>
      <c r="B53" s="61" t="s">
        <v>1816</v>
      </c>
      <c r="C53" s="108" t="s">
        <v>1827</v>
      </c>
      <c r="D53" s="61" t="s">
        <v>1826</v>
      </c>
      <c r="E53" s="59">
        <v>20220930</v>
      </c>
      <c r="F53" s="67" t="s">
        <v>1818</v>
      </c>
      <c r="G53" s="42"/>
      <c r="H53" s="67" t="s">
        <v>1818</v>
      </c>
      <c r="I53" s="42"/>
    </row>
    <row r="54" spans="1:9" ht="67.5">
      <c r="A54" s="106">
        <v>6.2</v>
      </c>
      <c r="B54" s="61" t="s">
        <v>1816</v>
      </c>
      <c r="C54" s="109" t="s">
        <v>2474</v>
      </c>
      <c r="D54" s="67" t="s">
        <v>1825</v>
      </c>
      <c r="E54" s="59">
        <v>20220930</v>
      </c>
      <c r="F54" s="67" t="s">
        <v>1818</v>
      </c>
      <c r="G54" s="42"/>
      <c r="H54" s="67" t="s">
        <v>1818</v>
      </c>
      <c r="I54" s="42"/>
    </row>
    <row r="55" spans="1:9" ht="67.5">
      <c r="A55" s="106">
        <v>6.2</v>
      </c>
      <c r="B55" s="61" t="s">
        <v>1816</v>
      </c>
      <c r="C55" s="109" t="s">
        <v>2475</v>
      </c>
      <c r="D55" s="67" t="s">
        <v>1824</v>
      </c>
      <c r="E55" s="59">
        <v>20220930</v>
      </c>
      <c r="F55" s="67" t="s">
        <v>1818</v>
      </c>
      <c r="G55" s="42"/>
      <c r="H55" s="67" t="s">
        <v>1818</v>
      </c>
      <c r="I55" s="42"/>
    </row>
    <row r="56" spans="1:9" ht="67.5">
      <c r="A56" s="106">
        <v>6.2</v>
      </c>
      <c r="B56" s="61" t="s">
        <v>1816</v>
      </c>
      <c r="C56" s="109" t="s">
        <v>2476</v>
      </c>
      <c r="D56" s="67" t="s">
        <v>1823</v>
      </c>
      <c r="E56" s="59">
        <v>20220930</v>
      </c>
      <c r="F56" s="67" t="s">
        <v>1818</v>
      </c>
      <c r="G56" s="42"/>
      <c r="H56" s="67" t="s">
        <v>1818</v>
      </c>
      <c r="I56" s="42"/>
    </row>
    <row r="57" spans="1:9" ht="67.5">
      <c r="A57" s="106">
        <v>6.2</v>
      </c>
      <c r="B57" s="61" t="s">
        <v>1816</v>
      </c>
      <c r="C57" s="109" t="s">
        <v>2477</v>
      </c>
      <c r="D57" s="67" t="s">
        <v>1822</v>
      </c>
      <c r="E57" s="59">
        <v>20220930</v>
      </c>
      <c r="F57" s="67" t="s">
        <v>1818</v>
      </c>
      <c r="G57" s="42"/>
      <c r="H57" s="67" t="s">
        <v>1818</v>
      </c>
      <c r="I57" s="42"/>
    </row>
    <row r="58" spans="1:9" ht="112.5">
      <c r="A58" s="106">
        <v>6.2</v>
      </c>
      <c r="B58" s="61" t="s">
        <v>1816</v>
      </c>
      <c r="C58" s="109" t="s">
        <v>2399</v>
      </c>
      <c r="D58" s="67" t="s">
        <v>1821</v>
      </c>
      <c r="E58" s="59">
        <v>20220930</v>
      </c>
      <c r="F58" s="67" t="s">
        <v>1820</v>
      </c>
      <c r="G58" s="40" t="s">
        <v>1819</v>
      </c>
      <c r="H58" s="67" t="s">
        <v>1818</v>
      </c>
      <c r="I58" s="40" t="s">
        <v>1817</v>
      </c>
    </row>
    <row r="59" spans="1:9" ht="90">
      <c r="A59" s="106">
        <v>6.2</v>
      </c>
      <c r="B59" s="61" t="s">
        <v>1816</v>
      </c>
      <c r="C59" s="109" t="s">
        <v>2400</v>
      </c>
      <c r="D59" s="61" t="s">
        <v>1815</v>
      </c>
      <c r="E59" s="59">
        <v>20220930</v>
      </c>
      <c r="F59" s="67" t="s">
        <v>1814</v>
      </c>
      <c r="G59" s="42"/>
      <c r="H59" s="67" t="s">
        <v>1813</v>
      </c>
      <c r="I59" s="42"/>
    </row>
    <row r="60" spans="1:9" ht="177">
      <c r="A60" s="106">
        <v>6.3</v>
      </c>
      <c r="B60" s="61" t="s">
        <v>1811</v>
      </c>
      <c r="C60" s="108" t="s">
        <v>1812</v>
      </c>
      <c r="D60" s="61" t="s">
        <v>1811</v>
      </c>
      <c r="E60" s="59">
        <v>20220930</v>
      </c>
      <c r="F60" s="67" t="s">
        <v>1810</v>
      </c>
      <c r="G60" s="42"/>
      <c r="H60" s="61" t="s">
        <v>1809</v>
      </c>
      <c r="I60" s="42"/>
    </row>
    <row r="61" spans="1:9" ht="45">
      <c r="A61" s="106">
        <v>6.4</v>
      </c>
      <c r="B61" s="61" t="s">
        <v>1777</v>
      </c>
      <c r="C61" s="108" t="s">
        <v>1808</v>
      </c>
      <c r="D61" s="61" t="s">
        <v>1807</v>
      </c>
      <c r="E61" s="59">
        <v>20220930</v>
      </c>
      <c r="F61" s="61" t="s">
        <v>1806</v>
      </c>
      <c r="G61" s="42"/>
      <c r="H61" s="61" t="s">
        <v>1805</v>
      </c>
      <c r="I61" s="42"/>
    </row>
    <row r="62" spans="1:9" ht="45">
      <c r="A62" s="106">
        <v>6.4</v>
      </c>
      <c r="B62" s="61" t="s">
        <v>1777</v>
      </c>
      <c r="C62" s="108" t="s">
        <v>1804</v>
      </c>
      <c r="D62" s="61" t="s">
        <v>1803</v>
      </c>
      <c r="E62" s="59">
        <v>20220930</v>
      </c>
      <c r="F62" s="61" t="s">
        <v>1481</v>
      </c>
      <c r="G62" s="42"/>
      <c r="H62" s="73">
        <v>44767</v>
      </c>
      <c r="I62" s="42"/>
    </row>
    <row r="63" spans="1:9" ht="45">
      <c r="A63" s="106">
        <v>6.4</v>
      </c>
      <c r="B63" s="61" t="s">
        <v>1777</v>
      </c>
      <c r="C63" s="108" t="s">
        <v>1802</v>
      </c>
      <c r="D63" s="61" t="s">
        <v>1801</v>
      </c>
      <c r="E63" s="59">
        <v>20220930</v>
      </c>
      <c r="F63" s="61" t="s">
        <v>1800</v>
      </c>
      <c r="G63" s="42"/>
      <c r="H63" s="61" t="s">
        <v>1799</v>
      </c>
      <c r="I63" s="42"/>
    </row>
    <row r="64" spans="1:9" ht="45">
      <c r="A64" s="106">
        <v>6.4</v>
      </c>
      <c r="B64" s="61" t="s">
        <v>1777</v>
      </c>
      <c r="C64" s="108" t="s">
        <v>1798</v>
      </c>
      <c r="D64" s="61" t="s">
        <v>1797</v>
      </c>
      <c r="E64" s="59">
        <v>20220930</v>
      </c>
      <c r="F64" s="172">
        <v>39363</v>
      </c>
      <c r="G64" s="42"/>
      <c r="H64" s="73">
        <v>44767</v>
      </c>
      <c r="I64" s="42"/>
    </row>
    <row r="65" spans="1:9" ht="45">
      <c r="A65" s="106">
        <v>6.4</v>
      </c>
      <c r="B65" s="61" t="s">
        <v>1777</v>
      </c>
      <c r="C65" s="108" t="s">
        <v>1796</v>
      </c>
      <c r="D65" s="61" t="s">
        <v>1795</v>
      </c>
      <c r="E65" s="59">
        <v>20220930</v>
      </c>
      <c r="F65" s="68">
        <v>0.99</v>
      </c>
      <c r="G65" s="42"/>
      <c r="H65" s="68">
        <v>0.995</v>
      </c>
      <c r="I65" s="42"/>
    </row>
    <row r="66" spans="1:9" ht="45">
      <c r="A66" s="106">
        <v>6.4</v>
      </c>
      <c r="B66" s="61" t="s">
        <v>1777</v>
      </c>
      <c r="C66" s="108" t="s">
        <v>1794</v>
      </c>
      <c r="D66" s="61" t="s">
        <v>1793</v>
      </c>
      <c r="E66" s="59">
        <v>20220930</v>
      </c>
      <c r="F66" s="172">
        <v>43553</v>
      </c>
      <c r="G66" s="42"/>
      <c r="H66" s="73">
        <v>44767</v>
      </c>
      <c r="I66" s="42"/>
    </row>
    <row r="67" spans="1:9" ht="45">
      <c r="A67" s="106">
        <v>6.4</v>
      </c>
      <c r="B67" s="61" t="s">
        <v>1777</v>
      </c>
      <c r="C67" s="108" t="s">
        <v>1792</v>
      </c>
      <c r="D67" s="61" t="s">
        <v>1791</v>
      </c>
      <c r="E67" s="59">
        <v>20220930</v>
      </c>
      <c r="F67" s="61" t="s">
        <v>1790</v>
      </c>
      <c r="G67" s="42"/>
      <c r="H67" s="61" t="s">
        <v>1789</v>
      </c>
      <c r="I67" s="42"/>
    </row>
    <row r="68" spans="1:9" ht="45">
      <c r="A68" s="106">
        <v>6.4</v>
      </c>
      <c r="B68" s="61" t="s">
        <v>1777</v>
      </c>
      <c r="C68" s="108" t="s">
        <v>1788</v>
      </c>
      <c r="D68" s="61" t="s">
        <v>1787</v>
      </c>
      <c r="E68" s="59">
        <v>20220930</v>
      </c>
      <c r="F68" s="172">
        <v>43553</v>
      </c>
      <c r="G68" s="42"/>
      <c r="H68" s="73">
        <v>44767</v>
      </c>
      <c r="I68" s="42"/>
    </row>
    <row r="69" spans="1:9" ht="45">
      <c r="A69" s="106">
        <v>6.4</v>
      </c>
      <c r="B69" s="61" t="s">
        <v>1777</v>
      </c>
      <c r="C69" s="108" t="s">
        <v>1786</v>
      </c>
      <c r="D69" s="61" t="s">
        <v>1785</v>
      </c>
      <c r="E69" s="59">
        <v>20220930</v>
      </c>
      <c r="F69" s="61" t="s">
        <v>1481</v>
      </c>
      <c r="G69" s="42"/>
      <c r="H69" s="61" t="s">
        <v>1784</v>
      </c>
      <c r="I69" s="42"/>
    </row>
    <row r="70" spans="1:9" ht="45">
      <c r="A70" s="106">
        <v>6.4</v>
      </c>
      <c r="B70" s="61" t="s">
        <v>1777</v>
      </c>
      <c r="C70" s="109" t="s">
        <v>2401</v>
      </c>
      <c r="D70" s="61" t="s">
        <v>1783</v>
      </c>
      <c r="E70" s="59">
        <v>20220930</v>
      </c>
      <c r="F70" s="61" t="s">
        <v>1481</v>
      </c>
      <c r="G70" s="42"/>
      <c r="H70" s="73">
        <v>44767</v>
      </c>
      <c r="I70" s="42"/>
    </row>
    <row r="71" spans="1:9" ht="45">
      <c r="A71" s="106">
        <v>6.4</v>
      </c>
      <c r="B71" s="61" t="s">
        <v>1777</v>
      </c>
      <c r="C71" s="109" t="s">
        <v>2402</v>
      </c>
      <c r="D71" s="61" t="s">
        <v>1782</v>
      </c>
      <c r="E71" s="59">
        <v>20220930</v>
      </c>
      <c r="F71" s="59">
        <v>2</v>
      </c>
      <c r="G71" s="42"/>
      <c r="H71" s="59">
        <v>5</v>
      </c>
      <c r="I71" s="42"/>
    </row>
    <row r="72" spans="1:9" ht="45">
      <c r="A72" s="106">
        <v>6.4</v>
      </c>
      <c r="B72" s="61" t="s">
        <v>1777</v>
      </c>
      <c r="C72" s="109" t="s">
        <v>2403</v>
      </c>
      <c r="D72" s="61" t="s">
        <v>1781</v>
      </c>
      <c r="E72" s="59">
        <v>20220930</v>
      </c>
      <c r="F72" s="172">
        <v>43553</v>
      </c>
      <c r="G72" s="42"/>
      <c r="H72" s="73">
        <v>44767</v>
      </c>
      <c r="I72" s="42"/>
    </row>
    <row r="73" spans="1:9" ht="221.25">
      <c r="A73" s="106">
        <v>6.4</v>
      </c>
      <c r="B73" s="61" t="s">
        <v>1777</v>
      </c>
      <c r="C73" s="109" t="s">
        <v>2404</v>
      </c>
      <c r="D73" s="61" t="s">
        <v>1780</v>
      </c>
      <c r="E73" s="59">
        <v>20220930</v>
      </c>
      <c r="F73" s="67" t="s">
        <v>1779</v>
      </c>
      <c r="G73" s="42"/>
      <c r="H73" s="61" t="s">
        <v>1481</v>
      </c>
      <c r="I73" s="42"/>
    </row>
    <row r="74" spans="1:9" ht="45">
      <c r="A74" s="106">
        <v>6.4</v>
      </c>
      <c r="B74" s="61" t="s">
        <v>1777</v>
      </c>
      <c r="C74" s="109" t="s">
        <v>2405</v>
      </c>
      <c r="D74" s="61" t="s">
        <v>1778</v>
      </c>
      <c r="E74" s="59">
        <v>20220930</v>
      </c>
      <c r="F74" s="61" t="s">
        <v>1771</v>
      </c>
      <c r="G74" s="42"/>
      <c r="H74" s="61" t="s">
        <v>1771</v>
      </c>
      <c r="I74" s="42"/>
    </row>
    <row r="75" spans="1:9" ht="45">
      <c r="A75" s="106">
        <v>6.4</v>
      </c>
      <c r="B75" s="61" t="s">
        <v>1777</v>
      </c>
      <c r="C75" s="109" t="s">
        <v>2406</v>
      </c>
      <c r="D75" s="61" t="s">
        <v>1776</v>
      </c>
      <c r="E75" s="59">
        <v>20220930</v>
      </c>
      <c r="F75" s="61" t="s">
        <v>1481</v>
      </c>
      <c r="G75" s="42"/>
      <c r="H75" s="73">
        <v>44767</v>
      </c>
      <c r="I75" s="42"/>
    </row>
    <row r="76" spans="1:9" ht="33.75">
      <c r="A76" s="106">
        <v>6.5</v>
      </c>
      <c r="B76" s="61" t="s">
        <v>1757</v>
      </c>
      <c r="C76" s="108" t="s">
        <v>1775</v>
      </c>
      <c r="D76" s="61" t="s">
        <v>1774</v>
      </c>
      <c r="E76" s="59">
        <v>20220930</v>
      </c>
      <c r="F76" s="59">
        <v>156</v>
      </c>
      <c r="G76" s="42"/>
      <c r="H76" s="59">
        <v>0</v>
      </c>
      <c r="I76" s="42"/>
    </row>
    <row r="77" spans="1:9" ht="33.75">
      <c r="A77" s="106">
        <v>6.5</v>
      </c>
      <c r="B77" s="67" t="s">
        <v>1769</v>
      </c>
      <c r="C77" s="108" t="s">
        <v>1773</v>
      </c>
      <c r="D77" s="61" t="s">
        <v>1772</v>
      </c>
      <c r="E77" s="59">
        <v>20220930</v>
      </c>
      <c r="F77" s="61" t="s">
        <v>1771</v>
      </c>
      <c r="G77" s="42"/>
      <c r="H77" s="61" t="s">
        <v>1770</v>
      </c>
      <c r="I77" s="42"/>
    </row>
    <row r="78" spans="1:9" ht="33.75">
      <c r="A78" s="106">
        <v>6.5</v>
      </c>
      <c r="B78" s="67" t="s">
        <v>1769</v>
      </c>
      <c r="C78" s="108" t="s">
        <v>1768</v>
      </c>
      <c r="D78" s="61" t="s">
        <v>1767</v>
      </c>
      <c r="E78" s="59">
        <v>20220930</v>
      </c>
      <c r="F78" s="61" t="s">
        <v>1766</v>
      </c>
      <c r="G78" s="42"/>
      <c r="H78" s="61" t="s">
        <v>1765</v>
      </c>
      <c r="I78" s="42"/>
    </row>
    <row r="79" spans="1:9" ht="33.75">
      <c r="A79" s="106">
        <v>6.5</v>
      </c>
      <c r="B79" s="61" t="s">
        <v>1757</v>
      </c>
      <c r="C79" s="108" t="s">
        <v>1764</v>
      </c>
      <c r="D79" s="61" t="s">
        <v>1763</v>
      </c>
      <c r="E79" s="59">
        <v>20220930</v>
      </c>
      <c r="F79" s="173">
        <v>10552</v>
      </c>
      <c r="G79" s="42"/>
      <c r="H79" s="59">
        <v>392</v>
      </c>
      <c r="I79" s="40" t="s">
        <v>1762</v>
      </c>
    </row>
    <row r="80" spans="1:9" ht="22.5">
      <c r="A80" s="106">
        <v>6.5</v>
      </c>
      <c r="B80" s="61" t="s">
        <v>1757</v>
      </c>
      <c r="C80" s="108" t="s">
        <v>1761</v>
      </c>
      <c r="D80" s="61" t="s">
        <v>1509</v>
      </c>
      <c r="E80" s="59">
        <v>20220930</v>
      </c>
      <c r="F80" s="68">
        <v>0.98519999999999996</v>
      </c>
      <c r="G80" s="42"/>
      <c r="H80" s="68">
        <v>1</v>
      </c>
      <c r="I80" s="42"/>
    </row>
    <row r="81" spans="1:9" ht="33.75">
      <c r="A81" s="106">
        <v>6.5</v>
      </c>
      <c r="B81" s="61" t="s">
        <v>1757</v>
      </c>
      <c r="C81" s="108" t="s">
        <v>1760</v>
      </c>
      <c r="D81" s="61" t="s">
        <v>1759</v>
      </c>
      <c r="E81" s="59">
        <v>20220930</v>
      </c>
      <c r="F81" s="61" t="s">
        <v>1758</v>
      </c>
      <c r="G81" s="42"/>
      <c r="H81" s="61" t="s">
        <v>1753</v>
      </c>
      <c r="I81" s="42"/>
    </row>
    <row r="82" spans="1:9" ht="33.75">
      <c r="A82" s="106">
        <v>6.5</v>
      </c>
      <c r="B82" s="61" t="s">
        <v>1757</v>
      </c>
      <c r="C82" s="108" t="s">
        <v>1756</v>
      </c>
      <c r="D82" s="61" t="s">
        <v>1755</v>
      </c>
      <c r="E82" s="59">
        <v>20220930</v>
      </c>
      <c r="F82" s="61" t="s">
        <v>1754</v>
      </c>
      <c r="G82" s="42"/>
      <c r="H82" s="61" t="s">
        <v>1753</v>
      </c>
      <c r="I82" s="42"/>
    </row>
    <row r="83" spans="1:9" ht="22.5">
      <c r="A83" s="106">
        <v>6.6</v>
      </c>
      <c r="B83" s="61" t="s">
        <v>1751</v>
      </c>
      <c r="C83" s="108" t="s">
        <v>1752</v>
      </c>
      <c r="D83" s="61" t="s">
        <v>1751</v>
      </c>
      <c r="E83" s="59">
        <v>20220930</v>
      </c>
      <c r="F83" s="61" t="s">
        <v>1750</v>
      </c>
      <c r="G83" s="39"/>
      <c r="H83" s="61" t="s">
        <v>1749</v>
      </c>
      <c r="I83" s="39"/>
    </row>
    <row r="84" spans="1:9" ht="22.5">
      <c r="A84" s="106">
        <v>6.7</v>
      </c>
      <c r="B84" s="61" t="s">
        <v>1747</v>
      </c>
      <c r="C84" s="108" t="s">
        <v>1748</v>
      </c>
      <c r="D84" s="61" t="s">
        <v>1747</v>
      </c>
      <c r="E84" s="59">
        <v>20220930</v>
      </c>
      <c r="F84" s="61" t="s">
        <v>1746</v>
      </c>
      <c r="G84" s="39"/>
      <c r="H84" s="61" t="s">
        <v>1745</v>
      </c>
      <c r="I84" s="39"/>
    </row>
    <row r="85" spans="1:9" ht="67.5">
      <c r="A85" s="106">
        <v>6.8</v>
      </c>
      <c r="B85" s="61" t="s">
        <v>1743</v>
      </c>
      <c r="C85" s="108" t="s">
        <v>1744</v>
      </c>
      <c r="D85" s="170" t="s">
        <v>2758</v>
      </c>
      <c r="E85" s="59">
        <v>20220930</v>
      </c>
      <c r="F85" s="61" t="s">
        <v>1481</v>
      </c>
      <c r="G85" s="42" t="s">
        <v>1742</v>
      </c>
      <c r="H85" s="61" t="s">
        <v>1741</v>
      </c>
      <c r="I85" s="42"/>
    </row>
    <row r="86" spans="1:9" ht="33.75">
      <c r="A86" s="106">
        <v>7.1</v>
      </c>
      <c r="B86" s="61" t="s">
        <v>1691</v>
      </c>
      <c r="C86" s="108" t="s">
        <v>1740</v>
      </c>
      <c r="D86" s="61" t="s">
        <v>1739</v>
      </c>
      <c r="E86" s="59">
        <v>20220930</v>
      </c>
      <c r="F86" s="61" t="s">
        <v>1738</v>
      </c>
      <c r="G86" s="42"/>
      <c r="H86" s="61" t="s">
        <v>1737</v>
      </c>
      <c r="I86" s="42"/>
    </row>
    <row r="87" spans="1:9" ht="45">
      <c r="A87" s="106">
        <v>7.1</v>
      </c>
      <c r="B87" s="61" t="s">
        <v>1691</v>
      </c>
      <c r="C87" s="108" t="s">
        <v>1736</v>
      </c>
      <c r="D87" s="170" t="s">
        <v>2759</v>
      </c>
      <c r="E87" s="59">
        <v>20220930</v>
      </c>
      <c r="F87" s="61" t="s">
        <v>1717</v>
      </c>
      <c r="G87" s="42" t="s">
        <v>1735</v>
      </c>
      <c r="H87" s="61" t="s">
        <v>1643</v>
      </c>
      <c r="I87" s="42"/>
    </row>
    <row r="88" spans="1:9" ht="33.75">
      <c r="A88" s="106">
        <v>7.1</v>
      </c>
      <c r="B88" s="61" t="s">
        <v>1691</v>
      </c>
      <c r="C88" s="108" t="s">
        <v>1734</v>
      </c>
      <c r="D88" s="61" t="s">
        <v>1733</v>
      </c>
      <c r="E88" s="59">
        <v>20220930</v>
      </c>
      <c r="F88" s="61" t="s">
        <v>1717</v>
      </c>
      <c r="G88" s="42"/>
      <c r="H88" s="61" t="s">
        <v>1643</v>
      </c>
      <c r="I88" s="42"/>
    </row>
    <row r="89" spans="1:9" ht="33.75">
      <c r="A89" s="106">
        <v>7.1</v>
      </c>
      <c r="B89" s="61" t="s">
        <v>1691</v>
      </c>
      <c r="C89" s="108" t="s">
        <v>1732</v>
      </c>
      <c r="D89" s="61" t="s">
        <v>1731</v>
      </c>
      <c r="E89" s="59">
        <v>20220930</v>
      </c>
      <c r="F89" s="61" t="s">
        <v>1717</v>
      </c>
      <c r="G89" s="42"/>
      <c r="H89" s="61" t="s">
        <v>1643</v>
      </c>
      <c r="I89" s="42"/>
    </row>
    <row r="90" spans="1:9" ht="33.75">
      <c r="A90" s="106">
        <v>7.1</v>
      </c>
      <c r="B90" s="61" t="s">
        <v>1691</v>
      </c>
      <c r="C90" s="108" t="s">
        <v>1730</v>
      </c>
      <c r="D90" s="61" t="s">
        <v>1729</v>
      </c>
      <c r="E90" s="59">
        <v>20220930</v>
      </c>
      <c r="F90" s="61" t="s">
        <v>1728</v>
      </c>
      <c r="G90" s="42"/>
      <c r="H90" s="61" t="s">
        <v>1643</v>
      </c>
      <c r="I90" s="42"/>
    </row>
    <row r="91" spans="1:9" ht="56.25">
      <c r="A91" s="106">
        <v>7.1</v>
      </c>
      <c r="B91" s="61" t="s">
        <v>1691</v>
      </c>
      <c r="C91" s="108" t="s">
        <v>1727</v>
      </c>
      <c r="D91" s="61" t="s">
        <v>1726</v>
      </c>
      <c r="E91" s="59">
        <v>20220930</v>
      </c>
      <c r="F91" s="61" t="s">
        <v>1717</v>
      </c>
      <c r="G91" s="42"/>
      <c r="H91" s="61" t="s">
        <v>1643</v>
      </c>
      <c r="I91" s="42"/>
    </row>
    <row r="92" spans="1:9" ht="135">
      <c r="A92" s="106">
        <v>7.1</v>
      </c>
      <c r="B92" s="61" t="s">
        <v>1691</v>
      </c>
      <c r="C92" s="108" t="s">
        <v>1725</v>
      </c>
      <c r="D92" s="61" t="s">
        <v>1724</v>
      </c>
      <c r="E92" s="59">
        <v>20220930</v>
      </c>
      <c r="F92" s="61" t="s">
        <v>1723</v>
      </c>
      <c r="G92" s="40" t="s">
        <v>1722</v>
      </c>
      <c r="H92" s="61" t="s">
        <v>1643</v>
      </c>
      <c r="I92" s="42"/>
    </row>
    <row r="93" spans="1:9" ht="56.25">
      <c r="A93" s="106">
        <v>7.1</v>
      </c>
      <c r="B93" s="61" t="s">
        <v>1691</v>
      </c>
      <c r="C93" s="108" t="s">
        <v>1721</v>
      </c>
      <c r="D93" s="61" t="s">
        <v>1720</v>
      </c>
      <c r="E93" s="59">
        <v>20220930</v>
      </c>
      <c r="F93" s="170" t="s">
        <v>2565</v>
      </c>
      <c r="G93" s="42"/>
      <c r="H93" s="61" t="s">
        <v>1643</v>
      </c>
      <c r="I93" s="42"/>
    </row>
    <row r="94" spans="1:9" ht="33.75">
      <c r="A94" s="106">
        <v>7.1</v>
      </c>
      <c r="B94" s="61" t="s">
        <v>1691</v>
      </c>
      <c r="C94" s="108" t="s">
        <v>1719</v>
      </c>
      <c r="D94" s="61" t="s">
        <v>1718</v>
      </c>
      <c r="E94" s="59">
        <v>20220930</v>
      </c>
      <c r="F94" s="61" t="s">
        <v>1717</v>
      </c>
      <c r="G94" s="39"/>
      <c r="H94" s="61" t="s">
        <v>1643</v>
      </c>
      <c r="I94" s="39"/>
    </row>
    <row r="95" spans="1:9" ht="33.75">
      <c r="A95" s="106">
        <v>7.1</v>
      </c>
      <c r="B95" s="61" t="s">
        <v>1691</v>
      </c>
      <c r="C95" s="109" t="s">
        <v>2407</v>
      </c>
      <c r="D95" s="61" t="s">
        <v>1716</v>
      </c>
      <c r="E95" s="59">
        <v>20220930</v>
      </c>
      <c r="F95" s="61" t="s">
        <v>1715</v>
      </c>
      <c r="G95" s="39"/>
      <c r="H95" s="61" t="s">
        <v>1643</v>
      </c>
      <c r="I95" s="39"/>
    </row>
    <row r="96" spans="1:9" ht="45">
      <c r="A96" s="106">
        <v>7.1</v>
      </c>
      <c r="B96" s="61" t="s">
        <v>1691</v>
      </c>
      <c r="C96" s="109" t="s">
        <v>2408</v>
      </c>
      <c r="D96" s="61" t="s">
        <v>1714</v>
      </c>
      <c r="E96" s="59">
        <v>20220930</v>
      </c>
      <c r="F96" s="61" t="s">
        <v>1713</v>
      </c>
      <c r="G96" s="42"/>
      <c r="H96" s="61" t="s">
        <v>1643</v>
      </c>
      <c r="I96" s="42"/>
    </row>
    <row r="97" spans="1:9" ht="33.75">
      <c r="A97" s="106">
        <v>7.2</v>
      </c>
      <c r="B97" s="61" t="s">
        <v>1712</v>
      </c>
      <c r="C97" s="108" t="s">
        <v>1711</v>
      </c>
      <c r="D97" s="61" t="s">
        <v>1710</v>
      </c>
      <c r="E97" s="59">
        <v>20220930</v>
      </c>
      <c r="F97" s="61" t="s">
        <v>1481</v>
      </c>
      <c r="G97" s="42"/>
      <c r="H97" s="61" t="s">
        <v>1643</v>
      </c>
      <c r="I97" s="42"/>
    </row>
    <row r="98" spans="1:9" ht="67.5">
      <c r="A98" s="106">
        <v>7.3</v>
      </c>
      <c r="B98" s="61" t="s">
        <v>1691</v>
      </c>
      <c r="C98" s="108" t="s">
        <v>1709</v>
      </c>
      <c r="D98" s="67" t="s">
        <v>1708</v>
      </c>
      <c r="E98" s="59">
        <v>20220930</v>
      </c>
      <c r="F98" s="61" t="s">
        <v>1707</v>
      </c>
      <c r="G98" s="42"/>
      <c r="H98" s="61" t="s">
        <v>1706</v>
      </c>
      <c r="I98" s="42"/>
    </row>
    <row r="99" spans="1:9" ht="45">
      <c r="A99" s="106">
        <v>7.3</v>
      </c>
      <c r="B99" s="61" t="s">
        <v>1691</v>
      </c>
      <c r="C99" s="108" t="s">
        <v>1705</v>
      </c>
      <c r="D99" s="61" t="s">
        <v>1704</v>
      </c>
      <c r="E99" s="59">
        <v>20220930</v>
      </c>
      <c r="F99" s="61" t="s">
        <v>1701</v>
      </c>
      <c r="G99" s="42"/>
      <c r="H99" s="61" t="s">
        <v>1700</v>
      </c>
      <c r="I99" s="42"/>
    </row>
    <row r="100" spans="1:9" ht="45">
      <c r="A100" s="106">
        <v>7.3</v>
      </c>
      <c r="B100" s="61" t="s">
        <v>1691</v>
      </c>
      <c r="C100" s="108" t="s">
        <v>1703</v>
      </c>
      <c r="D100" s="61" t="s">
        <v>1702</v>
      </c>
      <c r="E100" s="59">
        <v>20220930</v>
      </c>
      <c r="F100" s="61" t="s">
        <v>1701</v>
      </c>
      <c r="G100" s="42"/>
      <c r="H100" s="61" t="s">
        <v>1700</v>
      </c>
      <c r="I100" s="42"/>
    </row>
    <row r="101" spans="1:9" ht="45">
      <c r="A101" s="106">
        <v>7.3</v>
      </c>
      <c r="B101" s="61" t="s">
        <v>1691</v>
      </c>
      <c r="C101" s="108" t="s">
        <v>1699</v>
      </c>
      <c r="D101" s="61" t="s">
        <v>1698</v>
      </c>
      <c r="E101" s="59">
        <v>20220930</v>
      </c>
      <c r="F101" s="61" t="s">
        <v>1697</v>
      </c>
      <c r="G101" s="42"/>
      <c r="H101" s="61" t="s">
        <v>1696</v>
      </c>
      <c r="I101" s="40" t="s">
        <v>1595</v>
      </c>
    </row>
    <row r="102" spans="1:9" ht="67.5">
      <c r="A102" s="106">
        <v>7.3</v>
      </c>
      <c r="B102" s="61" t="s">
        <v>1691</v>
      </c>
      <c r="C102" s="108" t="s">
        <v>1695</v>
      </c>
      <c r="D102" s="67" t="s">
        <v>1694</v>
      </c>
      <c r="E102" s="59">
        <v>20220930</v>
      </c>
      <c r="F102" s="61" t="s">
        <v>1481</v>
      </c>
      <c r="G102" s="40" t="s">
        <v>1688</v>
      </c>
      <c r="H102" s="61" t="s">
        <v>1481</v>
      </c>
      <c r="I102" s="40" t="s">
        <v>1688</v>
      </c>
    </row>
    <row r="103" spans="1:9" ht="56.25">
      <c r="A103" s="106">
        <v>7.3</v>
      </c>
      <c r="B103" s="61" t="s">
        <v>1691</v>
      </c>
      <c r="C103" s="108" t="s">
        <v>1693</v>
      </c>
      <c r="D103" s="61" t="s">
        <v>1692</v>
      </c>
      <c r="E103" s="59">
        <v>20220930</v>
      </c>
      <c r="F103" s="61" t="s">
        <v>1481</v>
      </c>
      <c r="G103" s="40" t="s">
        <v>1688</v>
      </c>
      <c r="H103" s="61" t="s">
        <v>1481</v>
      </c>
      <c r="I103" s="40" t="s">
        <v>1688</v>
      </c>
    </row>
    <row r="104" spans="1:9" ht="56.25">
      <c r="A104" s="106">
        <v>7.3</v>
      </c>
      <c r="B104" s="61" t="s">
        <v>1691</v>
      </c>
      <c r="C104" s="108" t="s">
        <v>1690</v>
      </c>
      <c r="D104" s="61" t="s">
        <v>1689</v>
      </c>
      <c r="E104" s="59">
        <v>20220930</v>
      </c>
      <c r="F104" s="61" t="s">
        <v>1481</v>
      </c>
      <c r="G104" s="40" t="s">
        <v>1688</v>
      </c>
      <c r="H104" s="61" t="s">
        <v>1481</v>
      </c>
      <c r="I104" s="40" t="s">
        <v>1688</v>
      </c>
    </row>
    <row r="105" spans="1:9" ht="22.5">
      <c r="A105" s="106">
        <v>12.1</v>
      </c>
      <c r="B105" s="61" t="s">
        <v>1685</v>
      </c>
      <c r="C105" s="110" t="s">
        <v>2409</v>
      </c>
      <c r="D105" s="61" t="s">
        <v>1687</v>
      </c>
      <c r="E105" s="59">
        <v>20220930</v>
      </c>
      <c r="F105" s="68">
        <v>0</v>
      </c>
      <c r="G105" s="39"/>
      <c r="H105" s="61" t="s">
        <v>1481</v>
      </c>
      <c r="I105" s="40" t="s">
        <v>1681</v>
      </c>
    </row>
    <row r="106" spans="1:9" ht="22.5">
      <c r="A106" s="106">
        <v>12.1</v>
      </c>
      <c r="B106" s="61" t="s">
        <v>1685</v>
      </c>
      <c r="C106" s="110" t="s">
        <v>2410</v>
      </c>
      <c r="D106" s="61" t="s">
        <v>1686</v>
      </c>
      <c r="E106" s="59">
        <v>20220930</v>
      </c>
      <c r="F106" s="61" t="s">
        <v>1481</v>
      </c>
      <c r="G106" s="40" t="s">
        <v>1676</v>
      </c>
      <c r="H106" s="61" t="s">
        <v>1481</v>
      </c>
      <c r="I106" s="40" t="s">
        <v>1679</v>
      </c>
    </row>
    <row r="107" spans="1:9" ht="22.5">
      <c r="A107" s="106">
        <v>12.1</v>
      </c>
      <c r="B107" s="61" t="s">
        <v>1685</v>
      </c>
      <c r="C107" s="110" t="s">
        <v>2411</v>
      </c>
      <c r="D107" s="61" t="s">
        <v>1684</v>
      </c>
      <c r="E107" s="59">
        <v>20220930</v>
      </c>
      <c r="F107" s="61" t="s">
        <v>1481</v>
      </c>
      <c r="G107" s="40" t="s">
        <v>1676</v>
      </c>
      <c r="H107" s="61" t="s">
        <v>1481</v>
      </c>
      <c r="I107" s="40" t="s">
        <v>1683</v>
      </c>
    </row>
    <row r="108" spans="1:9" ht="22.5">
      <c r="A108" s="106">
        <v>12.2</v>
      </c>
      <c r="B108" s="61" t="s">
        <v>1678</v>
      </c>
      <c r="C108" s="110" t="s">
        <v>2412</v>
      </c>
      <c r="D108" s="61" t="s">
        <v>1682</v>
      </c>
      <c r="E108" s="59">
        <v>20220930</v>
      </c>
      <c r="F108" s="68">
        <v>0</v>
      </c>
      <c r="G108" s="39"/>
      <c r="H108" s="61" t="s">
        <v>1481</v>
      </c>
      <c r="I108" s="40" t="s">
        <v>1681</v>
      </c>
    </row>
    <row r="109" spans="1:9" ht="22.5">
      <c r="A109" s="106">
        <v>12.2</v>
      </c>
      <c r="B109" s="61" t="s">
        <v>1678</v>
      </c>
      <c r="C109" s="110" t="s">
        <v>2413</v>
      </c>
      <c r="D109" s="61" t="s">
        <v>1680</v>
      </c>
      <c r="E109" s="59">
        <v>20220930</v>
      </c>
      <c r="F109" s="61" t="s">
        <v>1481</v>
      </c>
      <c r="G109" s="40" t="s">
        <v>1676</v>
      </c>
      <c r="H109" s="61" t="s">
        <v>1481</v>
      </c>
      <c r="I109" s="40" t="s">
        <v>1679</v>
      </c>
    </row>
    <row r="110" spans="1:9" ht="22.5">
      <c r="A110" s="106">
        <v>12.2</v>
      </c>
      <c r="B110" s="61" t="s">
        <v>1678</v>
      </c>
      <c r="C110" s="110" t="s">
        <v>2414</v>
      </c>
      <c r="D110" s="61" t="s">
        <v>1677</v>
      </c>
      <c r="E110" s="59">
        <v>20220930</v>
      </c>
      <c r="F110" s="61" t="s">
        <v>1481</v>
      </c>
      <c r="G110" s="40" t="s">
        <v>1676</v>
      </c>
      <c r="H110" s="61" t="s">
        <v>1481</v>
      </c>
      <c r="I110" s="40" t="s">
        <v>1675</v>
      </c>
    </row>
    <row r="111" spans="1:9" ht="22.5">
      <c r="A111" s="106">
        <v>13.1</v>
      </c>
      <c r="B111" s="61" t="s">
        <v>1668</v>
      </c>
      <c r="C111" s="110" t="s">
        <v>2415</v>
      </c>
      <c r="D111" s="61" t="s">
        <v>1674</v>
      </c>
      <c r="E111" s="59">
        <v>20220930</v>
      </c>
      <c r="F111" s="61" t="s">
        <v>1481</v>
      </c>
      <c r="G111" s="40" t="s">
        <v>1666</v>
      </c>
      <c r="H111" s="61" t="s">
        <v>1481</v>
      </c>
      <c r="I111" s="40" t="s">
        <v>1666</v>
      </c>
    </row>
    <row r="112" spans="1:9" ht="22.5">
      <c r="A112" s="106">
        <v>13.1</v>
      </c>
      <c r="B112" s="61" t="s">
        <v>1668</v>
      </c>
      <c r="C112" s="110" t="s">
        <v>2416</v>
      </c>
      <c r="D112" s="61" t="s">
        <v>1673</v>
      </c>
      <c r="E112" s="59">
        <v>20220930</v>
      </c>
      <c r="F112" s="61" t="s">
        <v>1481</v>
      </c>
      <c r="G112" s="40" t="s">
        <v>1666</v>
      </c>
      <c r="H112" s="61" t="s">
        <v>1481</v>
      </c>
      <c r="I112" s="40" t="s">
        <v>1666</v>
      </c>
    </row>
    <row r="113" spans="1:9" ht="22.5">
      <c r="A113" s="106">
        <v>13.1</v>
      </c>
      <c r="B113" s="61" t="s">
        <v>1668</v>
      </c>
      <c r="C113" s="108" t="s">
        <v>1672</v>
      </c>
      <c r="D113" s="61" t="s">
        <v>1671</v>
      </c>
      <c r="E113" s="59">
        <v>20220930</v>
      </c>
      <c r="F113" s="61" t="s">
        <v>1481</v>
      </c>
      <c r="G113" s="40" t="s">
        <v>1666</v>
      </c>
      <c r="H113" s="61" t="s">
        <v>1481</v>
      </c>
      <c r="I113" s="40" t="s">
        <v>1666</v>
      </c>
    </row>
    <row r="114" spans="1:9" ht="22.5">
      <c r="A114" s="106">
        <v>13.1</v>
      </c>
      <c r="B114" s="61" t="s">
        <v>1668</v>
      </c>
      <c r="C114" s="108" t="s">
        <v>1670</v>
      </c>
      <c r="D114" s="61" t="s">
        <v>1669</v>
      </c>
      <c r="E114" s="59">
        <v>20220930</v>
      </c>
      <c r="F114" s="61" t="s">
        <v>1481</v>
      </c>
      <c r="G114" s="40" t="s">
        <v>1666</v>
      </c>
      <c r="H114" s="61" t="s">
        <v>1481</v>
      </c>
      <c r="I114" s="40" t="s">
        <v>1666</v>
      </c>
    </row>
    <row r="115" spans="1:9" ht="22.5">
      <c r="A115" s="106">
        <v>13.1</v>
      </c>
      <c r="B115" s="61" t="s">
        <v>1668</v>
      </c>
      <c r="C115" s="110" t="s">
        <v>2417</v>
      </c>
      <c r="D115" s="61" t="s">
        <v>1667</v>
      </c>
      <c r="E115" s="59">
        <v>20220930</v>
      </c>
      <c r="F115" s="61" t="s">
        <v>1481</v>
      </c>
      <c r="G115" s="40" t="s">
        <v>1666</v>
      </c>
      <c r="H115" s="61" t="s">
        <v>1481</v>
      </c>
      <c r="I115" s="40" t="s">
        <v>1666</v>
      </c>
    </row>
    <row r="116" spans="1:9" ht="42" customHeight="1">
      <c r="A116" s="106">
        <v>14.1</v>
      </c>
      <c r="B116" s="61" t="s">
        <v>1662</v>
      </c>
      <c r="C116" s="110" t="s">
        <v>2418</v>
      </c>
      <c r="D116" s="61" t="s">
        <v>1665</v>
      </c>
      <c r="E116" s="59">
        <v>20220930</v>
      </c>
      <c r="F116" s="68">
        <v>0.8508</v>
      </c>
      <c r="G116" s="39"/>
      <c r="H116" s="61" t="s">
        <v>1481</v>
      </c>
      <c r="I116" s="40" t="s">
        <v>1532</v>
      </c>
    </row>
    <row r="117" spans="1:9" ht="22.5">
      <c r="A117" s="106">
        <v>14.1</v>
      </c>
      <c r="B117" s="61" t="s">
        <v>1662</v>
      </c>
      <c r="C117" s="110" t="s">
        <v>2419</v>
      </c>
      <c r="D117" s="61" t="s">
        <v>1664</v>
      </c>
      <c r="E117" s="59">
        <v>20220930</v>
      </c>
      <c r="F117" s="68">
        <v>0.1492</v>
      </c>
      <c r="G117" s="39"/>
      <c r="H117" s="61" t="s">
        <v>1481</v>
      </c>
      <c r="I117" s="40" t="s">
        <v>1532</v>
      </c>
    </row>
    <row r="118" spans="1:9" ht="22.5">
      <c r="A118" s="106">
        <v>14.1</v>
      </c>
      <c r="B118" s="61" t="s">
        <v>1662</v>
      </c>
      <c r="C118" s="110" t="s">
        <v>2420</v>
      </c>
      <c r="D118" s="61" t="s">
        <v>1663</v>
      </c>
      <c r="E118" s="59">
        <v>20220930</v>
      </c>
      <c r="F118" s="61" t="s">
        <v>1481</v>
      </c>
      <c r="G118" s="40" t="s">
        <v>1660</v>
      </c>
      <c r="H118" s="61" t="s">
        <v>1481</v>
      </c>
      <c r="I118" s="40" t="s">
        <v>1660</v>
      </c>
    </row>
    <row r="119" spans="1:9" ht="22.5">
      <c r="A119" s="106">
        <v>14.1</v>
      </c>
      <c r="B119" s="61" t="s">
        <v>1662</v>
      </c>
      <c r="C119" s="110" t="s">
        <v>2421</v>
      </c>
      <c r="D119" s="61" t="s">
        <v>1661</v>
      </c>
      <c r="E119" s="59">
        <v>20220930</v>
      </c>
      <c r="F119" s="61" t="s">
        <v>1481</v>
      </c>
      <c r="G119" s="40" t="s">
        <v>1660</v>
      </c>
      <c r="H119" s="61" t="s">
        <v>1481</v>
      </c>
      <c r="I119" s="40" t="s">
        <v>1660</v>
      </c>
    </row>
    <row r="120" spans="1:9" ht="66">
      <c r="A120" s="106">
        <v>15.1</v>
      </c>
      <c r="B120" s="61" t="s">
        <v>1658</v>
      </c>
      <c r="C120" s="110" t="s">
        <v>2422</v>
      </c>
      <c r="D120" s="61" t="s">
        <v>1659</v>
      </c>
      <c r="E120" s="59">
        <v>20220930</v>
      </c>
      <c r="F120" s="174" t="s">
        <v>1650</v>
      </c>
      <c r="G120" s="42"/>
      <c r="H120" s="61" t="s">
        <v>1643</v>
      </c>
      <c r="I120" s="42"/>
    </row>
    <row r="121" spans="1:9" ht="66">
      <c r="A121" s="106">
        <v>15.1</v>
      </c>
      <c r="B121" s="61" t="s">
        <v>1658</v>
      </c>
      <c r="C121" s="110" t="s">
        <v>2423</v>
      </c>
      <c r="D121" s="61" t="s">
        <v>1657</v>
      </c>
      <c r="E121" s="59">
        <v>20220930</v>
      </c>
      <c r="F121" s="174" t="s">
        <v>1650</v>
      </c>
      <c r="G121" s="42"/>
      <c r="H121" s="61" t="s">
        <v>1643</v>
      </c>
      <c r="I121" s="42"/>
    </row>
    <row r="122" spans="1:9" ht="66">
      <c r="A122" s="106">
        <v>15.2</v>
      </c>
      <c r="B122" s="61" t="s">
        <v>1652</v>
      </c>
      <c r="C122" s="110" t="s">
        <v>2424</v>
      </c>
      <c r="D122" s="61" t="s">
        <v>1656</v>
      </c>
      <c r="E122" s="59">
        <v>20220930</v>
      </c>
      <c r="F122" s="174" t="s">
        <v>1650</v>
      </c>
      <c r="G122" s="42"/>
      <c r="H122" s="61" t="s">
        <v>1643</v>
      </c>
      <c r="I122" s="42"/>
    </row>
    <row r="123" spans="1:9" ht="66">
      <c r="A123" s="106">
        <v>15.2</v>
      </c>
      <c r="B123" s="61" t="s">
        <v>1652</v>
      </c>
      <c r="C123" s="110" t="s">
        <v>2425</v>
      </c>
      <c r="D123" s="61" t="s">
        <v>1655</v>
      </c>
      <c r="E123" s="59">
        <v>20220930</v>
      </c>
      <c r="F123" s="174" t="s">
        <v>1650</v>
      </c>
      <c r="G123" s="42"/>
      <c r="H123" s="61" t="s">
        <v>1643</v>
      </c>
      <c r="I123" s="42"/>
    </row>
    <row r="124" spans="1:9" ht="66">
      <c r="A124" s="106">
        <v>15.2</v>
      </c>
      <c r="B124" s="61" t="s">
        <v>1652</v>
      </c>
      <c r="C124" s="110" t="s">
        <v>2426</v>
      </c>
      <c r="D124" s="61" t="s">
        <v>1654</v>
      </c>
      <c r="E124" s="59">
        <v>20220930</v>
      </c>
      <c r="F124" s="174" t="s">
        <v>1650</v>
      </c>
      <c r="G124" s="42"/>
      <c r="H124" s="61" t="s">
        <v>1643</v>
      </c>
      <c r="I124" s="42"/>
    </row>
    <row r="125" spans="1:9" ht="66">
      <c r="A125" s="106">
        <v>15.2</v>
      </c>
      <c r="B125" s="61" t="s">
        <v>1652</v>
      </c>
      <c r="C125" s="110" t="s">
        <v>2427</v>
      </c>
      <c r="D125" s="61" t="s">
        <v>1653</v>
      </c>
      <c r="E125" s="59">
        <v>20220930</v>
      </c>
      <c r="F125" s="174" t="s">
        <v>1650</v>
      </c>
      <c r="G125" s="42"/>
      <c r="H125" s="61" t="s">
        <v>1643</v>
      </c>
      <c r="I125" s="42"/>
    </row>
    <row r="126" spans="1:9" ht="66">
      <c r="A126" s="106">
        <v>15.2</v>
      </c>
      <c r="B126" s="61" t="s">
        <v>1652</v>
      </c>
      <c r="C126" s="110" t="s">
        <v>2428</v>
      </c>
      <c r="D126" s="61" t="s">
        <v>1651</v>
      </c>
      <c r="E126" s="59">
        <v>20220930</v>
      </c>
      <c r="F126" s="174" t="s">
        <v>1650</v>
      </c>
      <c r="G126" s="42"/>
      <c r="H126" s="61" t="s">
        <v>1643</v>
      </c>
      <c r="I126" s="42"/>
    </row>
    <row r="127" spans="1:9" ht="33.75">
      <c r="A127" s="106">
        <v>15.2</v>
      </c>
      <c r="B127" s="61" t="s">
        <v>1648</v>
      </c>
      <c r="C127" s="110" t="s">
        <v>2429</v>
      </c>
      <c r="D127" s="61" t="s">
        <v>1649</v>
      </c>
      <c r="E127" s="59">
        <v>20220930</v>
      </c>
      <c r="F127" s="170" t="s">
        <v>2756</v>
      </c>
      <c r="G127" s="39"/>
      <c r="H127" s="61" t="s">
        <v>1643</v>
      </c>
      <c r="I127" s="39"/>
    </row>
    <row r="128" spans="1:9" ht="33.75">
      <c r="A128" s="106">
        <v>15.2</v>
      </c>
      <c r="B128" s="61" t="s">
        <v>1648</v>
      </c>
      <c r="C128" s="110" t="s">
        <v>2430</v>
      </c>
      <c r="D128" s="61" t="s">
        <v>1647</v>
      </c>
      <c r="E128" s="59">
        <v>20220930</v>
      </c>
      <c r="F128" s="61" t="s">
        <v>1481</v>
      </c>
      <c r="G128" s="39"/>
      <c r="H128" s="61" t="s">
        <v>1643</v>
      </c>
      <c r="I128" s="39"/>
    </row>
    <row r="129" spans="1:9" ht="33.75">
      <c r="A129" s="106">
        <v>15.3</v>
      </c>
      <c r="B129" s="61" t="s">
        <v>1645</v>
      </c>
      <c r="C129" s="110" t="s">
        <v>2431</v>
      </c>
      <c r="D129" s="61" t="s">
        <v>1646</v>
      </c>
      <c r="E129" s="59">
        <v>20220930</v>
      </c>
      <c r="F129" s="68">
        <v>0.85629999999999995</v>
      </c>
      <c r="G129" s="39"/>
      <c r="H129" s="61" t="s">
        <v>1643</v>
      </c>
      <c r="I129" s="39"/>
    </row>
    <row r="130" spans="1:9" ht="33.75">
      <c r="A130" s="106">
        <v>15.3</v>
      </c>
      <c r="B130" s="61" t="s">
        <v>1645</v>
      </c>
      <c r="C130" s="110" t="s">
        <v>2432</v>
      </c>
      <c r="D130" s="61" t="s">
        <v>1644</v>
      </c>
      <c r="E130" s="59">
        <v>20220930</v>
      </c>
      <c r="F130" s="68">
        <v>0.1145</v>
      </c>
      <c r="G130" s="42"/>
      <c r="H130" s="61" t="s">
        <v>1643</v>
      </c>
      <c r="I130" s="42"/>
    </row>
    <row r="131" spans="1:9" ht="33.75">
      <c r="A131" s="106">
        <v>16.100000000000001</v>
      </c>
      <c r="B131" s="61" t="s">
        <v>1639</v>
      </c>
      <c r="C131" s="110" t="s">
        <v>2433</v>
      </c>
      <c r="D131" s="61" t="s">
        <v>1642</v>
      </c>
      <c r="E131" s="59">
        <v>20220930</v>
      </c>
      <c r="F131" s="61" t="s">
        <v>1641</v>
      </c>
      <c r="G131" s="42"/>
      <c r="H131" s="61" t="s">
        <v>1640</v>
      </c>
      <c r="I131" s="42"/>
    </row>
    <row r="132" spans="1:9" ht="33.75">
      <c r="A132" s="106">
        <v>16.100000000000001</v>
      </c>
      <c r="B132" s="61" t="s">
        <v>1639</v>
      </c>
      <c r="C132" s="110" t="s">
        <v>2434</v>
      </c>
      <c r="D132" s="61" t="s">
        <v>1638</v>
      </c>
      <c r="E132" s="59">
        <v>20220930</v>
      </c>
      <c r="F132" s="61" t="s">
        <v>1637</v>
      </c>
      <c r="G132" s="42"/>
      <c r="H132" s="61" t="s">
        <v>1636</v>
      </c>
      <c r="I132" s="42"/>
    </row>
    <row r="133" spans="1:9" ht="22.5">
      <c r="A133" s="106">
        <v>16.2</v>
      </c>
      <c r="B133" s="61" t="s">
        <v>1607</v>
      </c>
      <c r="C133" s="110" t="s">
        <v>2435</v>
      </c>
      <c r="D133" s="61" t="s">
        <v>1635</v>
      </c>
      <c r="E133" s="59">
        <v>20220930</v>
      </c>
      <c r="F133" s="68">
        <v>1</v>
      </c>
      <c r="G133" s="39"/>
      <c r="H133" s="68">
        <v>1</v>
      </c>
      <c r="I133" s="39"/>
    </row>
    <row r="134" spans="1:9" ht="33.75">
      <c r="A134" s="106">
        <v>16.2</v>
      </c>
      <c r="B134" s="61" t="s">
        <v>1607</v>
      </c>
      <c r="C134" s="110" t="s">
        <v>2436</v>
      </c>
      <c r="D134" s="61" t="s">
        <v>1634</v>
      </c>
      <c r="E134" s="59">
        <v>20220930</v>
      </c>
      <c r="F134" s="68">
        <v>0</v>
      </c>
      <c r="G134" s="40" t="s">
        <v>1633</v>
      </c>
      <c r="H134" s="68">
        <v>0</v>
      </c>
      <c r="I134" s="40" t="s">
        <v>1633</v>
      </c>
    </row>
    <row r="135" spans="1:9" ht="33.75">
      <c r="A135" s="106">
        <v>16.2</v>
      </c>
      <c r="B135" s="61" t="s">
        <v>1607</v>
      </c>
      <c r="C135" s="110" t="s">
        <v>2437</v>
      </c>
      <c r="D135" s="61" t="s">
        <v>1632</v>
      </c>
      <c r="E135" s="59">
        <v>20220930</v>
      </c>
      <c r="F135" s="68">
        <v>0</v>
      </c>
      <c r="G135" s="42"/>
      <c r="H135" s="68">
        <v>0</v>
      </c>
      <c r="I135" s="42"/>
    </row>
    <row r="136" spans="1:9" ht="45">
      <c r="A136" s="106">
        <v>16.2</v>
      </c>
      <c r="B136" s="61" t="s">
        <v>1607</v>
      </c>
      <c r="C136" s="110" t="s">
        <v>2438</v>
      </c>
      <c r="D136" s="67" t="s">
        <v>1631</v>
      </c>
      <c r="E136" s="59">
        <v>20220930</v>
      </c>
      <c r="F136" s="68">
        <v>0</v>
      </c>
      <c r="G136" s="42"/>
      <c r="H136" s="68">
        <v>0</v>
      </c>
      <c r="I136" s="42"/>
    </row>
    <row r="137" spans="1:9" ht="33.75">
      <c r="A137" s="106">
        <v>16.2</v>
      </c>
      <c r="B137" s="61" t="s">
        <v>1607</v>
      </c>
      <c r="C137" s="110" t="s">
        <v>2439</v>
      </c>
      <c r="D137" s="170" t="s">
        <v>2757</v>
      </c>
      <c r="E137" s="59">
        <v>20220930</v>
      </c>
      <c r="F137" s="68">
        <v>1</v>
      </c>
      <c r="G137" s="42"/>
      <c r="H137" s="68">
        <v>1</v>
      </c>
      <c r="I137" s="42"/>
    </row>
    <row r="138" spans="1:9" ht="33.75">
      <c r="A138" s="106">
        <v>16.2</v>
      </c>
      <c r="B138" s="61" t="s">
        <v>1607</v>
      </c>
      <c r="C138" s="110" t="s">
        <v>2440</v>
      </c>
      <c r="D138" s="61" t="s">
        <v>1630</v>
      </c>
      <c r="E138" s="59">
        <v>20220930</v>
      </c>
      <c r="F138" s="68">
        <v>0</v>
      </c>
      <c r="G138" s="42"/>
      <c r="H138" s="68">
        <v>0</v>
      </c>
      <c r="I138" s="42"/>
    </row>
    <row r="139" spans="1:9" ht="33.75">
      <c r="A139" s="106">
        <v>16.2</v>
      </c>
      <c r="B139" s="61" t="s">
        <v>1607</v>
      </c>
      <c r="C139" s="110" t="s">
        <v>2441</v>
      </c>
      <c r="D139" s="61" t="s">
        <v>1629</v>
      </c>
      <c r="E139" s="59">
        <v>20220930</v>
      </c>
      <c r="F139" s="68">
        <v>0</v>
      </c>
      <c r="G139" s="42"/>
      <c r="H139" s="68">
        <v>0</v>
      </c>
      <c r="I139" s="42"/>
    </row>
    <row r="140" spans="1:9" ht="90">
      <c r="A140" s="106">
        <v>16.2</v>
      </c>
      <c r="B140" s="61" t="s">
        <v>1607</v>
      </c>
      <c r="C140" s="110" t="s">
        <v>2442</v>
      </c>
      <c r="D140" s="61" t="s">
        <v>1628</v>
      </c>
      <c r="E140" s="59">
        <v>20220930</v>
      </c>
      <c r="F140" s="67" t="s">
        <v>1627</v>
      </c>
      <c r="G140" s="40" t="s">
        <v>1614</v>
      </c>
      <c r="H140" s="67" t="s">
        <v>1626</v>
      </c>
      <c r="I140" s="40" t="s">
        <v>1614</v>
      </c>
    </row>
    <row r="141" spans="1:9" ht="45">
      <c r="A141" s="106">
        <v>16.2</v>
      </c>
      <c r="B141" s="61" t="s">
        <v>1607</v>
      </c>
      <c r="C141" s="110" t="s">
        <v>2443</v>
      </c>
      <c r="D141" s="61" t="s">
        <v>1625</v>
      </c>
      <c r="E141" s="59">
        <v>20220930</v>
      </c>
      <c r="F141" s="61" t="s">
        <v>1624</v>
      </c>
      <c r="G141" s="42"/>
      <c r="H141" s="61" t="s">
        <v>1623</v>
      </c>
      <c r="I141" s="42"/>
    </row>
    <row r="142" spans="1:9" ht="22.5">
      <c r="A142" s="106">
        <v>16.2</v>
      </c>
      <c r="B142" s="61" t="s">
        <v>1607</v>
      </c>
      <c r="C142" s="109" t="s">
        <v>2444</v>
      </c>
      <c r="D142" s="67" t="s">
        <v>1622</v>
      </c>
      <c r="E142" s="59">
        <v>20220930</v>
      </c>
      <c r="F142" s="68">
        <v>0</v>
      </c>
      <c r="G142" s="39"/>
      <c r="H142" s="68">
        <v>0</v>
      </c>
      <c r="I142" s="39"/>
    </row>
    <row r="143" spans="1:9" ht="22.5">
      <c r="A143" s="106">
        <v>16.2</v>
      </c>
      <c r="B143" s="61" t="s">
        <v>1607</v>
      </c>
      <c r="C143" s="109" t="s">
        <v>2445</v>
      </c>
      <c r="D143" s="67" t="s">
        <v>1621</v>
      </c>
      <c r="E143" s="59">
        <v>20220930</v>
      </c>
      <c r="F143" s="68">
        <v>0</v>
      </c>
      <c r="G143" s="39"/>
      <c r="H143" s="68">
        <v>0</v>
      </c>
      <c r="I143" s="39"/>
    </row>
    <row r="144" spans="1:9" ht="22.5">
      <c r="A144" s="106">
        <v>16.2</v>
      </c>
      <c r="B144" s="61" t="s">
        <v>1607</v>
      </c>
      <c r="C144" s="109" t="s">
        <v>2446</v>
      </c>
      <c r="D144" s="67" t="s">
        <v>1620</v>
      </c>
      <c r="E144" s="59">
        <v>20220930</v>
      </c>
      <c r="F144" s="68">
        <v>0</v>
      </c>
      <c r="G144" s="39"/>
      <c r="H144" s="68">
        <v>0</v>
      </c>
      <c r="I144" s="39"/>
    </row>
    <row r="145" spans="1:9" ht="22.5">
      <c r="A145" s="106">
        <v>16.2</v>
      </c>
      <c r="B145" s="61" t="s">
        <v>1607</v>
      </c>
      <c r="C145" s="109" t="s">
        <v>2447</v>
      </c>
      <c r="D145" s="67" t="s">
        <v>1619</v>
      </c>
      <c r="E145" s="59">
        <v>20220930</v>
      </c>
      <c r="F145" s="68">
        <v>0</v>
      </c>
      <c r="G145" s="39"/>
      <c r="H145" s="68">
        <v>0</v>
      </c>
      <c r="I145" s="39"/>
    </row>
    <row r="146" spans="1:9" ht="22.5">
      <c r="A146" s="106">
        <v>16.2</v>
      </c>
      <c r="B146" s="61" t="s">
        <v>1607</v>
      </c>
      <c r="C146" s="109" t="s">
        <v>2448</v>
      </c>
      <c r="D146" s="67" t="s">
        <v>1618</v>
      </c>
      <c r="E146" s="59">
        <v>20220930</v>
      </c>
      <c r="F146" s="68">
        <v>0</v>
      </c>
      <c r="G146" s="39"/>
      <c r="H146" s="68">
        <v>0</v>
      </c>
      <c r="I146" s="39"/>
    </row>
    <row r="147" spans="1:9" ht="90">
      <c r="A147" s="106">
        <v>16.2</v>
      </c>
      <c r="B147" s="61" t="s">
        <v>1607</v>
      </c>
      <c r="C147" s="109" t="s">
        <v>2449</v>
      </c>
      <c r="D147" s="67" t="s">
        <v>1617</v>
      </c>
      <c r="E147" s="59">
        <v>20220930</v>
      </c>
      <c r="F147" s="67" t="s">
        <v>1616</v>
      </c>
      <c r="G147" s="40" t="s">
        <v>1614</v>
      </c>
      <c r="H147" s="67" t="s">
        <v>1615</v>
      </c>
      <c r="I147" s="40" t="s">
        <v>1614</v>
      </c>
    </row>
    <row r="148" spans="1:9" ht="22.5">
      <c r="A148" s="106">
        <v>16.2</v>
      </c>
      <c r="B148" s="61" t="s">
        <v>1607</v>
      </c>
      <c r="C148" s="109" t="s">
        <v>2450</v>
      </c>
      <c r="D148" s="61" t="s">
        <v>1613</v>
      </c>
      <c r="E148" s="59">
        <v>20220930</v>
      </c>
      <c r="F148" s="61" t="s">
        <v>1612</v>
      </c>
      <c r="G148" s="39"/>
      <c r="H148" s="61" t="s">
        <v>1611</v>
      </c>
      <c r="I148" s="39"/>
    </row>
    <row r="149" spans="1:9" ht="33.75">
      <c r="A149" s="106">
        <v>16.2</v>
      </c>
      <c r="B149" s="61" t="s">
        <v>1607</v>
      </c>
      <c r="C149" s="109" t="s">
        <v>2451</v>
      </c>
      <c r="D149" s="61" t="s">
        <v>1610</v>
      </c>
      <c r="E149" s="59">
        <v>20220930</v>
      </c>
      <c r="F149" s="59">
        <v>0</v>
      </c>
      <c r="G149" s="42"/>
      <c r="H149" s="59">
        <v>0</v>
      </c>
      <c r="I149" s="42"/>
    </row>
    <row r="150" spans="1:9" ht="33.75">
      <c r="A150" s="106">
        <v>16.2</v>
      </c>
      <c r="B150" s="61" t="s">
        <v>1607</v>
      </c>
      <c r="C150" s="109" t="s">
        <v>2452</v>
      </c>
      <c r="D150" s="67" t="s">
        <v>1609</v>
      </c>
      <c r="E150" s="59">
        <v>20220930</v>
      </c>
      <c r="F150" s="170" t="s">
        <v>2569</v>
      </c>
      <c r="G150" s="42"/>
      <c r="H150" s="59">
        <v>0</v>
      </c>
      <c r="I150" s="42"/>
    </row>
    <row r="151" spans="1:9" ht="22.5">
      <c r="A151" s="106">
        <v>16.2</v>
      </c>
      <c r="B151" s="61" t="s">
        <v>1607</v>
      </c>
      <c r="C151" s="109" t="s">
        <v>2453</v>
      </c>
      <c r="D151" s="61" t="s">
        <v>1608</v>
      </c>
      <c r="E151" s="59">
        <v>20220930</v>
      </c>
      <c r="F151" s="59">
        <v>0</v>
      </c>
      <c r="G151" s="39"/>
      <c r="H151" s="59">
        <v>0</v>
      </c>
      <c r="I151" s="39"/>
    </row>
    <row r="152" spans="1:9" ht="22.5">
      <c r="A152" s="106">
        <v>16.2</v>
      </c>
      <c r="B152" s="61" t="s">
        <v>1607</v>
      </c>
      <c r="C152" s="109" t="s">
        <v>2454</v>
      </c>
      <c r="D152" s="61" t="s">
        <v>1606</v>
      </c>
      <c r="E152" s="59">
        <v>20220930</v>
      </c>
      <c r="F152" s="68">
        <v>0</v>
      </c>
      <c r="G152" s="39"/>
      <c r="H152" s="68">
        <v>0</v>
      </c>
      <c r="I152" s="39"/>
    </row>
    <row r="153" spans="1:9" ht="22.5">
      <c r="A153" s="106">
        <v>16.3</v>
      </c>
      <c r="B153" s="61" t="s">
        <v>1602</v>
      </c>
      <c r="C153" s="110" t="s">
        <v>2455</v>
      </c>
      <c r="D153" s="61" t="s">
        <v>1605</v>
      </c>
      <c r="E153" s="59">
        <v>20220930</v>
      </c>
      <c r="F153" s="61" t="s">
        <v>1481</v>
      </c>
      <c r="G153" s="39"/>
      <c r="H153" s="61" t="s">
        <v>1481</v>
      </c>
      <c r="I153" s="39"/>
    </row>
    <row r="154" spans="1:9" ht="22.5">
      <c r="A154" s="106">
        <v>16.3</v>
      </c>
      <c r="B154" s="61" t="s">
        <v>1602</v>
      </c>
      <c r="C154" s="110" t="s">
        <v>2456</v>
      </c>
      <c r="D154" s="61" t="s">
        <v>1604</v>
      </c>
      <c r="E154" s="59">
        <v>20220930</v>
      </c>
      <c r="F154" s="61" t="s">
        <v>1481</v>
      </c>
      <c r="G154" s="39"/>
      <c r="H154" s="61" t="s">
        <v>1481</v>
      </c>
      <c r="I154" s="39"/>
    </row>
    <row r="155" spans="1:9" ht="56.25">
      <c r="A155" s="106">
        <v>16.3</v>
      </c>
      <c r="B155" s="61" t="s">
        <v>1602</v>
      </c>
      <c r="C155" s="110" t="s">
        <v>2457</v>
      </c>
      <c r="D155" s="67" t="s">
        <v>1603</v>
      </c>
      <c r="E155" s="59">
        <v>20220930</v>
      </c>
      <c r="F155" s="61" t="s">
        <v>1481</v>
      </c>
      <c r="G155" s="42"/>
      <c r="H155" s="61" t="s">
        <v>1481</v>
      </c>
      <c r="I155" s="42"/>
    </row>
    <row r="156" spans="1:9" ht="56.25">
      <c r="A156" s="106">
        <v>16.3</v>
      </c>
      <c r="B156" s="61" t="s">
        <v>1602</v>
      </c>
      <c r="C156" s="110" t="s">
        <v>2458</v>
      </c>
      <c r="D156" s="61" t="s">
        <v>1601</v>
      </c>
      <c r="E156" s="59">
        <v>20220930</v>
      </c>
      <c r="F156" s="61" t="s">
        <v>1481</v>
      </c>
      <c r="G156" s="42"/>
      <c r="H156" s="61" t="s">
        <v>1481</v>
      </c>
      <c r="I156" s="42"/>
    </row>
    <row r="157" spans="1:9" ht="33.75">
      <c r="A157" s="106">
        <v>17.100000000000001</v>
      </c>
      <c r="B157" s="170" t="s">
        <v>2760</v>
      </c>
      <c r="C157" s="110" t="s">
        <v>2459</v>
      </c>
      <c r="D157" s="61" t="s">
        <v>1600</v>
      </c>
      <c r="E157" s="59">
        <v>20220930</v>
      </c>
      <c r="F157" s="68">
        <v>0.99950000000000006</v>
      </c>
      <c r="G157" s="42"/>
      <c r="H157" s="72">
        <v>0.999</v>
      </c>
      <c r="I157" s="42"/>
    </row>
    <row r="158" spans="1:9" ht="22.5">
      <c r="A158" s="106">
        <v>17.2</v>
      </c>
      <c r="B158" s="61" t="s">
        <v>1599</v>
      </c>
      <c r="C158" s="110" t="s">
        <v>2460</v>
      </c>
      <c r="D158" s="61" t="s">
        <v>1599</v>
      </c>
      <c r="E158" s="59">
        <v>20220930</v>
      </c>
      <c r="F158" s="68">
        <v>1</v>
      </c>
      <c r="G158" s="39"/>
      <c r="H158" s="74">
        <v>1</v>
      </c>
      <c r="I158" s="40" t="s">
        <v>1595</v>
      </c>
    </row>
    <row r="159" spans="1:9" ht="22.5">
      <c r="A159" s="106">
        <v>17.3</v>
      </c>
      <c r="B159" s="61" t="s">
        <v>1598</v>
      </c>
      <c r="C159" s="110" t="s">
        <v>2461</v>
      </c>
      <c r="D159" s="61" t="s">
        <v>1597</v>
      </c>
      <c r="E159" s="59">
        <v>20220930</v>
      </c>
      <c r="F159" s="61" t="s">
        <v>1596</v>
      </c>
      <c r="G159" s="39"/>
      <c r="H159" s="61" t="s">
        <v>1596</v>
      </c>
      <c r="I159" s="40" t="s">
        <v>1595</v>
      </c>
    </row>
    <row r="160" spans="1:9">
      <c r="A160" s="106">
        <v>17.399999999999999</v>
      </c>
      <c r="B160" s="61" t="s">
        <v>1594</v>
      </c>
      <c r="C160" s="110" t="s">
        <v>2462</v>
      </c>
      <c r="D160" s="61" t="s">
        <v>1593</v>
      </c>
      <c r="E160" s="59">
        <v>20220930</v>
      </c>
      <c r="F160" s="61" t="s">
        <v>1592</v>
      </c>
      <c r="G160" s="43"/>
      <c r="H160" s="61" t="s">
        <v>1591</v>
      </c>
      <c r="I160" s="43"/>
    </row>
    <row r="161" spans="1:9">
      <c r="A161" s="106">
        <v>18.100000000000001</v>
      </c>
      <c r="B161" s="61" t="s">
        <v>1572</v>
      </c>
      <c r="C161" s="108" t="s">
        <v>1590</v>
      </c>
      <c r="D161" s="61" t="s">
        <v>1589</v>
      </c>
      <c r="E161" s="59">
        <v>20220930</v>
      </c>
      <c r="F161" s="59">
        <v>20</v>
      </c>
      <c r="G161" s="43"/>
      <c r="H161" s="59">
        <v>2</v>
      </c>
      <c r="I161" s="43"/>
    </row>
    <row r="162" spans="1:9">
      <c r="A162" s="106">
        <v>18.100000000000001</v>
      </c>
      <c r="B162" s="61" t="s">
        <v>1572</v>
      </c>
      <c r="C162" s="108" t="s">
        <v>1588</v>
      </c>
      <c r="D162" s="61" t="s">
        <v>1587</v>
      </c>
      <c r="E162" s="59">
        <v>20220930</v>
      </c>
      <c r="F162" s="59">
        <v>10</v>
      </c>
      <c r="G162" s="43"/>
      <c r="H162" s="59">
        <v>9</v>
      </c>
      <c r="I162" s="43"/>
    </row>
    <row r="163" spans="1:9">
      <c r="A163" s="106">
        <v>18.100000000000001</v>
      </c>
      <c r="B163" s="61" t="s">
        <v>1572</v>
      </c>
      <c r="C163" s="108" t="s">
        <v>1586</v>
      </c>
      <c r="D163" s="61" t="s">
        <v>1585</v>
      </c>
      <c r="E163" s="59">
        <v>20220930</v>
      </c>
      <c r="F163" s="61" t="s">
        <v>1481</v>
      </c>
      <c r="G163" s="43"/>
      <c r="H163" s="61" t="s">
        <v>1481</v>
      </c>
      <c r="I163" s="43"/>
    </row>
    <row r="164" spans="1:9">
      <c r="A164" s="106">
        <v>18.100000000000001</v>
      </c>
      <c r="B164" s="61" t="s">
        <v>1572</v>
      </c>
      <c r="C164" s="108" t="s">
        <v>1584</v>
      </c>
      <c r="D164" s="61" t="s">
        <v>1583</v>
      </c>
      <c r="E164" s="59">
        <v>20220930</v>
      </c>
      <c r="F164" s="61" t="s">
        <v>1481</v>
      </c>
      <c r="G164" s="43"/>
      <c r="H164" s="61" t="s">
        <v>1481</v>
      </c>
      <c r="I164" s="43"/>
    </row>
    <row r="165" spans="1:9">
      <c r="A165" s="106">
        <v>18.100000000000001</v>
      </c>
      <c r="B165" s="61" t="s">
        <v>1572</v>
      </c>
      <c r="C165" s="108" t="s">
        <v>1582</v>
      </c>
      <c r="D165" s="61" t="s">
        <v>1581</v>
      </c>
      <c r="E165" s="59">
        <v>20220930</v>
      </c>
      <c r="F165" s="61" t="s">
        <v>1481</v>
      </c>
      <c r="G165" s="43"/>
      <c r="H165" s="61" t="s">
        <v>1481</v>
      </c>
      <c r="I165" s="43"/>
    </row>
    <row r="166" spans="1:9">
      <c r="A166" s="106">
        <v>18.100000000000001</v>
      </c>
      <c r="B166" s="61" t="s">
        <v>1572</v>
      </c>
      <c r="C166" s="108" t="s">
        <v>1580</v>
      </c>
      <c r="D166" s="61" t="s">
        <v>1579</v>
      </c>
      <c r="E166" s="59">
        <v>20220930</v>
      </c>
      <c r="F166" s="61" t="s">
        <v>1481</v>
      </c>
      <c r="G166" s="43"/>
      <c r="H166" s="59">
        <v>10</v>
      </c>
      <c r="I166" s="43"/>
    </row>
    <row r="167" spans="1:9" ht="22.5">
      <c r="A167" s="106">
        <v>18.100000000000001</v>
      </c>
      <c r="B167" s="61" t="s">
        <v>1572</v>
      </c>
      <c r="C167" s="108" t="s">
        <v>1578</v>
      </c>
      <c r="D167" s="61" t="s">
        <v>1577</v>
      </c>
      <c r="E167" s="59">
        <v>20220930</v>
      </c>
      <c r="F167" s="59">
        <v>30</v>
      </c>
      <c r="G167" s="40" t="s">
        <v>1576</v>
      </c>
      <c r="H167" s="59">
        <v>1</v>
      </c>
      <c r="I167" s="40" t="s">
        <v>1575</v>
      </c>
    </row>
    <row r="168" spans="1:9">
      <c r="A168" s="106">
        <v>18.100000000000001</v>
      </c>
      <c r="B168" s="61" t="s">
        <v>1572</v>
      </c>
      <c r="C168" s="108" t="s">
        <v>1574</v>
      </c>
      <c r="D168" s="61" t="s">
        <v>1573</v>
      </c>
      <c r="E168" s="59">
        <v>20220930</v>
      </c>
      <c r="F168" s="59">
        <v>30</v>
      </c>
      <c r="G168" s="43"/>
      <c r="H168" s="59">
        <v>11</v>
      </c>
      <c r="I168" s="43"/>
    </row>
    <row r="169" spans="1:9" ht="22.5">
      <c r="A169" s="106">
        <v>18.100000000000001</v>
      </c>
      <c r="B169" s="61" t="s">
        <v>1572</v>
      </c>
      <c r="C169" s="108" t="s">
        <v>1571</v>
      </c>
      <c r="D169" s="61" t="s">
        <v>1570</v>
      </c>
      <c r="E169" s="59">
        <v>20220930</v>
      </c>
      <c r="F169" s="61" t="s">
        <v>1481</v>
      </c>
      <c r="G169" s="40" t="s">
        <v>1569</v>
      </c>
      <c r="H169" s="59">
        <v>0</v>
      </c>
      <c r="I169" s="43"/>
    </row>
    <row r="170" spans="1:9" ht="45">
      <c r="A170" s="106">
        <v>18.2</v>
      </c>
      <c r="B170" s="61" t="s">
        <v>1564</v>
      </c>
      <c r="C170" s="110" t="s">
        <v>2367</v>
      </c>
      <c r="D170" s="61" t="s">
        <v>1568</v>
      </c>
      <c r="E170" s="59">
        <v>20220930</v>
      </c>
      <c r="F170" s="61" t="s">
        <v>1481</v>
      </c>
      <c r="G170" s="40" t="s">
        <v>1552</v>
      </c>
      <c r="H170" s="67" t="s">
        <v>1567</v>
      </c>
      <c r="I170" s="42"/>
    </row>
    <row r="171" spans="1:9" ht="45">
      <c r="A171" s="106">
        <v>18.2</v>
      </c>
      <c r="B171" s="61" t="s">
        <v>1564</v>
      </c>
      <c r="C171" s="110" t="s">
        <v>2368</v>
      </c>
      <c r="D171" s="67" t="s">
        <v>1566</v>
      </c>
      <c r="E171" s="59">
        <v>20220930</v>
      </c>
      <c r="F171" s="67" t="s">
        <v>1565</v>
      </c>
      <c r="G171" s="42"/>
      <c r="H171" s="61" t="s">
        <v>1481</v>
      </c>
      <c r="I171" s="40" t="s">
        <v>1554</v>
      </c>
    </row>
    <row r="172" spans="1:9" ht="45">
      <c r="A172" s="106">
        <v>18.2</v>
      </c>
      <c r="B172" s="61" t="s">
        <v>1564</v>
      </c>
      <c r="C172" s="110" t="s">
        <v>2369</v>
      </c>
      <c r="D172" s="67" t="s">
        <v>1563</v>
      </c>
      <c r="E172" s="59">
        <v>20220930</v>
      </c>
      <c r="F172" s="67" t="s">
        <v>1562</v>
      </c>
      <c r="G172" s="42"/>
      <c r="H172" s="61" t="s">
        <v>1481</v>
      </c>
      <c r="I172" s="40" t="s">
        <v>1554</v>
      </c>
    </row>
    <row r="173" spans="1:9" ht="45">
      <c r="A173" s="106">
        <v>18.3</v>
      </c>
      <c r="B173" s="61" t="s">
        <v>1557</v>
      </c>
      <c r="C173" s="110" t="s">
        <v>2370</v>
      </c>
      <c r="D173" s="61" t="s">
        <v>1561</v>
      </c>
      <c r="E173" s="59">
        <v>20220930</v>
      </c>
      <c r="F173" s="61" t="s">
        <v>1481</v>
      </c>
      <c r="G173" s="40" t="s">
        <v>1552</v>
      </c>
      <c r="H173" s="67" t="s">
        <v>1560</v>
      </c>
      <c r="I173" s="42"/>
    </row>
    <row r="174" spans="1:9" ht="45">
      <c r="A174" s="106">
        <v>18.3</v>
      </c>
      <c r="B174" s="61" t="s">
        <v>1557</v>
      </c>
      <c r="C174" s="110" t="s">
        <v>2371</v>
      </c>
      <c r="D174" s="67" t="s">
        <v>1559</v>
      </c>
      <c r="E174" s="59">
        <v>20220930</v>
      </c>
      <c r="F174" s="67" t="s">
        <v>1558</v>
      </c>
      <c r="G174" s="42"/>
      <c r="H174" s="61" t="s">
        <v>1481</v>
      </c>
      <c r="I174" s="40" t="s">
        <v>1554</v>
      </c>
    </row>
    <row r="175" spans="1:9" ht="45">
      <c r="A175" s="106">
        <v>18.3</v>
      </c>
      <c r="B175" s="61" t="s">
        <v>1557</v>
      </c>
      <c r="C175" s="110" t="s">
        <v>2372</v>
      </c>
      <c r="D175" s="67" t="s">
        <v>1556</v>
      </c>
      <c r="E175" s="59">
        <v>20220930</v>
      </c>
      <c r="F175" s="67" t="s">
        <v>1555</v>
      </c>
      <c r="G175" s="42"/>
      <c r="H175" s="61" t="s">
        <v>1481</v>
      </c>
      <c r="I175" s="40" t="s">
        <v>1554</v>
      </c>
    </row>
    <row r="176" spans="1:9" ht="45">
      <c r="A176" s="106">
        <v>18.399999999999999</v>
      </c>
      <c r="B176" s="61" t="s">
        <v>1550</v>
      </c>
      <c r="C176" s="110" t="s">
        <v>2373</v>
      </c>
      <c r="D176" s="61" t="s">
        <v>1553</v>
      </c>
      <c r="E176" s="59">
        <v>20220930</v>
      </c>
      <c r="F176" s="61" t="s">
        <v>1481</v>
      </c>
      <c r="G176" s="40" t="s">
        <v>1552</v>
      </c>
      <c r="H176" s="68">
        <v>0.5</v>
      </c>
      <c r="I176" s="42"/>
    </row>
    <row r="177" spans="1:10" ht="33.75">
      <c r="A177" s="106">
        <v>18.399999999999999</v>
      </c>
      <c r="B177" s="61" t="s">
        <v>1550</v>
      </c>
      <c r="C177" s="110" t="s">
        <v>2374</v>
      </c>
      <c r="D177" s="61" t="s">
        <v>1551</v>
      </c>
      <c r="E177" s="59">
        <v>20220930</v>
      </c>
      <c r="F177" s="68">
        <v>0.4536</v>
      </c>
      <c r="G177" s="42"/>
      <c r="H177" s="61" t="s">
        <v>1481</v>
      </c>
      <c r="I177" s="42"/>
    </row>
    <row r="178" spans="1:10" ht="33.75">
      <c r="A178" s="106">
        <v>18.399999999999999</v>
      </c>
      <c r="B178" s="61" t="s">
        <v>1550</v>
      </c>
      <c r="C178" s="110" t="s">
        <v>2375</v>
      </c>
      <c r="D178" s="61" t="s">
        <v>1549</v>
      </c>
      <c r="E178" s="59">
        <v>20220930</v>
      </c>
      <c r="F178" s="68">
        <v>0.6482</v>
      </c>
      <c r="G178" s="42"/>
      <c r="H178" s="61" t="s">
        <v>1481</v>
      </c>
      <c r="I178" s="42"/>
    </row>
    <row r="179" spans="1:10" ht="56.25">
      <c r="A179" s="106">
        <v>19.100000000000001</v>
      </c>
      <c r="B179" s="61" t="s">
        <v>1536</v>
      </c>
      <c r="C179" s="110" t="s">
        <v>2376</v>
      </c>
      <c r="D179" s="61" t="s">
        <v>1548</v>
      </c>
      <c r="E179" s="59">
        <v>20220930</v>
      </c>
      <c r="F179" s="61" t="s">
        <v>1481</v>
      </c>
      <c r="G179" s="42" t="s">
        <v>1547</v>
      </c>
      <c r="H179" s="61" t="s">
        <v>1481</v>
      </c>
      <c r="I179" s="40" t="s">
        <v>1532</v>
      </c>
    </row>
    <row r="180" spans="1:10">
      <c r="A180" s="106">
        <v>19.100000000000001</v>
      </c>
      <c r="B180" s="61" t="s">
        <v>1536</v>
      </c>
      <c r="C180" s="110" t="s">
        <v>2377</v>
      </c>
      <c r="D180" s="61" t="s">
        <v>1546</v>
      </c>
      <c r="E180" s="59">
        <v>20220930</v>
      </c>
      <c r="F180" s="59">
        <v>25</v>
      </c>
      <c r="G180" s="39"/>
      <c r="H180" s="61" t="s">
        <v>1481</v>
      </c>
      <c r="I180" s="40" t="s">
        <v>1532</v>
      </c>
    </row>
    <row r="181" spans="1:10" ht="33.75">
      <c r="A181" s="106">
        <v>19.100000000000001</v>
      </c>
      <c r="B181" s="61" t="s">
        <v>1536</v>
      </c>
      <c r="C181" s="108" t="s">
        <v>1545</v>
      </c>
      <c r="D181" s="61" t="s">
        <v>1544</v>
      </c>
      <c r="E181" s="59">
        <v>20220930</v>
      </c>
      <c r="F181" s="61" t="s">
        <v>1543</v>
      </c>
      <c r="G181" s="42"/>
      <c r="H181" s="61" t="s">
        <v>1481</v>
      </c>
      <c r="I181" s="40" t="s">
        <v>1532</v>
      </c>
    </row>
    <row r="182" spans="1:10" ht="33.75">
      <c r="A182" s="106">
        <v>19.100000000000001</v>
      </c>
      <c r="B182" s="61" t="s">
        <v>1536</v>
      </c>
      <c r="C182" s="108" t="s">
        <v>1542</v>
      </c>
      <c r="D182" s="61" t="s">
        <v>1541</v>
      </c>
      <c r="E182" s="59">
        <v>20220930</v>
      </c>
      <c r="F182" s="61" t="s">
        <v>1540</v>
      </c>
      <c r="G182" s="42"/>
      <c r="H182" s="61" t="s">
        <v>1481</v>
      </c>
      <c r="I182" s="40" t="s">
        <v>1532</v>
      </c>
    </row>
    <row r="183" spans="1:10" ht="33.75">
      <c r="A183" s="106">
        <v>19.100000000000001</v>
      </c>
      <c r="B183" s="61" t="s">
        <v>1536</v>
      </c>
      <c r="C183" s="108" t="s">
        <v>1539</v>
      </c>
      <c r="D183" s="61" t="s">
        <v>1538</v>
      </c>
      <c r="E183" s="59">
        <v>20220930</v>
      </c>
      <c r="F183" s="61" t="s">
        <v>1537</v>
      </c>
      <c r="G183" s="42"/>
      <c r="H183" s="61" t="s">
        <v>1481</v>
      </c>
      <c r="I183" s="40" t="s">
        <v>1532</v>
      </c>
    </row>
    <row r="184" spans="1:10" ht="33.75">
      <c r="A184" s="106">
        <v>19.100000000000001</v>
      </c>
      <c r="B184" s="61" t="s">
        <v>1536</v>
      </c>
      <c r="C184" s="108" t="s">
        <v>1535</v>
      </c>
      <c r="D184" s="61" t="s">
        <v>1534</v>
      </c>
      <c r="E184" s="59">
        <v>20220930</v>
      </c>
      <c r="F184" s="61" t="s">
        <v>1533</v>
      </c>
      <c r="G184" s="42"/>
      <c r="H184" s="61" t="s">
        <v>1481</v>
      </c>
      <c r="I184" s="40" t="s">
        <v>1532</v>
      </c>
    </row>
    <row r="185" spans="1:10" ht="22.5">
      <c r="A185" s="106">
        <v>20.100000000000001</v>
      </c>
      <c r="B185" s="61" t="s">
        <v>1531</v>
      </c>
      <c r="C185" s="110" t="s">
        <v>2378</v>
      </c>
      <c r="D185" s="61" t="s">
        <v>1530</v>
      </c>
      <c r="E185" s="59">
        <v>20220930</v>
      </c>
      <c r="F185" s="61" t="s">
        <v>1481</v>
      </c>
      <c r="G185" s="40" t="s">
        <v>1496</v>
      </c>
      <c r="H185" s="61" t="s">
        <v>1481</v>
      </c>
      <c r="I185" s="40" t="s">
        <v>1496</v>
      </c>
    </row>
    <row r="186" spans="1:10" ht="33.75">
      <c r="A186" s="106">
        <v>20.2</v>
      </c>
      <c r="B186" s="61" t="s">
        <v>1529</v>
      </c>
      <c r="C186" s="110" t="s">
        <v>2379</v>
      </c>
      <c r="D186" s="61" t="s">
        <v>1528</v>
      </c>
      <c r="E186" s="59">
        <v>20220930</v>
      </c>
      <c r="F186" s="61" t="s">
        <v>1481</v>
      </c>
      <c r="G186" s="40" t="s">
        <v>1496</v>
      </c>
      <c r="H186" s="61" t="s">
        <v>1481</v>
      </c>
      <c r="I186" s="40" t="s">
        <v>1496</v>
      </c>
    </row>
    <row r="187" spans="1:10" ht="33.75">
      <c r="A187" s="106">
        <v>20.3</v>
      </c>
      <c r="B187" s="61" t="s">
        <v>1527</v>
      </c>
      <c r="C187" s="110" t="s">
        <v>2380</v>
      </c>
      <c r="D187" s="61" t="s">
        <v>1526</v>
      </c>
      <c r="E187" s="59">
        <v>20220930</v>
      </c>
      <c r="F187" s="61" t="s">
        <v>1481</v>
      </c>
      <c r="G187" s="40" t="s">
        <v>1496</v>
      </c>
      <c r="H187" s="61" t="s">
        <v>1481</v>
      </c>
      <c r="I187" s="40" t="s">
        <v>1496</v>
      </c>
    </row>
    <row r="188" spans="1:10" ht="67.5">
      <c r="A188" s="106">
        <v>20.399999999999999</v>
      </c>
      <c r="B188" s="61" t="s">
        <v>1510</v>
      </c>
      <c r="C188" s="108" t="s">
        <v>1525</v>
      </c>
      <c r="D188" s="67" t="s">
        <v>1524</v>
      </c>
      <c r="E188" s="59">
        <v>20220930</v>
      </c>
      <c r="F188" s="61" t="s">
        <v>1481</v>
      </c>
      <c r="G188" s="40" t="s">
        <v>1496</v>
      </c>
      <c r="H188" s="61" t="s">
        <v>1481</v>
      </c>
      <c r="I188" s="40" t="s">
        <v>1496</v>
      </c>
    </row>
    <row r="189" spans="1:10" ht="33.75">
      <c r="A189" s="106">
        <v>20.399999999999999</v>
      </c>
      <c r="B189" s="61" t="s">
        <v>1510</v>
      </c>
      <c r="C189" s="108" t="s">
        <v>1523</v>
      </c>
      <c r="D189" s="67" t="s">
        <v>1522</v>
      </c>
      <c r="E189" s="59">
        <v>20220930</v>
      </c>
      <c r="F189" s="61" t="s">
        <v>1481</v>
      </c>
      <c r="G189" s="40" t="s">
        <v>1496</v>
      </c>
      <c r="H189" s="61" t="s">
        <v>1481</v>
      </c>
      <c r="I189" s="40" t="s">
        <v>1496</v>
      </c>
    </row>
    <row r="190" spans="1:10" ht="22.5">
      <c r="A190" s="106">
        <v>20.399999999999999</v>
      </c>
      <c r="B190" s="61" t="s">
        <v>1510</v>
      </c>
      <c r="C190" s="108" t="s">
        <v>1521</v>
      </c>
      <c r="D190" s="61" t="s">
        <v>1520</v>
      </c>
      <c r="E190" s="59">
        <v>20220930</v>
      </c>
      <c r="F190" s="61" t="s">
        <v>1481</v>
      </c>
      <c r="G190" s="40" t="s">
        <v>1496</v>
      </c>
      <c r="H190" s="61" t="s">
        <v>1481</v>
      </c>
      <c r="I190" s="40" t="s">
        <v>1496</v>
      </c>
    </row>
    <row r="191" spans="1:10" ht="33.75">
      <c r="A191" s="106">
        <v>20.399999999999999</v>
      </c>
      <c r="B191" s="61" t="s">
        <v>1510</v>
      </c>
      <c r="C191" s="110" t="s">
        <v>2381</v>
      </c>
      <c r="D191" s="61" t="s">
        <v>1519</v>
      </c>
      <c r="E191" s="59">
        <v>20220930</v>
      </c>
      <c r="F191" s="61" t="s">
        <v>1481</v>
      </c>
      <c r="G191" s="40" t="s">
        <v>1496</v>
      </c>
      <c r="H191" s="61" t="s">
        <v>1481</v>
      </c>
      <c r="I191" s="40" t="s">
        <v>1496</v>
      </c>
    </row>
    <row r="192" spans="1:10">
      <c r="A192" s="106">
        <v>20.399999999999999</v>
      </c>
      <c r="B192" s="61" t="s">
        <v>1510</v>
      </c>
      <c r="C192" s="110" t="s">
        <v>2382</v>
      </c>
      <c r="D192" s="61" t="s">
        <v>1509</v>
      </c>
      <c r="E192" s="59">
        <v>20220930</v>
      </c>
      <c r="F192" s="61" t="s">
        <v>1481</v>
      </c>
      <c r="G192" s="40" t="s">
        <v>1496</v>
      </c>
      <c r="H192" s="61" t="s">
        <v>1481</v>
      </c>
      <c r="I192" s="40" t="s">
        <v>1496</v>
      </c>
      <c r="J192" s="37"/>
    </row>
    <row r="193" spans="1:10" ht="33.75">
      <c r="A193" s="106">
        <v>20.5</v>
      </c>
      <c r="B193" s="61" t="s">
        <v>1506</v>
      </c>
      <c r="C193" s="108" t="s">
        <v>1508</v>
      </c>
      <c r="D193" s="61" t="s">
        <v>1507</v>
      </c>
      <c r="E193" s="59">
        <v>20220930</v>
      </c>
      <c r="F193" s="61" t="s">
        <v>1481</v>
      </c>
      <c r="G193" s="40" t="s">
        <v>1496</v>
      </c>
      <c r="H193" s="61" t="s">
        <v>1481</v>
      </c>
      <c r="I193" s="40" t="s">
        <v>1496</v>
      </c>
      <c r="J193" s="41"/>
    </row>
    <row r="194" spans="1:10" ht="22.5">
      <c r="A194" s="106">
        <v>20.5</v>
      </c>
      <c r="B194" s="61" t="s">
        <v>1506</v>
      </c>
      <c r="C194" s="108" t="s">
        <v>1505</v>
      </c>
      <c r="D194" s="61" t="s">
        <v>1500</v>
      </c>
      <c r="E194" s="59">
        <v>20220930</v>
      </c>
      <c r="F194" s="61" t="s">
        <v>1481</v>
      </c>
      <c r="G194" s="40" t="s">
        <v>1496</v>
      </c>
      <c r="H194" s="61" t="s">
        <v>1481</v>
      </c>
      <c r="I194" s="40" t="s">
        <v>1496</v>
      </c>
      <c r="J194" s="37"/>
    </row>
    <row r="195" spans="1:10" ht="33.75">
      <c r="A195" s="106">
        <v>20.6</v>
      </c>
      <c r="B195" s="61" t="s">
        <v>1502</v>
      </c>
      <c r="C195" s="108" t="s">
        <v>1504</v>
      </c>
      <c r="D195" s="61" t="s">
        <v>1503</v>
      </c>
      <c r="E195" s="59">
        <v>20220930</v>
      </c>
      <c r="F195" s="61" t="s">
        <v>1481</v>
      </c>
      <c r="G195" s="40" t="s">
        <v>1496</v>
      </c>
      <c r="H195" s="61" t="s">
        <v>1481</v>
      </c>
      <c r="I195" s="40" t="s">
        <v>1496</v>
      </c>
      <c r="J195" s="41"/>
    </row>
    <row r="196" spans="1:10" ht="22.5">
      <c r="A196" s="106">
        <v>20.6</v>
      </c>
      <c r="B196" s="61" t="s">
        <v>1502</v>
      </c>
      <c r="C196" s="108" t="s">
        <v>1501</v>
      </c>
      <c r="D196" s="61" t="s">
        <v>1500</v>
      </c>
      <c r="E196" s="59">
        <v>20220930</v>
      </c>
      <c r="F196" s="61" t="s">
        <v>1481</v>
      </c>
      <c r="G196" s="40" t="s">
        <v>1496</v>
      </c>
      <c r="H196" s="61" t="s">
        <v>1481</v>
      </c>
      <c r="I196" s="40" t="s">
        <v>1496</v>
      </c>
      <c r="J196" s="37"/>
    </row>
    <row r="197" spans="1:10" ht="33.75">
      <c r="A197" s="106">
        <v>20.7</v>
      </c>
      <c r="B197" s="61" t="s">
        <v>1498</v>
      </c>
      <c r="C197" s="110" t="s">
        <v>2383</v>
      </c>
      <c r="D197" s="67" t="s">
        <v>1499</v>
      </c>
      <c r="E197" s="59">
        <v>20220930</v>
      </c>
      <c r="F197" s="61" t="s">
        <v>1481</v>
      </c>
      <c r="G197" s="40" t="s">
        <v>1496</v>
      </c>
      <c r="H197" s="61" t="s">
        <v>1481</v>
      </c>
      <c r="I197" s="40" t="s">
        <v>1496</v>
      </c>
      <c r="J197" s="41"/>
    </row>
    <row r="198" spans="1:10" ht="33.75">
      <c r="A198" s="106">
        <v>20.7</v>
      </c>
      <c r="B198" s="61" t="s">
        <v>1498</v>
      </c>
      <c r="C198" s="110" t="s">
        <v>2384</v>
      </c>
      <c r="D198" s="61" t="s">
        <v>1497</v>
      </c>
      <c r="E198" s="59">
        <v>20220930</v>
      </c>
      <c r="F198" s="61" t="s">
        <v>1481</v>
      </c>
      <c r="G198" s="40" t="s">
        <v>1496</v>
      </c>
      <c r="H198" s="61" t="s">
        <v>1481</v>
      </c>
      <c r="I198" s="40" t="s">
        <v>1496</v>
      </c>
      <c r="J198" s="41"/>
    </row>
    <row r="199" spans="1:10" ht="33.75">
      <c r="A199" s="106">
        <v>23.1</v>
      </c>
      <c r="B199" s="61" t="s">
        <v>1488</v>
      </c>
      <c r="C199" s="110" t="s">
        <v>2385</v>
      </c>
      <c r="D199" s="61" t="s">
        <v>1495</v>
      </c>
      <c r="E199" s="59">
        <v>20220930</v>
      </c>
      <c r="F199" s="61" t="s">
        <v>1486</v>
      </c>
      <c r="G199" s="42"/>
      <c r="H199" s="61" t="s">
        <v>1486</v>
      </c>
      <c r="I199" s="42"/>
      <c r="J199" s="41"/>
    </row>
    <row r="200" spans="1:10" ht="33.75">
      <c r="A200" s="106">
        <v>23.1</v>
      </c>
      <c r="B200" s="61" t="s">
        <v>1488</v>
      </c>
      <c r="C200" s="110" t="s">
        <v>2386</v>
      </c>
      <c r="D200" s="61" t="s">
        <v>1494</v>
      </c>
      <c r="E200" s="59">
        <v>20220930</v>
      </c>
      <c r="F200" s="61" t="s">
        <v>1486</v>
      </c>
      <c r="G200" s="42"/>
      <c r="H200" s="61" t="s">
        <v>1486</v>
      </c>
      <c r="I200" s="42"/>
      <c r="J200" s="41"/>
    </row>
    <row r="201" spans="1:10" ht="45">
      <c r="A201" s="106">
        <v>23.2</v>
      </c>
      <c r="B201" s="61" t="s">
        <v>1493</v>
      </c>
      <c r="C201" s="110" t="s">
        <v>2387</v>
      </c>
      <c r="D201" s="61" t="s">
        <v>1492</v>
      </c>
      <c r="E201" s="59">
        <v>20220930</v>
      </c>
      <c r="F201" s="61" t="s">
        <v>1481</v>
      </c>
      <c r="G201" s="40" t="s">
        <v>1491</v>
      </c>
      <c r="H201" s="61" t="s">
        <v>1481</v>
      </c>
      <c r="I201" s="40" t="s">
        <v>1491</v>
      </c>
      <c r="J201" s="41"/>
    </row>
    <row r="202" spans="1:10" ht="22.5">
      <c r="A202" s="106">
        <v>23.2</v>
      </c>
      <c r="B202" s="61" t="s">
        <v>1488</v>
      </c>
      <c r="C202" s="110" t="s">
        <v>2388</v>
      </c>
      <c r="D202" s="67" t="s">
        <v>1490</v>
      </c>
      <c r="E202" s="59">
        <v>20220930</v>
      </c>
      <c r="F202" s="61" t="s">
        <v>1486</v>
      </c>
      <c r="G202" s="42"/>
      <c r="H202" s="61" t="s">
        <v>1486</v>
      </c>
      <c r="I202" s="42"/>
      <c r="J202" s="41"/>
    </row>
    <row r="203" spans="1:10" ht="22.5">
      <c r="A203" s="106">
        <v>23.2</v>
      </c>
      <c r="B203" s="61" t="s">
        <v>1488</v>
      </c>
      <c r="C203" s="110" t="s">
        <v>2389</v>
      </c>
      <c r="D203" s="67" t="s">
        <v>1489</v>
      </c>
      <c r="E203" s="59">
        <v>20220930</v>
      </c>
      <c r="F203" s="61" t="s">
        <v>1486</v>
      </c>
      <c r="G203" s="42"/>
      <c r="H203" s="61" t="s">
        <v>1486</v>
      </c>
      <c r="I203" s="42"/>
      <c r="J203" s="41"/>
    </row>
    <row r="204" spans="1:10" ht="22.5">
      <c r="A204" s="106">
        <v>23.2</v>
      </c>
      <c r="B204" s="61" t="s">
        <v>1488</v>
      </c>
      <c r="C204" s="110" t="s">
        <v>2390</v>
      </c>
      <c r="D204" s="67" t="s">
        <v>1487</v>
      </c>
      <c r="E204" s="59">
        <v>20220930</v>
      </c>
      <c r="F204" s="61" t="s">
        <v>1486</v>
      </c>
      <c r="G204" s="42"/>
      <c r="H204" s="61" t="s">
        <v>1486</v>
      </c>
      <c r="I204" s="42"/>
      <c r="J204" s="41"/>
    </row>
    <row r="205" spans="1:10" ht="33.75">
      <c r="A205" s="106">
        <v>23.3</v>
      </c>
      <c r="B205" s="61" t="s">
        <v>1484</v>
      </c>
      <c r="C205" s="110" t="s">
        <v>2391</v>
      </c>
      <c r="D205" s="61" t="s">
        <v>1485</v>
      </c>
      <c r="E205" s="59">
        <v>20220930</v>
      </c>
      <c r="F205" s="61" t="s">
        <v>1481</v>
      </c>
      <c r="G205" s="40" t="s">
        <v>1482</v>
      </c>
      <c r="H205" s="61" t="s">
        <v>1481</v>
      </c>
      <c r="I205" s="39"/>
      <c r="J205" s="37"/>
    </row>
    <row r="206" spans="1:10" ht="33.75">
      <c r="A206" s="106">
        <v>23.3</v>
      </c>
      <c r="B206" s="61" t="s">
        <v>1484</v>
      </c>
      <c r="C206" s="110" t="s">
        <v>2392</v>
      </c>
      <c r="D206" s="61" t="s">
        <v>1483</v>
      </c>
      <c r="E206" s="59">
        <v>20220930</v>
      </c>
      <c r="F206" s="61" t="s">
        <v>1481</v>
      </c>
      <c r="G206" s="40" t="s">
        <v>1482</v>
      </c>
      <c r="H206" s="61" t="s">
        <v>1481</v>
      </c>
      <c r="I206" s="39"/>
      <c r="J206" s="37"/>
    </row>
    <row r="207" spans="1:10">
      <c r="A207" s="536" t="s">
        <v>1480</v>
      </c>
      <c r="B207" s="536"/>
      <c r="C207" s="536"/>
      <c r="D207" s="536"/>
      <c r="E207" s="536"/>
      <c r="F207" s="536"/>
      <c r="G207" s="536"/>
      <c r="H207" s="536"/>
      <c r="I207" s="536"/>
      <c r="J207" s="536"/>
    </row>
    <row r="208" spans="1:10">
      <c r="A208" s="537" t="s">
        <v>1475</v>
      </c>
      <c r="B208" s="538"/>
      <c r="C208" s="539"/>
      <c r="D208" s="538"/>
      <c r="E208" s="69"/>
      <c r="F208" s="60"/>
      <c r="G208" s="69"/>
      <c r="H208" s="58"/>
      <c r="I208" s="58"/>
    </row>
    <row r="209" spans="1:9">
      <c r="A209" s="524" t="s">
        <v>1479</v>
      </c>
      <c r="B209" s="525"/>
      <c r="C209" s="526"/>
      <c r="D209" s="525"/>
      <c r="E209" s="66"/>
      <c r="F209" s="62"/>
      <c r="G209" s="66"/>
      <c r="H209" s="78"/>
      <c r="I209" s="75"/>
    </row>
    <row r="210" spans="1:9">
      <c r="A210" s="524" t="s">
        <v>1479</v>
      </c>
      <c r="B210" s="525"/>
      <c r="C210" s="526"/>
      <c r="D210" s="525"/>
      <c r="E210" s="66"/>
      <c r="F210" s="62"/>
      <c r="G210" s="66"/>
      <c r="H210" s="78"/>
      <c r="I210" s="75"/>
    </row>
    <row r="211" spans="1:9">
      <c r="A211" s="524" t="s">
        <v>1479</v>
      </c>
      <c r="B211" s="525"/>
      <c r="C211" s="526"/>
      <c r="D211" s="525"/>
      <c r="E211" s="66"/>
      <c r="F211" s="62"/>
      <c r="G211" s="66"/>
      <c r="H211" s="78"/>
      <c r="I211" s="75"/>
    </row>
    <row r="212" spans="1:9">
      <c r="A212" s="524" t="s">
        <v>1479</v>
      </c>
      <c r="B212" s="525"/>
      <c r="C212" s="526"/>
      <c r="D212" s="525"/>
      <c r="E212" s="66"/>
      <c r="F212" s="62"/>
      <c r="G212" s="66"/>
      <c r="H212" s="78"/>
      <c r="I212" s="75"/>
    </row>
    <row r="213" spans="1:9">
      <c r="A213" s="524" t="s">
        <v>1478</v>
      </c>
      <c r="B213" s="525"/>
      <c r="C213" s="526"/>
      <c r="D213" s="525"/>
      <c r="E213" s="66"/>
      <c r="F213" s="62"/>
      <c r="G213" s="66"/>
      <c r="H213" s="78"/>
      <c r="I213" s="75"/>
    </row>
    <row r="214" spans="1:9">
      <c r="A214" s="524" t="s">
        <v>1478</v>
      </c>
      <c r="B214" s="525"/>
      <c r="C214" s="526"/>
      <c r="D214" s="525"/>
      <c r="E214" s="66"/>
      <c r="F214" s="62"/>
      <c r="G214" s="66"/>
      <c r="H214" s="75"/>
      <c r="I214" s="75"/>
    </row>
    <row r="215" spans="1:9">
      <c r="A215" s="524" t="s">
        <v>1478</v>
      </c>
      <c r="B215" s="525"/>
      <c r="C215" s="526"/>
      <c r="D215" s="525"/>
      <c r="E215" s="66"/>
      <c r="F215" s="62"/>
      <c r="G215" s="66"/>
      <c r="H215" s="75"/>
      <c r="I215" s="75"/>
    </row>
    <row r="216" spans="1:9">
      <c r="A216" s="524" t="s">
        <v>1478</v>
      </c>
      <c r="B216" s="525"/>
      <c r="C216" s="526"/>
      <c r="D216" s="525"/>
      <c r="E216" s="66"/>
      <c r="F216" s="62"/>
      <c r="G216" s="66"/>
      <c r="H216" s="75"/>
      <c r="I216" s="75"/>
    </row>
    <row r="217" spans="1:9">
      <c r="A217" s="524" t="s">
        <v>1478</v>
      </c>
      <c r="B217" s="525"/>
      <c r="C217" s="526"/>
      <c r="D217" s="525"/>
      <c r="E217" s="66"/>
      <c r="F217" s="62"/>
      <c r="G217" s="66"/>
      <c r="H217" s="75"/>
      <c r="I217" s="75"/>
    </row>
    <row r="218" spans="1:9">
      <c r="A218" s="524" t="s">
        <v>1478</v>
      </c>
      <c r="B218" s="525"/>
      <c r="C218" s="526"/>
      <c r="D218" s="525"/>
      <c r="E218" s="66"/>
      <c r="F218" s="62"/>
      <c r="G218" s="66"/>
      <c r="H218" s="78"/>
      <c r="I218" s="75"/>
    </row>
    <row r="219" spans="1:9">
      <c r="A219" s="524" t="s">
        <v>1478</v>
      </c>
      <c r="B219" s="525"/>
      <c r="C219" s="526"/>
      <c r="D219" s="525"/>
      <c r="E219" s="66"/>
      <c r="F219" s="62"/>
      <c r="G219" s="66"/>
      <c r="H219" s="78"/>
      <c r="I219" s="75"/>
    </row>
    <row r="220" spans="1:9">
      <c r="A220" s="524" t="s">
        <v>1478</v>
      </c>
      <c r="B220" s="525"/>
      <c r="C220" s="526"/>
      <c r="D220" s="525"/>
      <c r="E220" s="66"/>
      <c r="F220" s="62"/>
      <c r="G220" s="66"/>
      <c r="H220" s="75"/>
      <c r="I220" s="75"/>
    </row>
    <row r="221" spans="1:9">
      <c r="A221" s="524" t="s">
        <v>1478</v>
      </c>
      <c r="B221" s="525"/>
      <c r="C221" s="526"/>
      <c r="D221" s="525"/>
      <c r="E221" s="66"/>
      <c r="F221" s="62"/>
      <c r="G221" s="66"/>
      <c r="H221" s="78"/>
      <c r="I221" s="75"/>
    </row>
    <row r="222" spans="1:9">
      <c r="A222" s="524" t="s">
        <v>1478</v>
      </c>
      <c r="B222" s="525"/>
      <c r="C222" s="526"/>
      <c r="D222" s="525"/>
      <c r="E222" s="66"/>
      <c r="F222" s="62"/>
      <c r="G222" s="66"/>
      <c r="H222" s="75"/>
      <c r="I222" s="75"/>
    </row>
    <row r="223" spans="1:9">
      <c r="A223" s="524" t="s">
        <v>1478</v>
      </c>
      <c r="B223" s="525"/>
      <c r="C223" s="526"/>
      <c r="D223" s="525"/>
      <c r="E223" s="66"/>
      <c r="F223" s="62"/>
      <c r="G223" s="66"/>
      <c r="H223" s="78"/>
      <c r="I223" s="75"/>
    </row>
    <row r="224" spans="1:9">
      <c r="A224" s="524" t="s">
        <v>1478</v>
      </c>
      <c r="B224" s="525"/>
      <c r="C224" s="526"/>
      <c r="D224" s="525"/>
      <c r="E224" s="66"/>
      <c r="F224" s="62"/>
      <c r="G224" s="66"/>
      <c r="H224" s="78"/>
      <c r="I224" s="75"/>
    </row>
    <row r="225" spans="1:9">
      <c r="A225" s="524" t="s">
        <v>1478</v>
      </c>
      <c r="B225" s="525"/>
      <c r="C225" s="526"/>
      <c r="D225" s="525"/>
      <c r="E225" s="66"/>
      <c r="F225" s="62"/>
      <c r="G225" s="66"/>
      <c r="H225" s="78"/>
      <c r="I225" s="75"/>
    </row>
    <row r="226" spans="1:9">
      <c r="A226" s="524" t="s">
        <v>1478</v>
      </c>
      <c r="B226" s="525"/>
      <c r="C226" s="526"/>
      <c r="D226" s="525"/>
      <c r="E226" s="66"/>
      <c r="F226" s="62"/>
      <c r="G226" s="66"/>
      <c r="H226" s="78"/>
      <c r="I226" s="75"/>
    </row>
    <row r="227" spans="1:9">
      <c r="A227" s="524" t="s">
        <v>1478</v>
      </c>
      <c r="B227" s="525"/>
      <c r="C227" s="526"/>
      <c r="D227" s="525"/>
      <c r="E227" s="66"/>
      <c r="F227" s="62"/>
      <c r="G227" s="66"/>
      <c r="H227" s="78"/>
      <c r="I227" s="75"/>
    </row>
    <row r="228" spans="1:9">
      <c r="A228" s="524" t="s">
        <v>1478</v>
      </c>
      <c r="B228" s="525"/>
      <c r="C228" s="526"/>
      <c r="D228" s="525"/>
      <c r="E228" s="66"/>
      <c r="F228" s="62"/>
      <c r="G228" s="66"/>
      <c r="H228" s="75"/>
      <c r="I228" s="75"/>
    </row>
    <row r="229" spans="1:9">
      <c r="A229" s="524" t="s">
        <v>1478</v>
      </c>
      <c r="B229" s="525"/>
      <c r="C229" s="526"/>
      <c r="D229" s="525"/>
      <c r="E229" s="66"/>
      <c r="F229" s="62"/>
      <c r="G229" s="66"/>
      <c r="H229" s="78"/>
      <c r="I229" s="75"/>
    </row>
    <row r="230" spans="1:9">
      <c r="A230" s="524" t="s">
        <v>1478</v>
      </c>
      <c r="B230" s="525"/>
      <c r="C230" s="526"/>
      <c r="D230" s="525"/>
      <c r="E230" s="66"/>
      <c r="F230" s="62"/>
      <c r="G230" s="66"/>
      <c r="H230" s="78"/>
      <c r="I230" s="75"/>
    </row>
    <row r="231" spans="1:9">
      <c r="A231" s="524" t="s">
        <v>1478</v>
      </c>
      <c r="B231" s="525"/>
      <c r="C231" s="526"/>
      <c r="D231" s="525"/>
      <c r="E231" s="66"/>
      <c r="F231" s="62"/>
      <c r="G231" s="66"/>
      <c r="H231" s="78"/>
      <c r="I231" s="75"/>
    </row>
    <row r="232" spans="1:9">
      <c r="A232" s="524" t="s">
        <v>1478</v>
      </c>
      <c r="B232" s="525"/>
      <c r="C232" s="526"/>
      <c r="D232" s="525"/>
      <c r="E232" s="66"/>
      <c r="F232" s="62"/>
      <c r="G232" s="66"/>
      <c r="H232" s="75"/>
      <c r="I232" s="75"/>
    </row>
    <row r="233" spans="1:9">
      <c r="A233" s="524" t="s">
        <v>1478</v>
      </c>
      <c r="B233" s="525"/>
      <c r="C233" s="526"/>
      <c r="D233" s="525"/>
      <c r="E233" s="66"/>
      <c r="F233" s="62"/>
      <c r="G233" s="66"/>
      <c r="H233" s="75"/>
      <c r="I233" s="75"/>
    </row>
    <row r="234" spans="1:9">
      <c r="A234" s="524" t="s">
        <v>1478</v>
      </c>
      <c r="B234" s="525"/>
      <c r="C234" s="526"/>
      <c r="D234" s="525"/>
      <c r="E234" s="66"/>
      <c r="F234" s="62"/>
      <c r="G234" s="66"/>
      <c r="H234" s="75"/>
      <c r="I234" s="75"/>
    </row>
    <row r="235" spans="1:9">
      <c r="A235" s="524" t="s">
        <v>1478</v>
      </c>
      <c r="B235" s="525"/>
      <c r="C235" s="526"/>
      <c r="D235" s="525"/>
      <c r="E235" s="66"/>
      <c r="F235" s="62"/>
      <c r="G235" s="66"/>
      <c r="H235" s="78"/>
      <c r="I235" s="75"/>
    </row>
    <row r="236" spans="1:9">
      <c r="A236" s="524" t="s">
        <v>1478</v>
      </c>
      <c r="B236" s="525"/>
      <c r="C236" s="526"/>
      <c r="D236" s="525"/>
      <c r="E236" s="66"/>
      <c r="F236" s="62"/>
      <c r="G236" s="66"/>
      <c r="H236" s="75"/>
      <c r="I236" s="75"/>
    </row>
    <row r="237" spans="1:9">
      <c r="A237" s="524" t="s">
        <v>1478</v>
      </c>
      <c r="B237" s="525"/>
      <c r="C237" s="526"/>
      <c r="D237" s="525"/>
      <c r="E237" s="66"/>
      <c r="F237" s="62"/>
      <c r="G237" s="66"/>
      <c r="H237" s="78"/>
      <c r="I237" s="75"/>
    </row>
    <row r="238" spans="1:9">
      <c r="A238" s="524" t="s">
        <v>1478</v>
      </c>
      <c r="B238" s="525"/>
      <c r="C238" s="526"/>
      <c r="D238" s="525"/>
      <c r="E238" s="66"/>
      <c r="F238" s="62"/>
      <c r="G238" s="66"/>
      <c r="H238" s="78"/>
      <c r="I238" s="75"/>
    </row>
    <row r="239" spans="1:9">
      <c r="A239" s="524" t="s">
        <v>1478</v>
      </c>
      <c r="B239" s="525"/>
      <c r="C239" s="526"/>
      <c r="D239" s="525"/>
      <c r="E239" s="66"/>
      <c r="F239" s="62"/>
      <c r="G239" s="66"/>
      <c r="H239" s="78"/>
      <c r="I239" s="75"/>
    </row>
    <row r="240" spans="1:9">
      <c r="A240" s="524" t="s">
        <v>1478</v>
      </c>
      <c r="B240" s="525"/>
      <c r="C240" s="526"/>
      <c r="D240" s="525"/>
      <c r="E240" s="66"/>
      <c r="F240" s="62"/>
      <c r="G240" s="66"/>
      <c r="H240" s="75"/>
      <c r="I240" s="75"/>
    </row>
    <row r="241" spans="1:9">
      <c r="A241" s="524" t="s">
        <v>1478</v>
      </c>
      <c r="B241" s="525"/>
      <c r="C241" s="526"/>
      <c r="D241" s="525"/>
      <c r="E241" s="66"/>
      <c r="F241" s="62"/>
      <c r="G241" s="66"/>
      <c r="H241" s="78"/>
      <c r="I241" s="75"/>
    </row>
    <row r="242" spans="1:9">
      <c r="A242" s="524" t="s">
        <v>1478</v>
      </c>
      <c r="B242" s="525"/>
      <c r="C242" s="526"/>
      <c r="D242" s="525"/>
      <c r="E242" s="66"/>
      <c r="F242" s="62"/>
      <c r="G242" s="66"/>
      <c r="H242" s="78"/>
      <c r="I242" s="75"/>
    </row>
    <row r="243" spans="1:9">
      <c r="A243" s="524" t="s">
        <v>1478</v>
      </c>
      <c r="B243" s="525"/>
      <c r="C243" s="526"/>
      <c r="D243" s="525"/>
      <c r="E243" s="66"/>
      <c r="F243" s="62"/>
      <c r="G243" s="66"/>
      <c r="H243" s="78"/>
      <c r="I243" s="75"/>
    </row>
    <row r="244" spans="1:9">
      <c r="A244" s="524" t="s">
        <v>1478</v>
      </c>
      <c r="B244" s="525"/>
      <c r="C244" s="526"/>
      <c r="D244" s="525"/>
      <c r="E244" s="66"/>
      <c r="F244" s="62"/>
      <c r="G244" s="66"/>
      <c r="H244" s="78"/>
      <c r="I244" s="75"/>
    </row>
    <row r="245" spans="1:9">
      <c r="A245" s="524" t="s">
        <v>1478</v>
      </c>
      <c r="B245" s="525"/>
      <c r="C245" s="526"/>
      <c r="D245" s="525"/>
      <c r="E245" s="66"/>
      <c r="F245" s="62"/>
      <c r="G245" s="66"/>
      <c r="H245" s="78"/>
      <c r="I245" s="75"/>
    </row>
    <row r="246" spans="1:9">
      <c r="A246" s="530" t="s">
        <v>1475</v>
      </c>
      <c r="B246" s="531"/>
      <c r="C246" s="532"/>
      <c r="D246" s="531"/>
      <c r="E246" s="70"/>
      <c r="F246" s="64"/>
      <c r="G246" s="100"/>
      <c r="H246" s="76"/>
      <c r="I246" s="76"/>
    </row>
    <row r="247" spans="1:9">
      <c r="A247" s="533" t="s">
        <v>1478</v>
      </c>
      <c r="B247" s="534"/>
      <c r="C247" s="535"/>
      <c r="D247" s="534"/>
      <c r="E247" s="71"/>
      <c r="F247" s="63"/>
      <c r="G247" s="71"/>
      <c r="H247" s="79"/>
      <c r="I247" s="77"/>
    </row>
    <row r="248" spans="1:9">
      <c r="A248" s="524" t="s">
        <v>1478</v>
      </c>
      <c r="B248" s="525"/>
      <c r="C248" s="526"/>
      <c r="D248" s="525"/>
      <c r="E248" s="66"/>
      <c r="F248" s="62"/>
      <c r="G248" s="66"/>
      <c r="H248" s="78"/>
      <c r="I248" s="75"/>
    </row>
    <row r="249" spans="1:9">
      <c r="A249" s="524" t="s">
        <v>1478</v>
      </c>
      <c r="B249" s="525"/>
      <c r="C249" s="526"/>
      <c r="D249" s="525"/>
      <c r="E249" s="66"/>
      <c r="F249" s="62"/>
      <c r="G249" s="66"/>
      <c r="H249" s="75"/>
      <c r="I249" s="75"/>
    </row>
    <row r="250" spans="1:9">
      <c r="A250" s="524" t="s">
        <v>1478</v>
      </c>
      <c r="B250" s="525"/>
      <c r="C250" s="526"/>
      <c r="D250" s="525"/>
      <c r="E250" s="66"/>
      <c r="F250" s="62"/>
      <c r="G250" s="66"/>
      <c r="H250" s="78"/>
      <c r="I250" s="75"/>
    </row>
    <row r="251" spans="1:9">
      <c r="A251" s="524" t="s">
        <v>1478</v>
      </c>
      <c r="B251" s="525"/>
      <c r="C251" s="526"/>
      <c r="D251" s="525"/>
      <c r="E251" s="66"/>
      <c r="F251" s="62"/>
      <c r="G251" s="66"/>
      <c r="H251" s="75"/>
      <c r="I251" s="75"/>
    </row>
    <row r="252" spans="1:9">
      <c r="A252" s="524" t="s">
        <v>1478</v>
      </c>
      <c r="B252" s="525"/>
      <c r="C252" s="526"/>
      <c r="D252" s="525"/>
      <c r="E252" s="66"/>
      <c r="F252" s="62"/>
      <c r="G252" s="66"/>
      <c r="H252" s="78"/>
      <c r="I252" s="75"/>
    </row>
    <row r="253" spans="1:9">
      <c r="A253" s="524" t="s">
        <v>1478</v>
      </c>
      <c r="B253" s="525"/>
      <c r="C253" s="526"/>
      <c r="D253" s="525"/>
      <c r="E253" s="66"/>
      <c r="F253" s="62"/>
      <c r="G253" s="66"/>
      <c r="H253" s="78"/>
      <c r="I253" s="75"/>
    </row>
    <row r="254" spans="1:9">
      <c r="A254" s="524" t="s">
        <v>1478</v>
      </c>
      <c r="B254" s="525"/>
      <c r="C254" s="526"/>
      <c r="D254" s="525"/>
      <c r="E254" s="66"/>
      <c r="F254" s="62"/>
      <c r="G254" s="66"/>
      <c r="H254" s="78"/>
      <c r="I254" s="75"/>
    </row>
    <row r="255" spans="1:9">
      <c r="A255" s="524" t="s">
        <v>1478</v>
      </c>
      <c r="B255" s="525"/>
      <c r="C255" s="526"/>
      <c r="D255" s="525"/>
      <c r="E255" s="66"/>
      <c r="F255" s="62"/>
      <c r="G255" s="66"/>
      <c r="H255" s="78"/>
      <c r="I255" s="75"/>
    </row>
    <row r="256" spans="1:9">
      <c r="A256" s="524" t="s">
        <v>1478</v>
      </c>
      <c r="B256" s="525"/>
      <c r="C256" s="526"/>
      <c r="D256" s="525"/>
      <c r="E256" s="66"/>
      <c r="F256" s="62"/>
      <c r="G256" s="66"/>
      <c r="H256" s="78"/>
      <c r="I256" s="75"/>
    </row>
    <row r="257" spans="1:9">
      <c r="A257" s="524" t="s">
        <v>1478</v>
      </c>
      <c r="B257" s="525"/>
      <c r="C257" s="526"/>
      <c r="D257" s="525"/>
      <c r="E257" s="66"/>
      <c r="F257" s="62"/>
      <c r="G257" s="66"/>
      <c r="H257" s="78"/>
      <c r="I257" s="75"/>
    </row>
    <row r="258" spans="1:9">
      <c r="A258" s="524" t="s">
        <v>1478</v>
      </c>
      <c r="B258" s="525"/>
      <c r="C258" s="526"/>
      <c r="D258" s="525"/>
      <c r="E258" s="66"/>
      <c r="F258" s="62"/>
      <c r="G258" s="66"/>
      <c r="H258" s="78"/>
      <c r="I258" s="75"/>
    </row>
    <row r="259" spans="1:9">
      <c r="A259" s="524" t="s">
        <v>1478</v>
      </c>
      <c r="B259" s="525"/>
      <c r="C259" s="526"/>
      <c r="D259" s="525"/>
      <c r="E259" s="66"/>
      <c r="F259" s="62"/>
      <c r="G259" s="66"/>
      <c r="H259" s="78"/>
      <c r="I259" s="75"/>
    </row>
    <row r="260" spans="1:9">
      <c r="A260" s="524" t="s">
        <v>1478</v>
      </c>
      <c r="B260" s="525"/>
      <c r="C260" s="526"/>
      <c r="D260" s="525"/>
      <c r="E260" s="66"/>
      <c r="F260" s="62"/>
      <c r="G260" s="66"/>
      <c r="H260" s="78"/>
      <c r="I260" s="75"/>
    </row>
    <row r="261" spans="1:9">
      <c r="A261" s="524" t="s">
        <v>1478</v>
      </c>
      <c r="B261" s="525"/>
      <c r="C261" s="526"/>
      <c r="D261" s="525"/>
      <c r="E261" s="66"/>
      <c r="F261" s="62"/>
      <c r="G261" s="66"/>
      <c r="H261" s="78"/>
      <c r="I261" s="75"/>
    </row>
    <row r="262" spans="1:9">
      <c r="A262" s="524" t="s">
        <v>1478</v>
      </c>
      <c r="B262" s="525"/>
      <c r="C262" s="526"/>
      <c r="D262" s="525"/>
      <c r="E262" s="66"/>
      <c r="F262" s="62"/>
      <c r="G262" s="66"/>
      <c r="H262" s="78"/>
      <c r="I262" s="75"/>
    </row>
    <row r="263" spans="1:9">
      <c r="A263" s="524" t="s">
        <v>1478</v>
      </c>
      <c r="B263" s="525"/>
      <c r="C263" s="526"/>
      <c r="D263" s="525"/>
      <c r="E263" s="66"/>
      <c r="F263" s="62"/>
      <c r="G263" s="66"/>
      <c r="H263" s="78"/>
      <c r="I263" s="75"/>
    </row>
    <row r="264" spans="1:9">
      <c r="A264" s="524" t="s">
        <v>1478</v>
      </c>
      <c r="B264" s="525"/>
      <c r="C264" s="526"/>
      <c r="D264" s="525"/>
      <c r="E264" s="66"/>
      <c r="F264" s="62"/>
      <c r="G264" s="66"/>
      <c r="H264" s="78"/>
      <c r="I264" s="75"/>
    </row>
    <row r="265" spans="1:9">
      <c r="A265" s="524" t="s">
        <v>1478</v>
      </c>
      <c r="B265" s="525"/>
      <c r="C265" s="526"/>
      <c r="D265" s="525"/>
      <c r="E265" s="66"/>
      <c r="F265" s="62"/>
      <c r="G265" s="66"/>
      <c r="H265" s="78"/>
      <c r="I265" s="75"/>
    </row>
    <row r="266" spans="1:9">
      <c r="A266" s="524" t="s">
        <v>1478</v>
      </c>
      <c r="B266" s="525"/>
      <c r="C266" s="526"/>
      <c r="D266" s="525"/>
      <c r="E266" s="66"/>
      <c r="F266" s="62"/>
      <c r="G266" s="66"/>
      <c r="H266" s="78"/>
      <c r="I266" s="75"/>
    </row>
    <row r="267" spans="1:9">
      <c r="A267" s="524" t="s">
        <v>1478</v>
      </c>
      <c r="B267" s="525"/>
      <c r="C267" s="526"/>
      <c r="D267" s="525"/>
      <c r="E267" s="66"/>
      <c r="F267" s="62"/>
      <c r="G267" s="66"/>
      <c r="H267" s="75"/>
      <c r="I267" s="75"/>
    </row>
    <row r="268" spans="1:9">
      <c r="A268" s="524" t="s">
        <v>1478</v>
      </c>
      <c r="B268" s="525"/>
      <c r="C268" s="526"/>
      <c r="D268" s="525"/>
      <c r="E268" s="66"/>
      <c r="F268" s="62"/>
      <c r="G268" s="66"/>
      <c r="H268" s="78"/>
      <c r="I268" s="75"/>
    </row>
    <row r="269" spans="1:9">
      <c r="A269" s="524" t="s">
        <v>1478</v>
      </c>
      <c r="B269" s="525"/>
      <c r="C269" s="526"/>
      <c r="D269" s="525"/>
      <c r="E269" s="66"/>
      <c r="F269" s="62"/>
      <c r="G269" s="66"/>
      <c r="H269" s="78"/>
      <c r="I269" s="75"/>
    </row>
    <row r="270" spans="1:9">
      <c r="A270" s="524" t="s">
        <v>1478</v>
      </c>
      <c r="B270" s="525"/>
      <c r="C270" s="526"/>
      <c r="D270" s="525"/>
      <c r="E270" s="66"/>
      <c r="F270" s="62"/>
      <c r="G270" s="66"/>
      <c r="H270" s="78"/>
      <c r="I270" s="75"/>
    </row>
    <row r="271" spans="1:9">
      <c r="A271" s="524" t="s">
        <v>1478</v>
      </c>
      <c r="B271" s="525"/>
      <c r="C271" s="526"/>
      <c r="D271" s="525"/>
      <c r="E271" s="66"/>
      <c r="F271" s="62"/>
      <c r="G271" s="66"/>
      <c r="H271" s="78"/>
      <c r="I271" s="75"/>
    </row>
    <row r="272" spans="1:9">
      <c r="A272" s="524" t="s">
        <v>1478</v>
      </c>
      <c r="B272" s="525"/>
      <c r="C272" s="526"/>
      <c r="D272" s="525"/>
      <c r="E272" s="66"/>
      <c r="F272" s="62"/>
      <c r="G272" s="66"/>
      <c r="H272" s="78"/>
      <c r="I272" s="75"/>
    </row>
    <row r="273" spans="1:9">
      <c r="A273" s="524" t="s">
        <v>1478</v>
      </c>
      <c r="B273" s="525"/>
      <c r="C273" s="526"/>
      <c r="D273" s="525"/>
      <c r="E273" s="66"/>
      <c r="F273" s="62"/>
      <c r="G273" s="66"/>
      <c r="H273" s="75"/>
      <c r="I273" s="75"/>
    </row>
    <row r="274" spans="1:9">
      <c r="A274" s="524" t="s">
        <v>1478</v>
      </c>
      <c r="B274" s="525"/>
      <c r="C274" s="526"/>
      <c r="D274" s="525"/>
      <c r="E274" s="66"/>
      <c r="F274" s="62"/>
      <c r="G274" s="66"/>
      <c r="H274" s="75"/>
      <c r="I274" s="75"/>
    </row>
    <row r="275" spans="1:9">
      <c r="A275" s="524" t="s">
        <v>1478</v>
      </c>
      <c r="B275" s="525"/>
      <c r="C275" s="526"/>
      <c r="D275" s="525"/>
      <c r="E275" s="66"/>
      <c r="F275" s="62"/>
      <c r="G275" s="66"/>
      <c r="H275" s="78"/>
      <c r="I275" s="75"/>
    </row>
    <row r="276" spans="1:9">
      <c r="A276" s="524" t="s">
        <v>1478</v>
      </c>
      <c r="B276" s="525"/>
      <c r="C276" s="526"/>
      <c r="D276" s="525"/>
      <c r="E276" s="66"/>
      <c r="F276" s="62"/>
      <c r="G276" s="66"/>
      <c r="H276" s="78"/>
      <c r="I276" s="75"/>
    </row>
    <row r="277" spans="1:9">
      <c r="A277" s="524" t="s">
        <v>1478</v>
      </c>
      <c r="B277" s="525"/>
      <c r="C277" s="526"/>
      <c r="D277" s="525"/>
      <c r="E277" s="66"/>
      <c r="F277" s="62"/>
      <c r="G277" s="66"/>
      <c r="H277" s="78"/>
      <c r="I277" s="75"/>
    </row>
    <row r="278" spans="1:9">
      <c r="A278" s="524" t="s">
        <v>1478</v>
      </c>
      <c r="B278" s="525"/>
      <c r="C278" s="526"/>
      <c r="D278" s="525"/>
      <c r="E278" s="66"/>
      <c r="F278" s="62"/>
      <c r="G278" s="66"/>
      <c r="H278" s="75"/>
      <c r="I278" s="75"/>
    </row>
    <row r="279" spans="1:9">
      <c r="A279" s="524" t="s">
        <v>1478</v>
      </c>
      <c r="B279" s="525"/>
      <c r="C279" s="526"/>
      <c r="D279" s="525"/>
      <c r="E279" s="66"/>
      <c r="F279" s="62"/>
      <c r="G279" s="66"/>
      <c r="H279" s="78"/>
      <c r="I279" s="75"/>
    </row>
    <row r="280" spans="1:9">
      <c r="A280" s="524" t="s">
        <v>1478</v>
      </c>
      <c r="B280" s="525"/>
      <c r="C280" s="526"/>
      <c r="D280" s="525"/>
      <c r="E280" s="66"/>
      <c r="F280" s="62"/>
      <c r="G280" s="66"/>
      <c r="H280" s="78"/>
      <c r="I280" s="75"/>
    </row>
    <row r="281" spans="1:9">
      <c r="A281" s="524" t="s">
        <v>1478</v>
      </c>
      <c r="B281" s="525"/>
      <c r="C281" s="526"/>
      <c r="D281" s="525"/>
      <c r="E281" s="66"/>
      <c r="F281" s="62"/>
      <c r="G281" s="66"/>
      <c r="H281" s="78"/>
      <c r="I281" s="75"/>
    </row>
    <row r="282" spans="1:9">
      <c r="A282" s="524" t="s">
        <v>1478</v>
      </c>
      <c r="B282" s="525"/>
      <c r="C282" s="526"/>
      <c r="D282" s="525"/>
      <c r="E282" s="66"/>
      <c r="F282" s="62"/>
      <c r="G282" s="66"/>
      <c r="H282" s="78"/>
      <c r="I282" s="75"/>
    </row>
    <row r="283" spans="1:9">
      <c r="A283" s="524" t="s">
        <v>1478</v>
      </c>
      <c r="B283" s="525"/>
      <c r="C283" s="526"/>
      <c r="D283" s="525"/>
      <c r="E283" s="66"/>
      <c r="F283" s="62"/>
      <c r="G283" s="66"/>
      <c r="H283" s="78"/>
      <c r="I283" s="75"/>
    </row>
    <row r="284" spans="1:9">
      <c r="A284" s="530" t="s">
        <v>1475</v>
      </c>
      <c r="B284" s="531"/>
      <c r="C284" s="532"/>
      <c r="D284" s="531"/>
      <c r="E284" s="70"/>
      <c r="F284" s="64"/>
      <c r="G284" s="100"/>
      <c r="H284" s="76"/>
      <c r="I284" s="76"/>
    </row>
    <row r="285" spans="1:9">
      <c r="A285" s="533" t="s">
        <v>1478</v>
      </c>
      <c r="B285" s="534"/>
      <c r="C285" s="535"/>
      <c r="D285" s="534"/>
      <c r="E285" s="71"/>
      <c r="F285" s="63"/>
      <c r="G285" s="71"/>
      <c r="H285" s="79"/>
      <c r="I285" s="77"/>
    </row>
    <row r="286" spans="1:9">
      <c r="A286" s="524" t="s">
        <v>1478</v>
      </c>
      <c r="B286" s="525"/>
      <c r="C286" s="526"/>
      <c r="D286" s="525"/>
      <c r="E286" s="66"/>
      <c r="F286" s="62"/>
      <c r="G286" s="66"/>
      <c r="H286" s="78"/>
      <c r="I286" s="75"/>
    </row>
    <row r="287" spans="1:9">
      <c r="A287" s="524" t="s">
        <v>1478</v>
      </c>
      <c r="B287" s="525"/>
      <c r="C287" s="526"/>
      <c r="D287" s="525"/>
      <c r="E287" s="66"/>
      <c r="F287" s="62"/>
      <c r="G287" s="66"/>
      <c r="H287" s="78"/>
      <c r="I287" s="75"/>
    </row>
    <row r="288" spans="1:9">
      <c r="A288" s="524" t="s">
        <v>1478</v>
      </c>
      <c r="B288" s="525"/>
      <c r="C288" s="526"/>
      <c r="D288" s="525"/>
      <c r="E288" s="66"/>
      <c r="F288" s="62"/>
      <c r="G288" s="66"/>
      <c r="H288" s="78"/>
      <c r="I288" s="75"/>
    </row>
    <row r="289" spans="1:9">
      <c r="A289" s="524" t="s">
        <v>1478</v>
      </c>
      <c r="B289" s="525"/>
      <c r="C289" s="526"/>
      <c r="D289" s="525"/>
      <c r="E289" s="66"/>
      <c r="F289" s="62"/>
      <c r="G289" s="66"/>
      <c r="H289" s="78"/>
      <c r="I289" s="75"/>
    </row>
    <row r="290" spans="1:9">
      <c r="A290" s="524" t="s">
        <v>1478</v>
      </c>
      <c r="B290" s="525"/>
      <c r="C290" s="526"/>
      <c r="D290" s="525"/>
      <c r="E290" s="66"/>
      <c r="F290" s="62"/>
      <c r="G290" s="66"/>
      <c r="H290" s="78"/>
      <c r="I290" s="75"/>
    </row>
    <row r="291" spans="1:9">
      <c r="A291" s="524" t="s">
        <v>1478</v>
      </c>
      <c r="B291" s="525"/>
      <c r="C291" s="526"/>
      <c r="D291" s="525"/>
      <c r="E291" s="66"/>
      <c r="F291" s="62"/>
      <c r="G291" s="66"/>
      <c r="H291" s="78"/>
      <c r="I291" s="75"/>
    </row>
    <row r="292" spans="1:9">
      <c r="A292" s="524" t="s">
        <v>1478</v>
      </c>
      <c r="B292" s="525"/>
      <c r="C292" s="526"/>
      <c r="D292" s="525"/>
      <c r="E292" s="66"/>
      <c r="F292" s="62"/>
      <c r="G292" s="66"/>
      <c r="H292" s="78"/>
      <c r="I292" s="75"/>
    </row>
    <row r="293" spans="1:9">
      <c r="A293" s="524" t="s">
        <v>1478</v>
      </c>
      <c r="B293" s="525"/>
      <c r="C293" s="526"/>
      <c r="D293" s="525"/>
      <c r="E293" s="66"/>
      <c r="F293" s="62"/>
      <c r="G293" s="66"/>
      <c r="H293" s="78"/>
      <c r="I293" s="75"/>
    </row>
    <row r="294" spans="1:9">
      <c r="A294" s="524" t="s">
        <v>1478</v>
      </c>
      <c r="B294" s="525"/>
      <c r="C294" s="526"/>
      <c r="D294" s="525"/>
      <c r="E294" s="66"/>
      <c r="F294" s="62"/>
      <c r="G294" s="66"/>
      <c r="H294" s="78"/>
      <c r="I294" s="75"/>
    </row>
    <row r="295" spans="1:9">
      <c r="A295" s="524" t="s">
        <v>1478</v>
      </c>
      <c r="B295" s="525"/>
      <c r="C295" s="526"/>
      <c r="D295" s="525"/>
      <c r="E295" s="66"/>
      <c r="F295" s="62"/>
      <c r="G295" s="66"/>
      <c r="H295" s="78"/>
      <c r="I295" s="75"/>
    </row>
    <row r="296" spans="1:9">
      <c r="A296" s="524" t="s">
        <v>1478</v>
      </c>
      <c r="B296" s="525"/>
      <c r="C296" s="526"/>
      <c r="D296" s="525"/>
      <c r="E296" s="66"/>
      <c r="F296" s="62"/>
      <c r="G296" s="66"/>
      <c r="H296" s="75"/>
      <c r="I296" s="75"/>
    </row>
    <row r="297" spans="1:9">
      <c r="A297" s="524" t="s">
        <v>1478</v>
      </c>
      <c r="B297" s="525"/>
      <c r="C297" s="526"/>
      <c r="D297" s="525"/>
      <c r="E297" s="66"/>
      <c r="F297" s="62"/>
      <c r="G297" s="66"/>
      <c r="H297" s="78"/>
      <c r="I297" s="75"/>
    </row>
    <row r="298" spans="1:9">
      <c r="A298" s="524" t="s">
        <v>1478</v>
      </c>
      <c r="B298" s="525"/>
      <c r="C298" s="526"/>
      <c r="D298" s="525"/>
      <c r="E298" s="66"/>
      <c r="F298" s="62"/>
      <c r="G298" s="66"/>
      <c r="H298" s="78"/>
      <c r="I298" s="75"/>
    </row>
    <row r="299" spans="1:9">
      <c r="A299" s="524" t="s">
        <v>1478</v>
      </c>
      <c r="B299" s="525"/>
      <c r="C299" s="526"/>
      <c r="D299" s="525"/>
      <c r="E299" s="66"/>
      <c r="F299" s="62"/>
      <c r="G299" s="66"/>
      <c r="H299" s="78"/>
      <c r="I299" s="75"/>
    </row>
    <row r="300" spans="1:9">
      <c r="A300" s="524" t="s">
        <v>1478</v>
      </c>
      <c r="B300" s="525"/>
      <c r="C300" s="526"/>
      <c r="D300" s="525"/>
      <c r="E300" s="66"/>
      <c r="F300" s="62"/>
      <c r="G300" s="66"/>
      <c r="H300" s="78"/>
      <c r="I300" s="75"/>
    </row>
    <row r="301" spans="1:9">
      <c r="A301" s="524" t="s">
        <v>1478</v>
      </c>
      <c r="B301" s="525"/>
      <c r="C301" s="526"/>
      <c r="D301" s="525"/>
      <c r="E301" s="66"/>
      <c r="F301" s="62"/>
      <c r="G301" s="66"/>
      <c r="H301" s="78"/>
      <c r="I301" s="75"/>
    </row>
    <row r="302" spans="1:9">
      <c r="A302" s="524" t="s">
        <v>1478</v>
      </c>
      <c r="B302" s="525"/>
      <c r="C302" s="526"/>
      <c r="D302" s="525"/>
      <c r="E302" s="66"/>
      <c r="F302" s="62"/>
      <c r="G302" s="66"/>
      <c r="H302" s="75"/>
      <c r="I302" s="75"/>
    </row>
    <row r="303" spans="1:9">
      <c r="A303" s="524" t="s">
        <v>1478</v>
      </c>
      <c r="B303" s="525"/>
      <c r="C303" s="526"/>
      <c r="D303" s="525"/>
      <c r="E303" s="66"/>
      <c r="F303" s="62"/>
      <c r="G303" s="66"/>
      <c r="H303" s="78"/>
      <c r="I303" s="75"/>
    </row>
    <row r="304" spans="1:9">
      <c r="A304" s="524" t="s">
        <v>1478</v>
      </c>
      <c r="B304" s="525"/>
      <c r="C304" s="526"/>
      <c r="D304" s="525"/>
      <c r="E304" s="66"/>
      <c r="F304" s="62"/>
      <c r="G304" s="66"/>
      <c r="H304" s="78"/>
      <c r="I304" s="75"/>
    </row>
    <row r="305" spans="1:9">
      <c r="A305" s="524" t="s">
        <v>1478</v>
      </c>
      <c r="B305" s="525"/>
      <c r="C305" s="526"/>
      <c r="D305" s="525"/>
      <c r="E305" s="66"/>
      <c r="F305" s="62"/>
      <c r="G305" s="66"/>
      <c r="H305" s="75"/>
      <c r="I305" s="75"/>
    </row>
    <row r="306" spans="1:9">
      <c r="A306" s="524" t="s">
        <v>1478</v>
      </c>
      <c r="B306" s="525"/>
      <c r="C306" s="526"/>
      <c r="D306" s="525"/>
      <c r="E306" s="66"/>
      <c r="F306" s="62"/>
      <c r="G306" s="66"/>
      <c r="H306" s="78"/>
      <c r="I306" s="75"/>
    </row>
    <row r="307" spans="1:9">
      <c r="A307" s="524" t="s">
        <v>1478</v>
      </c>
      <c r="B307" s="525"/>
      <c r="C307" s="526"/>
      <c r="D307" s="525"/>
      <c r="E307" s="66"/>
      <c r="F307" s="62"/>
      <c r="G307" s="66"/>
      <c r="H307" s="78"/>
      <c r="I307" s="75"/>
    </row>
    <row r="308" spans="1:9">
      <c r="A308" s="524" t="s">
        <v>1478</v>
      </c>
      <c r="B308" s="525"/>
      <c r="C308" s="526"/>
      <c r="D308" s="525"/>
      <c r="E308" s="66"/>
      <c r="F308" s="62"/>
      <c r="G308" s="66"/>
      <c r="H308" s="75"/>
      <c r="I308" s="75"/>
    </row>
    <row r="309" spans="1:9">
      <c r="A309" s="524" t="s">
        <v>1478</v>
      </c>
      <c r="B309" s="525"/>
      <c r="C309" s="526"/>
      <c r="D309" s="525"/>
      <c r="E309" s="66"/>
      <c r="F309" s="62"/>
      <c r="G309" s="66"/>
      <c r="H309" s="75"/>
      <c r="I309" s="75"/>
    </row>
    <row r="310" spans="1:9">
      <c r="A310" s="524" t="s">
        <v>1478</v>
      </c>
      <c r="B310" s="525"/>
      <c r="C310" s="526"/>
      <c r="D310" s="525"/>
      <c r="E310" s="66"/>
      <c r="F310" s="62"/>
      <c r="G310" s="66"/>
      <c r="H310" s="78"/>
      <c r="I310" s="75"/>
    </row>
    <row r="311" spans="1:9">
      <c r="A311" s="524" t="s">
        <v>1478</v>
      </c>
      <c r="B311" s="525"/>
      <c r="C311" s="526"/>
      <c r="D311" s="525"/>
      <c r="E311" s="66"/>
      <c r="F311" s="62"/>
      <c r="G311" s="66"/>
      <c r="H311" s="75"/>
      <c r="I311" s="75"/>
    </row>
    <row r="312" spans="1:9">
      <c r="A312" s="524" t="s">
        <v>1478</v>
      </c>
      <c r="B312" s="525"/>
      <c r="C312" s="526"/>
      <c r="D312" s="525"/>
      <c r="E312" s="66"/>
      <c r="F312" s="62"/>
      <c r="G312" s="66"/>
      <c r="H312" s="78"/>
      <c r="I312" s="75"/>
    </row>
    <row r="313" spans="1:9">
      <c r="A313" s="524" t="s">
        <v>1478</v>
      </c>
      <c r="B313" s="525"/>
      <c r="C313" s="526"/>
      <c r="D313" s="525"/>
      <c r="E313" s="66"/>
      <c r="F313" s="62"/>
      <c r="G313" s="66"/>
      <c r="H313" s="75"/>
      <c r="I313" s="75"/>
    </row>
    <row r="314" spans="1:9">
      <c r="A314" s="524" t="s">
        <v>1478</v>
      </c>
      <c r="B314" s="525"/>
      <c r="C314" s="526"/>
      <c r="D314" s="525"/>
      <c r="E314" s="66"/>
      <c r="F314" s="62"/>
      <c r="G314" s="66"/>
      <c r="H314" s="78"/>
      <c r="I314" s="75"/>
    </row>
    <row r="315" spans="1:9">
      <c r="A315" s="524" t="s">
        <v>1478</v>
      </c>
      <c r="B315" s="525"/>
      <c r="C315" s="526"/>
      <c r="D315" s="525"/>
      <c r="E315" s="66"/>
      <c r="F315" s="62"/>
      <c r="G315" s="66"/>
      <c r="H315" s="78"/>
      <c r="I315" s="75"/>
    </row>
    <row r="316" spans="1:9">
      <c r="A316" s="524" t="s">
        <v>1478</v>
      </c>
      <c r="B316" s="525"/>
      <c r="C316" s="526"/>
      <c r="D316" s="525"/>
      <c r="E316" s="66"/>
      <c r="F316" s="62"/>
      <c r="G316" s="66"/>
      <c r="H316" s="75"/>
      <c r="I316" s="75"/>
    </row>
    <row r="317" spans="1:9">
      <c r="A317" s="524" t="s">
        <v>1478</v>
      </c>
      <c r="B317" s="525"/>
      <c r="C317" s="526"/>
      <c r="D317" s="525"/>
      <c r="E317" s="66"/>
      <c r="F317" s="62"/>
      <c r="G317" s="66"/>
      <c r="H317" s="78"/>
      <c r="I317" s="75"/>
    </row>
    <row r="318" spans="1:9">
      <c r="A318" s="524" t="s">
        <v>1478</v>
      </c>
      <c r="B318" s="525"/>
      <c r="C318" s="526"/>
      <c r="D318" s="525"/>
      <c r="E318" s="66"/>
      <c r="F318" s="62"/>
      <c r="G318" s="66"/>
      <c r="H318" s="78"/>
      <c r="I318" s="75"/>
    </row>
    <row r="319" spans="1:9">
      <c r="A319" s="524" t="s">
        <v>1478</v>
      </c>
      <c r="B319" s="525"/>
      <c r="C319" s="526"/>
      <c r="D319" s="525"/>
      <c r="E319" s="66"/>
      <c r="F319" s="62"/>
      <c r="G319" s="66"/>
      <c r="H319" s="78"/>
      <c r="I319" s="75"/>
    </row>
    <row r="320" spans="1:9">
      <c r="A320" s="524" t="s">
        <v>1478</v>
      </c>
      <c r="B320" s="525"/>
      <c r="C320" s="526"/>
      <c r="D320" s="525"/>
      <c r="E320" s="66"/>
      <c r="F320" s="62"/>
      <c r="G320" s="66"/>
      <c r="H320" s="78"/>
      <c r="I320" s="75"/>
    </row>
    <row r="321" spans="1:9">
      <c r="A321" s="524" t="s">
        <v>1478</v>
      </c>
      <c r="B321" s="525"/>
      <c r="C321" s="526"/>
      <c r="D321" s="525"/>
      <c r="E321" s="66"/>
      <c r="F321" s="62"/>
      <c r="G321" s="66"/>
      <c r="H321" s="78"/>
      <c r="I321" s="75"/>
    </row>
    <row r="322" spans="1:9">
      <c r="A322" s="530" t="s">
        <v>1475</v>
      </c>
      <c r="B322" s="531"/>
      <c r="C322" s="532"/>
      <c r="D322" s="531"/>
      <c r="E322" s="70"/>
      <c r="F322" s="64"/>
      <c r="G322" s="100"/>
      <c r="H322" s="76"/>
      <c r="I322" s="76"/>
    </row>
    <row r="323" spans="1:9">
      <c r="A323" s="533" t="s">
        <v>1478</v>
      </c>
      <c r="B323" s="534"/>
      <c r="C323" s="535"/>
      <c r="D323" s="534"/>
      <c r="E323" s="71"/>
      <c r="F323" s="63"/>
      <c r="G323" s="71"/>
      <c r="H323" s="79"/>
      <c r="I323" s="77"/>
    </row>
    <row r="324" spans="1:9">
      <c r="A324" s="524" t="s">
        <v>1478</v>
      </c>
      <c r="B324" s="525"/>
      <c r="C324" s="526"/>
      <c r="D324" s="525"/>
      <c r="E324" s="66"/>
      <c r="F324" s="62"/>
      <c r="G324" s="66"/>
      <c r="H324" s="78"/>
      <c r="I324" s="75"/>
    </row>
    <row r="325" spans="1:9">
      <c r="A325" s="524" t="s">
        <v>1478</v>
      </c>
      <c r="B325" s="525"/>
      <c r="C325" s="526"/>
      <c r="D325" s="525"/>
      <c r="E325" s="66"/>
      <c r="F325" s="62"/>
      <c r="G325" s="66"/>
      <c r="H325" s="78"/>
      <c r="I325" s="75"/>
    </row>
    <row r="326" spans="1:9">
      <c r="A326" s="524" t="s">
        <v>1478</v>
      </c>
      <c r="B326" s="525"/>
      <c r="C326" s="526"/>
      <c r="D326" s="525"/>
      <c r="E326" s="66"/>
      <c r="F326" s="62"/>
      <c r="G326" s="66"/>
      <c r="H326" s="78"/>
      <c r="I326" s="75"/>
    </row>
    <row r="327" spans="1:9">
      <c r="A327" s="524" t="s">
        <v>1478</v>
      </c>
      <c r="B327" s="525"/>
      <c r="C327" s="526"/>
      <c r="D327" s="525"/>
      <c r="E327" s="66"/>
      <c r="F327" s="62"/>
      <c r="G327" s="66"/>
      <c r="H327" s="78"/>
      <c r="I327" s="75"/>
    </row>
    <row r="328" spans="1:9">
      <c r="A328" s="524" t="s">
        <v>1478</v>
      </c>
      <c r="B328" s="525"/>
      <c r="C328" s="526"/>
      <c r="D328" s="525"/>
      <c r="E328" s="66"/>
      <c r="F328" s="62"/>
      <c r="G328" s="66"/>
      <c r="H328" s="78"/>
      <c r="I328" s="75"/>
    </row>
    <row r="329" spans="1:9">
      <c r="A329" s="524" t="s">
        <v>1478</v>
      </c>
      <c r="B329" s="525"/>
      <c r="C329" s="526"/>
      <c r="D329" s="525"/>
      <c r="E329" s="66"/>
      <c r="F329" s="62"/>
      <c r="G329" s="66"/>
      <c r="H329" s="78"/>
      <c r="I329" s="75"/>
    </row>
    <row r="330" spans="1:9">
      <c r="A330" s="524" t="s">
        <v>1478</v>
      </c>
      <c r="B330" s="525"/>
      <c r="C330" s="526"/>
      <c r="D330" s="525"/>
      <c r="E330" s="66"/>
      <c r="F330" s="62"/>
      <c r="G330" s="66"/>
      <c r="H330" s="78"/>
      <c r="I330" s="75"/>
    </row>
    <row r="331" spans="1:9">
      <c r="A331" s="524" t="s">
        <v>1478</v>
      </c>
      <c r="B331" s="525"/>
      <c r="C331" s="526"/>
      <c r="D331" s="525"/>
      <c r="E331" s="66"/>
      <c r="F331" s="62"/>
      <c r="G331" s="66"/>
      <c r="H331" s="78"/>
      <c r="I331" s="75"/>
    </row>
    <row r="332" spans="1:9">
      <c r="A332" s="524" t="s">
        <v>1478</v>
      </c>
      <c r="B332" s="525"/>
      <c r="C332" s="526"/>
      <c r="D332" s="525"/>
      <c r="E332" s="66"/>
      <c r="F332" s="62"/>
      <c r="G332" s="66"/>
      <c r="H332" s="78"/>
      <c r="I332" s="75"/>
    </row>
    <row r="333" spans="1:9">
      <c r="A333" s="524" t="s">
        <v>1478</v>
      </c>
      <c r="B333" s="525"/>
      <c r="C333" s="526"/>
      <c r="D333" s="525"/>
      <c r="E333" s="66"/>
      <c r="F333" s="62"/>
      <c r="G333" s="66"/>
      <c r="H333" s="78"/>
      <c r="I333" s="75"/>
    </row>
    <row r="334" spans="1:9">
      <c r="A334" s="524" t="s">
        <v>1478</v>
      </c>
      <c r="B334" s="525"/>
      <c r="C334" s="526"/>
      <c r="D334" s="525"/>
      <c r="E334" s="66"/>
      <c r="F334" s="62"/>
      <c r="G334" s="66"/>
      <c r="H334" s="78"/>
      <c r="I334" s="75"/>
    </row>
    <row r="335" spans="1:9">
      <c r="A335" s="524" t="s">
        <v>1478</v>
      </c>
      <c r="B335" s="525"/>
      <c r="C335" s="526"/>
      <c r="D335" s="525"/>
      <c r="E335" s="66"/>
      <c r="F335" s="62"/>
      <c r="G335" s="66"/>
      <c r="H335" s="78"/>
      <c r="I335" s="75"/>
    </row>
    <row r="336" spans="1:9">
      <c r="A336" s="524" t="s">
        <v>1478</v>
      </c>
      <c r="B336" s="525"/>
      <c r="C336" s="526"/>
      <c r="D336" s="525"/>
      <c r="E336" s="66"/>
      <c r="F336" s="62"/>
      <c r="G336" s="66"/>
      <c r="H336" s="78"/>
      <c r="I336" s="75"/>
    </row>
    <row r="337" spans="1:9">
      <c r="A337" s="524" t="s">
        <v>1478</v>
      </c>
      <c r="B337" s="525"/>
      <c r="C337" s="526"/>
      <c r="D337" s="525"/>
      <c r="E337" s="66"/>
      <c r="F337" s="62"/>
      <c r="G337" s="66"/>
      <c r="H337" s="78"/>
      <c r="I337" s="75"/>
    </row>
    <row r="338" spans="1:9">
      <c r="A338" s="524" t="s">
        <v>1478</v>
      </c>
      <c r="B338" s="525"/>
      <c r="C338" s="526"/>
      <c r="D338" s="525"/>
      <c r="E338" s="66"/>
      <c r="F338" s="62"/>
      <c r="G338" s="66"/>
      <c r="H338" s="78"/>
      <c r="I338" s="75"/>
    </row>
    <row r="339" spans="1:9">
      <c r="A339" s="524" t="s">
        <v>1478</v>
      </c>
      <c r="B339" s="525"/>
      <c r="C339" s="526"/>
      <c r="D339" s="525"/>
      <c r="E339" s="66"/>
      <c r="F339" s="62"/>
      <c r="G339" s="66"/>
      <c r="H339" s="78"/>
      <c r="I339" s="75"/>
    </row>
    <row r="340" spans="1:9">
      <c r="A340" s="524" t="s">
        <v>1478</v>
      </c>
      <c r="B340" s="525"/>
      <c r="C340" s="526"/>
      <c r="D340" s="525"/>
      <c r="E340" s="66"/>
      <c r="F340" s="62"/>
      <c r="G340" s="66"/>
      <c r="H340" s="78"/>
      <c r="I340" s="75"/>
    </row>
    <row r="341" spans="1:9">
      <c r="A341" s="524" t="s">
        <v>1478</v>
      </c>
      <c r="B341" s="525"/>
      <c r="C341" s="526"/>
      <c r="D341" s="525"/>
      <c r="E341" s="66"/>
      <c r="F341" s="62"/>
      <c r="G341" s="66"/>
      <c r="H341" s="78"/>
      <c r="I341" s="75"/>
    </row>
    <row r="342" spans="1:9">
      <c r="A342" s="524" t="s">
        <v>1478</v>
      </c>
      <c r="B342" s="525"/>
      <c r="C342" s="526"/>
      <c r="D342" s="525"/>
      <c r="E342" s="66"/>
      <c r="F342" s="62"/>
      <c r="G342" s="66"/>
      <c r="H342" s="78"/>
      <c r="I342" s="75"/>
    </row>
    <row r="343" spans="1:9">
      <c r="A343" s="524" t="s">
        <v>1478</v>
      </c>
      <c r="B343" s="525"/>
      <c r="C343" s="526"/>
      <c r="D343" s="525"/>
      <c r="E343" s="66"/>
      <c r="F343" s="62"/>
      <c r="G343" s="66"/>
      <c r="H343" s="78"/>
      <c r="I343" s="75"/>
    </row>
    <row r="344" spans="1:9">
      <c r="A344" s="524" t="s">
        <v>1478</v>
      </c>
      <c r="B344" s="525"/>
      <c r="C344" s="526"/>
      <c r="D344" s="525"/>
      <c r="E344" s="66"/>
      <c r="F344" s="62"/>
      <c r="G344" s="66"/>
      <c r="H344" s="78"/>
      <c r="I344" s="75"/>
    </row>
    <row r="345" spans="1:9">
      <c r="A345" s="524" t="s">
        <v>1478</v>
      </c>
      <c r="B345" s="525"/>
      <c r="C345" s="526"/>
      <c r="D345" s="525"/>
      <c r="E345" s="66"/>
      <c r="F345" s="62"/>
      <c r="G345" s="66"/>
      <c r="H345" s="78"/>
      <c r="I345" s="75"/>
    </row>
    <row r="346" spans="1:9">
      <c r="A346" s="524" t="s">
        <v>1478</v>
      </c>
      <c r="B346" s="525"/>
      <c r="C346" s="526"/>
      <c r="D346" s="525"/>
      <c r="E346" s="66"/>
      <c r="F346" s="62"/>
      <c r="G346" s="66"/>
      <c r="H346" s="78"/>
      <c r="I346" s="75"/>
    </row>
    <row r="347" spans="1:9">
      <c r="A347" s="524" t="s">
        <v>1478</v>
      </c>
      <c r="B347" s="525"/>
      <c r="C347" s="526"/>
      <c r="D347" s="525"/>
      <c r="E347" s="66"/>
      <c r="F347" s="62"/>
      <c r="G347" s="66"/>
      <c r="H347" s="78"/>
      <c r="I347" s="75"/>
    </row>
    <row r="348" spans="1:9">
      <c r="A348" s="524" t="s">
        <v>1478</v>
      </c>
      <c r="B348" s="525"/>
      <c r="C348" s="526"/>
      <c r="D348" s="525"/>
      <c r="E348" s="66"/>
      <c r="F348" s="62"/>
      <c r="G348" s="66"/>
      <c r="H348" s="78"/>
      <c r="I348" s="75"/>
    </row>
    <row r="349" spans="1:9">
      <c r="A349" s="524" t="s">
        <v>1478</v>
      </c>
      <c r="B349" s="525"/>
      <c r="C349" s="526"/>
      <c r="D349" s="525"/>
      <c r="E349" s="66"/>
      <c r="F349" s="62"/>
      <c r="G349" s="66"/>
      <c r="H349" s="78"/>
      <c r="I349" s="75"/>
    </row>
    <row r="350" spans="1:9">
      <c r="A350" s="524" t="s">
        <v>1478</v>
      </c>
      <c r="B350" s="525"/>
      <c r="C350" s="526"/>
      <c r="D350" s="525"/>
      <c r="E350" s="66"/>
      <c r="F350" s="62"/>
      <c r="G350" s="66"/>
      <c r="H350" s="78"/>
      <c r="I350" s="75"/>
    </row>
    <row r="351" spans="1:9">
      <c r="A351" s="524" t="s">
        <v>1478</v>
      </c>
      <c r="B351" s="525"/>
      <c r="C351" s="526"/>
      <c r="D351" s="525"/>
      <c r="E351" s="66"/>
      <c r="F351" s="62"/>
      <c r="G351" s="66"/>
      <c r="H351" s="78"/>
      <c r="I351" s="75"/>
    </row>
    <row r="352" spans="1:9">
      <c r="A352" s="524" t="s">
        <v>1478</v>
      </c>
      <c r="B352" s="525"/>
      <c r="C352" s="526"/>
      <c r="D352" s="525"/>
      <c r="E352" s="66"/>
      <c r="F352" s="62"/>
      <c r="G352" s="66"/>
      <c r="H352" s="78"/>
      <c r="I352" s="75"/>
    </row>
    <row r="353" spans="1:9">
      <c r="A353" s="524" t="s">
        <v>1478</v>
      </c>
      <c r="B353" s="525"/>
      <c r="C353" s="526"/>
      <c r="D353" s="525"/>
      <c r="E353" s="66"/>
      <c r="F353" s="62"/>
      <c r="G353" s="66"/>
      <c r="H353" s="75"/>
      <c r="I353" s="75"/>
    </row>
    <row r="354" spans="1:9">
      <c r="A354" s="524" t="s">
        <v>1478</v>
      </c>
      <c r="B354" s="525"/>
      <c r="C354" s="526"/>
      <c r="D354" s="525"/>
      <c r="E354" s="66"/>
      <c r="F354" s="62"/>
      <c r="G354" s="66"/>
      <c r="H354" s="78"/>
      <c r="I354" s="75"/>
    </row>
    <row r="355" spans="1:9">
      <c r="A355" s="524" t="s">
        <v>1478</v>
      </c>
      <c r="B355" s="525"/>
      <c r="C355" s="526"/>
      <c r="D355" s="525"/>
      <c r="E355" s="66"/>
      <c r="F355" s="62"/>
      <c r="G355" s="66"/>
      <c r="H355" s="78"/>
      <c r="I355" s="75"/>
    </row>
    <row r="356" spans="1:9">
      <c r="A356" s="524" t="s">
        <v>1478</v>
      </c>
      <c r="B356" s="525"/>
      <c r="C356" s="526"/>
      <c r="D356" s="525"/>
      <c r="E356" s="66"/>
      <c r="F356" s="62"/>
      <c r="G356" s="66"/>
      <c r="H356" s="78"/>
      <c r="I356" s="75"/>
    </row>
    <row r="357" spans="1:9">
      <c r="A357" s="524" t="s">
        <v>1478</v>
      </c>
      <c r="B357" s="525"/>
      <c r="C357" s="526"/>
      <c r="D357" s="525"/>
      <c r="E357" s="66"/>
      <c r="F357" s="62"/>
      <c r="G357" s="66"/>
      <c r="H357" s="78"/>
      <c r="I357" s="75"/>
    </row>
    <row r="358" spans="1:9">
      <c r="A358" s="524" t="s">
        <v>1478</v>
      </c>
      <c r="B358" s="525"/>
      <c r="C358" s="526"/>
      <c r="D358" s="525"/>
      <c r="E358" s="66"/>
      <c r="F358" s="62"/>
      <c r="G358" s="66"/>
      <c r="H358" s="78"/>
      <c r="I358" s="75"/>
    </row>
    <row r="359" spans="1:9">
      <c r="A359" s="524" t="s">
        <v>1478</v>
      </c>
      <c r="B359" s="525"/>
      <c r="C359" s="526"/>
      <c r="D359" s="525"/>
      <c r="E359" s="66"/>
      <c r="F359" s="62"/>
      <c r="G359" s="66"/>
      <c r="H359" s="78"/>
      <c r="I359" s="75"/>
    </row>
    <row r="360" spans="1:9">
      <c r="A360" s="530" t="s">
        <v>1475</v>
      </c>
      <c r="B360" s="531"/>
      <c r="C360" s="532"/>
      <c r="D360" s="531"/>
      <c r="E360" s="70"/>
      <c r="F360" s="64"/>
      <c r="G360" s="100"/>
      <c r="H360" s="76"/>
      <c r="I360" s="76"/>
    </row>
    <row r="361" spans="1:9">
      <c r="A361" s="533" t="s">
        <v>1478</v>
      </c>
      <c r="B361" s="534"/>
      <c r="C361" s="535"/>
      <c r="D361" s="534"/>
      <c r="E361" s="71"/>
      <c r="F361" s="63"/>
      <c r="G361" s="71"/>
      <c r="H361" s="79"/>
      <c r="I361" s="77"/>
    </row>
    <row r="362" spans="1:9">
      <c r="A362" s="524" t="s">
        <v>1478</v>
      </c>
      <c r="B362" s="525"/>
      <c r="C362" s="526"/>
      <c r="D362" s="525"/>
      <c r="E362" s="66"/>
      <c r="F362" s="62"/>
      <c r="G362" s="66"/>
      <c r="H362" s="78"/>
      <c r="I362" s="75"/>
    </row>
    <row r="363" spans="1:9">
      <c r="A363" s="524" t="s">
        <v>1478</v>
      </c>
      <c r="B363" s="525"/>
      <c r="C363" s="526"/>
      <c r="D363" s="525"/>
      <c r="E363" s="66"/>
      <c r="F363" s="62"/>
      <c r="G363" s="66"/>
      <c r="H363" s="78"/>
      <c r="I363" s="75"/>
    </row>
    <row r="364" spans="1:9">
      <c r="A364" s="524" t="s">
        <v>1478</v>
      </c>
      <c r="B364" s="525"/>
      <c r="C364" s="526"/>
      <c r="D364" s="525"/>
      <c r="E364" s="66"/>
      <c r="F364" s="62"/>
      <c r="G364" s="66"/>
      <c r="H364" s="78"/>
      <c r="I364" s="75"/>
    </row>
    <row r="365" spans="1:9">
      <c r="A365" s="524" t="s">
        <v>1478</v>
      </c>
      <c r="B365" s="525"/>
      <c r="C365" s="526"/>
      <c r="D365" s="525"/>
      <c r="E365" s="66"/>
      <c r="F365" s="62"/>
      <c r="G365" s="66"/>
      <c r="H365" s="78"/>
      <c r="I365" s="75"/>
    </row>
    <row r="366" spans="1:9">
      <c r="A366" s="524" t="s">
        <v>1478</v>
      </c>
      <c r="B366" s="525"/>
      <c r="C366" s="526"/>
      <c r="D366" s="525"/>
      <c r="E366" s="66"/>
      <c r="F366" s="62"/>
      <c r="G366" s="66"/>
      <c r="H366" s="78"/>
      <c r="I366" s="75"/>
    </row>
    <row r="367" spans="1:9">
      <c r="A367" s="524" t="s">
        <v>1478</v>
      </c>
      <c r="B367" s="525"/>
      <c r="C367" s="526"/>
      <c r="D367" s="525"/>
      <c r="E367" s="66"/>
      <c r="F367" s="62"/>
      <c r="G367" s="66"/>
      <c r="H367" s="78"/>
      <c r="I367" s="75"/>
    </row>
    <row r="368" spans="1:9">
      <c r="A368" s="524" t="s">
        <v>1478</v>
      </c>
      <c r="B368" s="525"/>
      <c r="C368" s="526"/>
      <c r="D368" s="525"/>
      <c r="E368" s="66"/>
      <c r="F368" s="62"/>
      <c r="G368" s="66"/>
      <c r="H368" s="78"/>
      <c r="I368" s="75"/>
    </row>
    <row r="369" spans="1:9">
      <c r="A369" s="524" t="s">
        <v>1478</v>
      </c>
      <c r="B369" s="525"/>
      <c r="C369" s="526"/>
      <c r="D369" s="525"/>
      <c r="E369" s="66"/>
      <c r="F369" s="62"/>
      <c r="G369" s="66"/>
      <c r="H369" s="78"/>
      <c r="I369" s="75"/>
    </row>
    <row r="370" spans="1:9">
      <c r="A370" s="524" t="s">
        <v>1478</v>
      </c>
      <c r="B370" s="525"/>
      <c r="C370" s="526"/>
      <c r="D370" s="525"/>
      <c r="E370" s="66"/>
      <c r="F370" s="62"/>
      <c r="G370" s="66"/>
      <c r="H370" s="78"/>
      <c r="I370" s="75"/>
    </row>
    <row r="371" spans="1:9">
      <c r="A371" s="524" t="s">
        <v>1478</v>
      </c>
      <c r="B371" s="525"/>
      <c r="C371" s="526"/>
      <c r="D371" s="525"/>
      <c r="E371" s="66"/>
      <c r="F371" s="62"/>
      <c r="G371" s="66"/>
      <c r="H371" s="78"/>
      <c r="I371" s="75"/>
    </row>
    <row r="372" spans="1:9">
      <c r="A372" s="524" t="s">
        <v>1478</v>
      </c>
      <c r="B372" s="525"/>
      <c r="C372" s="526"/>
      <c r="D372" s="525"/>
      <c r="E372" s="66"/>
      <c r="F372" s="62"/>
      <c r="G372" s="66"/>
      <c r="H372" s="78"/>
      <c r="I372" s="75"/>
    </row>
    <row r="373" spans="1:9">
      <c r="A373" s="524" t="s">
        <v>1478</v>
      </c>
      <c r="B373" s="525"/>
      <c r="C373" s="526"/>
      <c r="D373" s="525"/>
      <c r="E373" s="66"/>
      <c r="F373" s="62"/>
      <c r="G373" s="66"/>
      <c r="H373" s="75"/>
      <c r="I373" s="75"/>
    </row>
    <row r="374" spans="1:9">
      <c r="A374" s="524" t="s">
        <v>1478</v>
      </c>
      <c r="B374" s="525"/>
      <c r="C374" s="526"/>
      <c r="D374" s="525"/>
      <c r="E374" s="66"/>
      <c r="F374" s="62"/>
      <c r="G374" s="66"/>
      <c r="H374" s="78"/>
      <c r="I374" s="75"/>
    </row>
    <row r="375" spans="1:9">
      <c r="A375" s="524" t="s">
        <v>1478</v>
      </c>
      <c r="B375" s="525"/>
      <c r="C375" s="526"/>
      <c r="D375" s="525"/>
      <c r="E375" s="66"/>
      <c r="F375" s="62"/>
      <c r="G375" s="66"/>
      <c r="H375" s="78"/>
      <c r="I375" s="75"/>
    </row>
    <row r="376" spans="1:9">
      <c r="A376" s="524" t="s">
        <v>1478</v>
      </c>
      <c r="B376" s="525"/>
      <c r="C376" s="526"/>
      <c r="D376" s="525"/>
      <c r="E376" s="66"/>
      <c r="F376" s="62"/>
      <c r="G376" s="66"/>
      <c r="H376" s="78"/>
      <c r="I376" s="75"/>
    </row>
    <row r="377" spans="1:9">
      <c r="A377" s="524" t="s">
        <v>1478</v>
      </c>
      <c r="B377" s="525"/>
      <c r="C377" s="526"/>
      <c r="D377" s="525"/>
      <c r="E377" s="66"/>
      <c r="F377" s="62"/>
      <c r="G377" s="66"/>
      <c r="H377" s="75"/>
      <c r="I377" s="75"/>
    </row>
    <row r="378" spans="1:9">
      <c r="A378" s="524" t="s">
        <v>1478</v>
      </c>
      <c r="B378" s="525"/>
      <c r="C378" s="526"/>
      <c r="D378" s="525"/>
      <c r="E378" s="66"/>
      <c r="F378" s="62"/>
      <c r="G378" s="66"/>
      <c r="H378" s="78"/>
      <c r="I378" s="75"/>
    </row>
    <row r="379" spans="1:9">
      <c r="A379" s="524" t="s">
        <v>1478</v>
      </c>
      <c r="B379" s="525"/>
      <c r="C379" s="526"/>
      <c r="D379" s="525"/>
      <c r="E379" s="66"/>
      <c r="F379" s="62"/>
      <c r="G379" s="66"/>
      <c r="H379" s="78"/>
      <c r="I379" s="75"/>
    </row>
    <row r="380" spans="1:9">
      <c r="A380" s="524" t="s">
        <v>1478</v>
      </c>
      <c r="B380" s="525"/>
      <c r="C380" s="526"/>
      <c r="D380" s="525"/>
      <c r="E380" s="66"/>
      <c r="F380" s="62"/>
      <c r="G380" s="66"/>
      <c r="H380" s="75"/>
      <c r="I380" s="75"/>
    </row>
    <row r="381" spans="1:9">
      <c r="A381" s="524" t="s">
        <v>1478</v>
      </c>
      <c r="B381" s="525"/>
      <c r="C381" s="526"/>
      <c r="D381" s="525"/>
      <c r="E381" s="66"/>
      <c r="F381" s="62"/>
      <c r="G381" s="66"/>
      <c r="H381" s="78"/>
      <c r="I381" s="75"/>
    </row>
    <row r="382" spans="1:9">
      <c r="A382" s="524" t="s">
        <v>1478</v>
      </c>
      <c r="B382" s="525"/>
      <c r="C382" s="526"/>
      <c r="D382" s="525"/>
      <c r="E382" s="66"/>
      <c r="F382" s="62"/>
      <c r="G382" s="66"/>
      <c r="H382" s="78"/>
      <c r="I382" s="75"/>
    </row>
    <row r="383" spans="1:9">
      <c r="A383" s="524" t="s">
        <v>1478</v>
      </c>
      <c r="B383" s="525"/>
      <c r="C383" s="526"/>
      <c r="D383" s="525"/>
      <c r="E383" s="66"/>
      <c r="F383" s="62"/>
      <c r="G383" s="66"/>
      <c r="H383" s="78"/>
      <c r="I383" s="75"/>
    </row>
    <row r="384" spans="1:9">
      <c r="A384" s="524" t="s">
        <v>1478</v>
      </c>
      <c r="B384" s="525"/>
      <c r="C384" s="526"/>
      <c r="D384" s="525"/>
      <c r="E384" s="66"/>
      <c r="F384" s="62"/>
      <c r="G384" s="66"/>
      <c r="H384" s="78"/>
      <c r="I384" s="75"/>
    </row>
    <row r="385" spans="1:9">
      <c r="A385" s="524" t="s">
        <v>1478</v>
      </c>
      <c r="B385" s="525"/>
      <c r="C385" s="526"/>
      <c r="D385" s="525"/>
      <c r="E385" s="66"/>
      <c r="F385" s="62"/>
      <c r="G385" s="66"/>
      <c r="H385" s="78"/>
      <c r="I385" s="75"/>
    </row>
    <row r="386" spans="1:9">
      <c r="A386" s="524" t="s">
        <v>1478</v>
      </c>
      <c r="B386" s="525"/>
      <c r="C386" s="526"/>
      <c r="D386" s="525"/>
      <c r="E386" s="66"/>
      <c r="F386" s="62"/>
      <c r="G386" s="66"/>
      <c r="H386" s="78"/>
      <c r="I386" s="75"/>
    </row>
    <row r="387" spans="1:9">
      <c r="A387" s="524" t="s">
        <v>1478</v>
      </c>
      <c r="B387" s="525"/>
      <c r="C387" s="526"/>
      <c r="D387" s="525"/>
      <c r="E387" s="66"/>
      <c r="F387" s="62"/>
      <c r="G387" s="66"/>
      <c r="H387" s="78"/>
      <c r="I387" s="75"/>
    </row>
    <row r="388" spans="1:9">
      <c r="A388" s="524" t="s">
        <v>1478</v>
      </c>
      <c r="B388" s="525"/>
      <c r="C388" s="526"/>
      <c r="D388" s="525"/>
      <c r="E388" s="66"/>
      <c r="F388" s="62"/>
      <c r="G388" s="66"/>
      <c r="H388" s="78"/>
      <c r="I388" s="75"/>
    </row>
    <row r="389" spans="1:9">
      <c r="A389" s="524" t="s">
        <v>1478</v>
      </c>
      <c r="B389" s="525"/>
      <c r="C389" s="526"/>
      <c r="D389" s="525"/>
      <c r="E389" s="66"/>
      <c r="F389" s="62"/>
      <c r="G389" s="66"/>
      <c r="H389" s="78"/>
      <c r="I389" s="75"/>
    </row>
    <row r="390" spans="1:9">
      <c r="A390" s="524" t="s">
        <v>1478</v>
      </c>
      <c r="B390" s="525"/>
      <c r="C390" s="526"/>
      <c r="D390" s="525"/>
      <c r="E390" s="66"/>
      <c r="F390" s="62"/>
      <c r="G390" s="66"/>
      <c r="H390" s="75"/>
      <c r="I390" s="75"/>
    </row>
    <row r="391" spans="1:9">
      <c r="A391" s="524" t="s">
        <v>1478</v>
      </c>
      <c r="B391" s="525"/>
      <c r="C391" s="526"/>
      <c r="D391" s="525"/>
      <c r="E391" s="66"/>
      <c r="F391" s="62"/>
      <c r="G391" s="66"/>
      <c r="H391" s="78"/>
      <c r="I391" s="75"/>
    </row>
    <row r="392" spans="1:9">
      <c r="A392" s="524" t="s">
        <v>1478</v>
      </c>
      <c r="B392" s="525"/>
      <c r="C392" s="526"/>
      <c r="D392" s="525"/>
      <c r="E392" s="66"/>
      <c r="F392" s="62"/>
      <c r="G392" s="66"/>
      <c r="H392" s="78"/>
      <c r="I392" s="75"/>
    </row>
    <row r="393" spans="1:9">
      <c r="A393" s="524" t="s">
        <v>1478</v>
      </c>
      <c r="B393" s="525"/>
      <c r="C393" s="526"/>
      <c r="D393" s="525"/>
      <c r="E393" s="66"/>
      <c r="F393" s="62"/>
      <c r="G393" s="66"/>
      <c r="H393" s="78"/>
      <c r="I393" s="75"/>
    </row>
    <row r="394" spans="1:9">
      <c r="A394" s="524" t="s">
        <v>1478</v>
      </c>
      <c r="B394" s="525"/>
      <c r="C394" s="526"/>
      <c r="D394" s="525"/>
      <c r="E394" s="66"/>
      <c r="F394" s="62"/>
      <c r="G394" s="66"/>
      <c r="H394" s="78"/>
      <c r="I394" s="75"/>
    </row>
    <row r="395" spans="1:9">
      <c r="A395" s="524" t="s">
        <v>1478</v>
      </c>
      <c r="B395" s="525"/>
      <c r="C395" s="526"/>
      <c r="D395" s="525"/>
      <c r="E395" s="66"/>
      <c r="F395" s="62"/>
      <c r="G395" s="66"/>
      <c r="H395" s="78"/>
      <c r="I395" s="75"/>
    </row>
    <row r="396" spans="1:9">
      <c r="A396" s="524" t="s">
        <v>1478</v>
      </c>
      <c r="B396" s="525"/>
      <c r="C396" s="526"/>
      <c r="D396" s="525"/>
      <c r="E396" s="66"/>
      <c r="F396" s="62"/>
      <c r="G396" s="66"/>
      <c r="H396" s="78"/>
      <c r="I396" s="75"/>
    </row>
    <row r="397" spans="1:9">
      <c r="A397" s="524" t="s">
        <v>1478</v>
      </c>
      <c r="B397" s="525"/>
      <c r="C397" s="526"/>
      <c r="D397" s="525"/>
      <c r="E397" s="66"/>
      <c r="F397" s="62"/>
      <c r="G397" s="66"/>
      <c r="H397" s="78"/>
      <c r="I397" s="75"/>
    </row>
    <row r="398" spans="1:9">
      <c r="A398" s="530" t="s">
        <v>1475</v>
      </c>
      <c r="B398" s="531"/>
      <c r="C398" s="532"/>
      <c r="D398" s="531"/>
      <c r="E398" s="70"/>
      <c r="F398" s="64"/>
      <c r="G398" s="100"/>
      <c r="H398" s="76"/>
      <c r="I398" s="76"/>
    </row>
    <row r="399" spans="1:9">
      <c r="A399" s="533" t="s">
        <v>1478</v>
      </c>
      <c r="B399" s="534"/>
      <c r="C399" s="535"/>
      <c r="D399" s="534"/>
      <c r="E399" s="71"/>
      <c r="F399" s="63"/>
      <c r="G399" s="71"/>
      <c r="H399" s="79"/>
      <c r="I399" s="77"/>
    </row>
    <row r="400" spans="1:9">
      <c r="A400" s="524" t="s">
        <v>1478</v>
      </c>
      <c r="B400" s="525"/>
      <c r="C400" s="526"/>
      <c r="D400" s="525"/>
      <c r="E400" s="66"/>
      <c r="F400" s="62"/>
      <c r="G400" s="66"/>
      <c r="H400" s="78"/>
      <c r="I400" s="75"/>
    </row>
    <row r="401" spans="1:9">
      <c r="A401" s="524" t="s">
        <v>1478</v>
      </c>
      <c r="B401" s="525"/>
      <c r="C401" s="526"/>
      <c r="D401" s="525"/>
      <c r="E401" s="66"/>
      <c r="F401" s="62"/>
      <c r="G401" s="66"/>
      <c r="H401" s="78"/>
      <c r="I401" s="75"/>
    </row>
    <row r="402" spans="1:9">
      <c r="A402" s="524" t="s">
        <v>1478</v>
      </c>
      <c r="B402" s="525"/>
      <c r="C402" s="526"/>
      <c r="D402" s="525"/>
      <c r="E402" s="66"/>
      <c r="F402" s="62"/>
      <c r="G402" s="66"/>
      <c r="H402" s="78"/>
      <c r="I402" s="75"/>
    </row>
    <row r="403" spans="1:9">
      <c r="A403" s="524" t="s">
        <v>1478</v>
      </c>
      <c r="B403" s="525"/>
      <c r="C403" s="526"/>
      <c r="D403" s="525"/>
      <c r="E403" s="66"/>
      <c r="F403" s="62"/>
      <c r="G403" s="66"/>
      <c r="H403" s="78"/>
      <c r="I403" s="75"/>
    </row>
    <row r="404" spans="1:9">
      <c r="A404" s="524" t="s">
        <v>1478</v>
      </c>
      <c r="B404" s="525"/>
      <c r="C404" s="526"/>
      <c r="D404" s="525"/>
      <c r="E404" s="66"/>
      <c r="F404" s="62"/>
      <c r="G404" s="66"/>
      <c r="H404" s="78"/>
      <c r="I404" s="75"/>
    </row>
    <row r="405" spans="1:9">
      <c r="A405" s="524" t="s">
        <v>1478</v>
      </c>
      <c r="B405" s="525"/>
      <c r="C405" s="526"/>
      <c r="D405" s="525"/>
      <c r="E405" s="66"/>
      <c r="F405" s="62"/>
      <c r="G405" s="66"/>
      <c r="H405" s="78"/>
      <c r="I405" s="75"/>
    </row>
    <row r="406" spans="1:9">
      <c r="A406" s="524" t="s">
        <v>1478</v>
      </c>
      <c r="B406" s="525"/>
      <c r="C406" s="526"/>
      <c r="D406" s="525"/>
      <c r="E406" s="66"/>
      <c r="F406" s="62"/>
      <c r="G406" s="66"/>
      <c r="H406" s="78"/>
      <c r="I406" s="75"/>
    </row>
    <row r="407" spans="1:9">
      <c r="A407" s="524" t="s">
        <v>1478</v>
      </c>
      <c r="B407" s="525"/>
      <c r="C407" s="526"/>
      <c r="D407" s="525"/>
      <c r="E407" s="66"/>
      <c r="F407" s="62"/>
      <c r="G407" s="66"/>
      <c r="H407" s="78"/>
      <c r="I407" s="75"/>
    </row>
    <row r="408" spans="1:9">
      <c r="A408" s="524" t="s">
        <v>1478</v>
      </c>
      <c r="B408" s="525"/>
      <c r="C408" s="526"/>
      <c r="D408" s="525"/>
      <c r="E408" s="66"/>
      <c r="F408" s="62"/>
      <c r="G408" s="66"/>
      <c r="H408" s="78"/>
      <c r="I408" s="75"/>
    </row>
    <row r="409" spans="1:9">
      <c r="A409" s="524" t="s">
        <v>1478</v>
      </c>
      <c r="B409" s="525"/>
      <c r="C409" s="526"/>
      <c r="D409" s="525"/>
      <c r="E409" s="66"/>
      <c r="F409" s="62"/>
      <c r="G409" s="66"/>
      <c r="H409" s="75"/>
      <c r="I409" s="75"/>
    </row>
    <row r="410" spans="1:9">
      <c r="A410" s="524" t="s">
        <v>1478</v>
      </c>
      <c r="B410" s="525"/>
      <c r="C410" s="526"/>
      <c r="D410" s="525"/>
      <c r="E410" s="66"/>
      <c r="F410" s="62"/>
      <c r="G410" s="66"/>
      <c r="H410" s="78"/>
      <c r="I410" s="75"/>
    </row>
    <row r="411" spans="1:9">
      <c r="A411" s="524" t="s">
        <v>1478</v>
      </c>
      <c r="B411" s="525"/>
      <c r="C411" s="526"/>
      <c r="D411" s="525"/>
      <c r="E411" s="66"/>
      <c r="F411" s="62"/>
      <c r="G411" s="66"/>
      <c r="H411" s="78"/>
      <c r="I411" s="75"/>
    </row>
    <row r="412" spans="1:9">
      <c r="A412" s="524" t="s">
        <v>1478</v>
      </c>
      <c r="B412" s="525"/>
      <c r="C412" s="526"/>
      <c r="D412" s="525"/>
      <c r="E412" s="66"/>
      <c r="F412" s="62"/>
      <c r="G412" s="66"/>
      <c r="H412" s="78"/>
      <c r="I412" s="75"/>
    </row>
    <row r="413" spans="1:9">
      <c r="A413" s="524" t="s">
        <v>1478</v>
      </c>
      <c r="B413" s="525"/>
      <c r="C413" s="526"/>
      <c r="D413" s="525"/>
      <c r="E413" s="66"/>
      <c r="F413" s="62"/>
      <c r="G413" s="66"/>
      <c r="H413" s="78"/>
      <c r="I413" s="75"/>
    </row>
    <row r="414" spans="1:9">
      <c r="A414" s="524" t="s">
        <v>1478</v>
      </c>
      <c r="B414" s="525"/>
      <c r="C414" s="526"/>
      <c r="D414" s="525"/>
      <c r="E414" s="66"/>
      <c r="F414" s="62"/>
      <c r="G414" s="66"/>
      <c r="H414" s="78"/>
      <c r="I414" s="75"/>
    </row>
    <row r="415" spans="1:9">
      <c r="A415" s="524" t="s">
        <v>1478</v>
      </c>
      <c r="B415" s="525"/>
      <c r="C415" s="526"/>
      <c r="D415" s="525"/>
      <c r="E415" s="66"/>
      <c r="F415" s="62"/>
      <c r="G415" s="66"/>
      <c r="H415" s="78"/>
      <c r="I415" s="75"/>
    </row>
    <row r="416" spans="1:9">
      <c r="A416" s="524" t="s">
        <v>1478</v>
      </c>
      <c r="B416" s="525"/>
      <c r="C416" s="526"/>
      <c r="D416" s="525"/>
      <c r="E416" s="66"/>
      <c r="F416" s="62"/>
      <c r="G416" s="66"/>
      <c r="H416" s="75"/>
      <c r="I416" s="75"/>
    </row>
    <row r="417" spans="1:9">
      <c r="A417" s="524" t="s">
        <v>1478</v>
      </c>
      <c r="B417" s="525"/>
      <c r="C417" s="526"/>
      <c r="D417" s="525"/>
      <c r="E417" s="66"/>
      <c r="F417" s="62"/>
      <c r="G417" s="66"/>
      <c r="H417" s="78"/>
      <c r="I417" s="75"/>
    </row>
    <row r="418" spans="1:9">
      <c r="A418" s="524" t="s">
        <v>1478</v>
      </c>
      <c r="B418" s="525"/>
      <c r="C418" s="526"/>
      <c r="D418" s="525"/>
      <c r="E418" s="66"/>
      <c r="F418" s="62"/>
      <c r="G418" s="66"/>
      <c r="H418" s="78"/>
      <c r="I418" s="75"/>
    </row>
    <row r="419" spans="1:9">
      <c r="A419" s="524" t="s">
        <v>1478</v>
      </c>
      <c r="B419" s="525"/>
      <c r="C419" s="526"/>
      <c r="D419" s="525"/>
      <c r="E419" s="66"/>
      <c r="F419" s="62"/>
      <c r="G419" s="66"/>
      <c r="H419" s="78"/>
      <c r="I419" s="75"/>
    </row>
    <row r="420" spans="1:9">
      <c r="A420" s="524" t="s">
        <v>1478</v>
      </c>
      <c r="B420" s="525"/>
      <c r="C420" s="526"/>
      <c r="D420" s="525"/>
      <c r="E420" s="66"/>
      <c r="F420" s="62"/>
      <c r="G420" s="66"/>
      <c r="H420" s="78"/>
      <c r="I420" s="75"/>
    </row>
    <row r="421" spans="1:9">
      <c r="A421" s="524" t="s">
        <v>1478</v>
      </c>
      <c r="B421" s="525"/>
      <c r="C421" s="526"/>
      <c r="D421" s="525"/>
      <c r="E421" s="66"/>
      <c r="F421" s="62"/>
      <c r="G421" s="66"/>
      <c r="H421" s="78"/>
      <c r="I421" s="75"/>
    </row>
    <row r="422" spans="1:9">
      <c r="A422" s="524" t="s">
        <v>1478</v>
      </c>
      <c r="B422" s="525"/>
      <c r="C422" s="526"/>
      <c r="D422" s="525"/>
      <c r="E422" s="66"/>
      <c r="F422" s="62"/>
      <c r="G422" s="66"/>
      <c r="H422" s="78"/>
      <c r="I422" s="75"/>
    </row>
    <row r="423" spans="1:9">
      <c r="A423" s="524" t="s">
        <v>1478</v>
      </c>
      <c r="B423" s="525"/>
      <c r="C423" s="526"/>
      <c r="D423" s="525"/>
      <c r="E423" s="66"/>
      <c r="F423" s="62"/>
      <c r="G423" s="66"/>
      <c r="H423" s="78"/>
      <c r="I423" s="75"/>
    </row>
    <row r="424" spans="1:9">
      <c r="A424" s="524" t="s">
        <v>1478</v>
      </c>
      <c r="B424" s="525"/>
      <c r="C424" s="526"/>
      <c r="D424" s="525"/>
      <c r="E424" s="66"/>
      <c r="F424" s="62"/>
      <c r="G424" s="66"/>
      <c r="H424" s="78"/>
      <c r="I424" s="75"/>
    </row>
    <row r="425" spans="1:9">
      <c r="A425" s="524" t="s">
        <v>1478</v>
      </c>
      <c r="B425" s="525"/>
      <c r="C425" s="526"/>
      <c r="D425" s="525"/>
      <c r="E425" s="66"/>
      <c r="F425" s="62"/>
      <c r="G425" s="66"/>
      <c r="H425" s="75"/>
      <c r="I425" s="75"/>
    </row>
    <row r="426" spans="1:9">
      <c r="A426" s="524" t="s">
        <v>1478</v>
      </c>
      <c r="B426" s="525"/>
      <c r="C426" s="526"/>
      <c r="D426" s="525"/>
      <c r="E426" s="66"/>
      <c r="F426" s="62"/>
      <c r="G426" s="66"/>
      <c r="H426" s="78"/>
      <c r="I426" s="75"/>
    </row>
    <row r="427" spans="1:9">
      <c r="A427" s="524" t="s">
        <v>1478</v>
      </c>
      <c r="B427" s="525"/>
      <c r="C427" s="526"/>
      <c r="D427" s="525"/>
      <c r="E427" s="66"/>
      <c r="F427" s="62"/>
      <c r="G427" s="66"/>
      <c r="H427" s="78"/>
      <c r="I427" s="75"/>
    </row>
    <row r="428" spans="1:9">
      <c r="A428" s="524" t="s">
        <v>1478</v>
      </c>
      <c r="B428" s="525"/>
      <c r="C428" s="526"/>
      <c r="D428" s="525"/>
      <c r="E428" s="66"/>
      <c r="F428" s="62"/>
      <c r="G428" s="66"/>
      <c r="H428" s="78"/>
      <c r="I428" s="75"/>
    </row>
    <row r="429" spans="1:9">
      <c r="A429" s="524" t="s">
        <v>1478</v>
      </c>
      <c r="B429" s="525"/>
      <c r="C429" s="526"/>
      <c r="D429" s="525"/>
      <c r="E429" s="66"/>
      <c r="F429" s="62"/>
      <c r="G429" s="66"/>
      <c r="H429" s="78"/>
      <c r="I429" s="75"/>
    </row>
    <row r="430" spans="1:9">
      <c r="A430" s="524" t="s">
        <v>1478</v>
      </c>
      <c r="B430" s="525"/>
      <c r="C430" s="526"/>
      <c r="D430" s="525"/>
      <c r="E430" s="66"/>
      <c r="F430" s="62"/>
      <c r="G430" s="66"/>
      <c r="H430" s="78"/>
      <c r="I430" s="75"/>
    </row>
    <row r="431" spans="1:9">
      <c r="A431" s="524" t="s">
        <v>1478</v>
      </c>
      <c r="B431" s="525"/>
      <c r="C431" s="526"/>
      <c r="D431" s="525"/>
      <c r="E431" s="66"/>
      <c r="F431" s="62"/>
      <c r="G431" s="66"/>
      <c r="H431" s="78"/>
      <c r="I431" s="75"/>
    </row>
    <row r="432" spans="1:9">
      <c r="A432" s="524" t="s">
        <v>1478</v>
      </c>
      <c r="B432" s="525"/>
      <c r="C432" s="526"/>
      <c r="D432" s="525"/>
      <c r="E432" s="66"/>
      <c r="F432" s="62"/>
      <c r="G432" s="66"/>
      <c r="H432" s="78"/>
      <c r="I432" s="75"/>
    </row>
    <row r="433" spans="1:9">
      <c r="A433" s="524" t="s">
        <v>1478</v>
      </c>
      <c r="B433" s="525"/>
      <c r="C433" s="526"/>
      <c r="D433" s="525"/>
      <c r="E433" s="66"/>
      <c r="F433" s="62"/>
      <c r="G433" s="66"/>
      <c r="H433" s="78"/>
      <c r="I433" s="75"/>
    </row>
    <row r="434" spans="1:9">
      <c r="A434" s="524" t="s">
        <v>1478</v>
      </c>
      <c r="B434" s="525"/>
      <c r="C434" s="526"/>
      <c r="D434" s="525"/>
      <c r="E434" s="66"/>
      <c r="F434" s="62"/>
      <c r="G434" s="66"/>
      <c r="H434" s="78"/>
      <c r="I434" s="75"/>
    </row>
    <row r="435" spans="1:9">
      <c r="A435" s="524" t="s">
        <v>1478</v>
      </c>
      <c r="B435" s="525"/>
      <c r="C435" s="526"/>
      <c r="D435" s="525"/>
      <c r="E435" s="66"/>
      <c r="F435" s="62"/>
      <c r="G435" s="66"/>
      <c r="H435" s="78"/>
      <c r="I435" s="75"/>
    </row>
    <row r="436" spans="1:9">
      <c r="A436" s="530" t="s">
        <v>1475</v>
      </c>
      <c r="B436" s="531"/>
      <c r="C436" s="532"/>
      <c r="D436" s="531"/>
      <c r="E436" s="70"/>
      <c r="F436" s="64"/>
      <c r="G436" s="100"/>
      <c r="H436" s="76"/>
      <c r="I436" s="76"/>
    </row>
    <row r="437" spans="1:9">
      <c r="A437" s="533" t="s">
        <v>1478</v>
      </c>
      <c r="B437" s="534"/>
      <c r="C437" s="535"/>
      <c r="D437" s="534"/>
      <c r="E437" s="71"/>
      <c r="F437" s="63"/>
      <c r="G437" s="71"/>
      <c r="H437" s="77"/>
      <c r="I437" s="77"/>
    </row>
    <row r="438" spans="1:9">
      <c r="A438" s="524" t="s">
        <v>1478</v>
      </c>
      <c r="B438" s="525"/>
      <c r="C438" s="526"/>
      <c r="D438" s="525"/>
      <c r="E438" s="66"/>
      <c r="F438" s="62"/>
      <c r="G438" s="66"/>
      <c r="H438" s="78"/>
      <c r="I438" s="75"/>
    </row>
    <row r="439" spans="1:9">
      <c r="A439" s="524" t="s">
        <v>1478</v>
      </c>
      <c r="B439" s="525"/>
      <c r="C439" s="526"/>
      <c r="D439" s="525"/>
      <c r="E439" s="66"/>
      <c r="F439" s="62"/>
      <c r="G439" s="66"/>
      <c r="H439" s="75"/>
      <c r="I439" s="75"/>
    </row>
    <row r="440" spans="1:9">
      <c r="A440" s="524" t="s">
        <v>1478</v>
      </c>
      <c r="B440" s="525"/>
      <c r="C440" s="526"/>
      <c r="D440" s="525"/>
      <c r="E440" s="66"/>
      <c r="F440" s="62"/>
      <c r="G440" s="66"/>
      <c r="H440" s="78"/>
      <c r="I440" s="75"/>
    </row>
    <row r="441" spans="1:9">
      <c r="A441" s="524" t="s">
        <v>1478</v>
      </c>
      <c r="B441" s="525"/>
      <c r="C441" s="526"/>
      <c r="D441" s="525"/>
      <c r="E441" s="66"/>
      <c r="F441" s="62"/>
      <c r="G441" s="66"/>
      <c r="H441" s="75"/>
      <c r="I441" s="75"/>
    </row>
    <row r="442" spans="1:9">
      <c r="A442" s="524" t="s">
        <v>1478</v>
      </c>
      <c r="B442" s="525"/>
      <c r="C442" s="526"/>
      <c r="D442" s="525"/>
      <c r="E442" s="66"/>
      <c r="F442" s="62"/>
      <c r="G442" s="66"/>
      <c r="H442" s="78"/>
      <c r="I442" s="75"/>
    </row>
    <row r="443" spans="1:9">
      <c r="A443" s="524" t="s">
        <v>1478</v>
      </c>
      <c r="B443" s="525"/>
      <c r="C443" s="526"/>
      <c r="D443" s="525"/>
      <c r="E443" s="66"/>
      <c r="F443" s="62"/>
      <c r="G443" s="66"/>
      <c r="H443" s="78"/>
      <c r="I443" s="75"/>
    </row>
    <row r="444" spans="1:9">
      <c r="A444" s="524" t="s">
        <v>1478</v>
      </c>
      <c r="B444" s="525"/>
      <c r="C444" s="526"/>
      <c r="D444" s="525"/>
      <c r="E444" s="66"/>
      <c r="F444" s="62"/>
      <c r="G444" s="66"/>
      <c r="H444" s="78"/>
      <c r="I444" s="75"/>
    </row>
    <row r="445" spans="1:9">
      <c r="A445" s="524" t="s">
        <v>1478</v>
      </c>
      <c r="B445" s="525"/>
      <c r="C445" s="526"/>
      <c r="D445" s="525"/>
      <c r="E445" s="66"/>
      <c r="F445" s="62"/>
      <c r="G445" s="66"/>
      <c r="H445" s="78"/>
      <c r="I445" s="75"/>
    </row>
    <row r="446" spans="1:9">
      <c r="A446" s="524" t="s">
        <v>1478</v>
      </c>
      <c r="B446" s="525"/>
      <c r="C446" s="526"/>
      <c r="D446" s="525"/>
      <c r="E446" s="66"/>
      <c r="F446" s="62"/>
      <c r="G446" s="66"/>
      <c r="H446" s="78"/>
      <c r="I446" s="75"/>
    </row>
    <row r="447" spans="1:9">
      <c r="A447" s="524" t="s">
        <v>1478</v>
      </c>
      <c r="B447" s="525"/>
      <c r="C447" s="526"/>
      <c r="D447" s="525"/>
      <c r="E447" s="66"/>
      <c r="F447" s="62"/>
      <c r="G447" s="66"/>
      <c r="H447" s="78"/>
      <c r="I447" s="75"/>
    </row>
    <row r="448" spans="1:9">
      <c r="A448" s="524" t="s">
        <v>1478</v>
      </c>
      <c r="B448" s="525"/>
      <c r="C448" s="526"/>
      <c r="D448" s="525"/>
      <c r="E448" s="66"/>
      <c r="F448" s="62"/>
      <c r="G448" s="66"/>
      <c r="H448" s="78"/>
      <c r="I448" s="75"/>
    </row>
    <row r="449" spans="1:9">
      <c r="A449" s="524" t="s">
        <v>1478</v>
      </c>
      <c r="B449" s="525"/>
      <c r="C449" s="526"/>
      <c r="D449" s="525"/>
      <c r="E449" s="66"/>
      <c r="F449" s="62"/>
      <c r="G449" s="66"/>
      <c r="H449" s="78"/>
      <c r="I449" s="75"/>
    </row>
    <row r="450" spans="1:9">
      <c r="A450" s="524" t="s">
        <v>1478</v>
      </c>
      <c r="B450" s="525"/>
      <c r="C450" s="526"/>
      <c r="D450" s="525"/>
      <c r="E450" s="66"/>
      <c r="F450" s="62"/>
      <c r="G450" s="66"/>
      <c r="H450" s="75"/>
      <c r="I450" s="75"/>
    </row>
    <row r="451" spans="1:9">
      <c r="A451" s="524" t="s">
        <v>1478</v>
      </c>
      <c r="B451" s="525"/>
      <c r="C451" s="526"/>
      <c r="D451" s="525"/>
      <c r="E451" s="66"/>
      <c r="F451" s="62"/>
      <c r="G451" s="66"/>
      <c r="H451" s="78"/>
      <c r="I451" s="75"/>
    </row>
    <row r="452" spans="1:9">
      <c r="A452" s="524" t="s">
        <v>1478</v>
      </c>
      <c r="B452" s="525"/>
      <c r="C452" s="526"/>
      <c r="D452" s="525"/>
      <c r="E452" s="66"/>
      <c r="F452" s="62"/>
      <c r="G452" s="66"/>
      <c r="H452" s="78"/>
      <c r="I452" s="75"/>
    </row>
    <row r="453" spans="1:9">
      <c r="A453" s="524" t="s">
        <v>1478</v>
      </c>
      <c r="B453" s="525"/>
      <c r="C453" s="526"/>
      <c r="D453" s="525"/>
      <c r="E453" s="66"/>
      <c r="F453" s="62"/>
      <c r="G453" s="66"/>
      <c r="H453" s="78"/>
      <c r="I453" s="75"/>
    </row>
    <row r="454" spans="1:9">
      <c r="A454" s="524" t="s">
        <v>1478</v>
      </c>
      <c r="B454" s="525"/>
      <c r="C454" s="526"/>
      <c r="D454" s="525"/>
      <c r="E454" s="66"/>
      <c r="F454" s="62"/>
      <c r="G454" s="66"/>
      <c r="H454" s="75"/>
      <c r="I454" s="75"/>
    </row>
    <row r="455" spans="1:9">
      <c r="A455" s="524" t="s">
        <v>1478</v>
      </c>
      <c r="B455" s="525"/>
      <c r="C455" s="526"/>
      <c r="D455" s="525"/>
      <c r="E455" s="66"/>
      <c r="F455" s="62"/>
      <c r="G455" s="66"/>
      <c r="H455" s="75"/>
      <c r="I455" s="75"/>
    </row>
    <row r="456" spans="1:9">
      <c r="A456" s="524" t="s">
        <v>1478</v>
      </c>
      <c r="B456" s="525"/>
      <c r="C456" s="526"/>
      <c r="D456" s="525"/>
      <c r="E456" s="66"/>
      <c r="F456" s="62"/>
      <c r="G456" s="66"/>
      <c r="H456" s="78"/>
      <c r="I456" s="75"/>
    </row>
    <row r="457" spans="1:9">
      <c r="A457" s="524" t="s">
        <v>1478</v>
      </c>
      <c r="B457" s="525"/>
      <c r="C457" s="526"/>
      <c r="D457" s="525"/>
      <c r="E457" s="66"/>
      <c r="F457" s="62"/>
      <c r="G457" s="66"/>
      <c r="H457" s="78"/>
      <c r="I457" s="75"/>
    </row>
    <row r="458" spans="1:9">
      <c r="A458" s="524" t="s">
        <v>1477</v>
      </c>
      <c r="B458" s="525"/>
      <c r="C458" s="526"/>
      <c r="D458" s="525"/>
      <c r="E458" s="66"/>
      <c r="F458" s="62"/>
      <c r="G458" s="66"/>
      <c r="H458" s="78"/>
      <c r="I458" s="75"/>
    </row>
    <row r="459" spans="1:9">
      <c r="A459" s="524" t="s">
        <v>1477</v>
      </c>
      <c r="B459" s="525"/>
      <c r="C459" s="526"/>
      <c r="D459" s="525"/>
      <c r="E459" s="66"/>
      <c r="F459" s="62"/>
      <c r="G459" s="66"/>
      <c r="H459" s="78"/>
      <c r="I459" s="75"/>
    </row>
    <row r="460" spans="1:9">
      <c r="A460" s="524" t="s">
        <v>1477</v>
      </c>
      <c r="B460" s="525"/>
      <c r="C460" s="526"/>
      <c r="D460" s="525"/>
      <c r="E460" s="66"/>
      <c r="F460" s="62"/>
      <c r="G460" s="66"/>
      <c r="H460" s="75"/>
      <c r="I460" s="75"/>
    </row>
    <row r="461" spans="1:9">
      <c r="A461" s="524" t="s">
        <v>1477</v>
      </c>
      <c r="B461" s="525"/>
      <c r="C461" s="526"/>
      <c r="D461" s="525"/>
      <c r="E461" s="66"/>
      <c r="F461" s="62"/>
      <c r="G461" s="66"/>
      <c r="H461" s="78"/>
      <c r="I461" s="75"/>
    </row>
    <row r="462" spans="1:9">
      <c r="A462" s="524" t="s">
        <v>1477</v>
      </c>
      <c r="B462" s="525"/>
      <c r="C462" s="526"/>
      <c r="D462" s="525"/>
      <c r="E462" s="66"/>
      <c r="F462" s="62"/>
      <c r="G462" s="66"/>
      <c r="H462" s="75"/>
      <c r="I462" s="75"/>
    </row>
    <row r="463" spans="1:9">
      <c r="A463" s="524" t="s">
        <v>1477</v>
      </c>
      <c r="B463" s="525"/>
      <c r="C463" s="526"/>
      <c r="D463" s="525"/>
      <c r="E463" s="66"/>
      <c r="F463" s="62"/>
      <c r="G463" s="66"/>
      <c r="H463" s="78"/>
      <c r="I463" s="75"/>
    </row>
    <row r="464" spans="1:9">
      <c r="A464" s="524" t="s">
        <v>1477</v>
      </c>
      <c r="B464" s="525"/>
      <c r="C464" s="526"/>
      <c r="D464" s="525"/>
      <c r="E464" s="66"/>
      <c r="F464" s="62"/>
      <c r="G464" s="66"/>
      <c r="H464" s="78"/>
      <c r="I464" s="75"/>
    </row>
    <row r="465" spans="1:9">
      <c r="A465" s="524" t="s">
        <v>1477</v>
      </c>
      <c r="B465" s="525"/>
      <c r="C465" s="526"/>
      <c r="D465" s="525"/>
      <c r="E465" s="66"/>
      <c r="F465" s="62"/>
      <c r="G465" s="66"/>
      <c r="H465" s="75"/>
      <c r="I465" s="75"/>
    </row>
    <row r="466" spans="1:9">
      <c r="A466" s="524" t="s">
        <v>1477</v>
      </c>
      <c r="B466" s="525"/>
      <c r="C466" s="526"/>
      <c r="D466" s="525"/>
      <c r="E466" s="66"/>
      <c r="F466" s="62"/>
      <c r="G466" s="66"/>
      <c r="H466" s="75"/>
      <c r="I466" s="75"/>
    </row>
    <row r="467" spans="1:9">
      <c r="A467" s="524" t="s">
        <v>1477</v>
      </c>
      <c r="B467" s="525"/>
      <c r="C467" s="526"/>
      <c r="D467" s="525"/>
      <c r="E467" s="66"/>
      <c r="F467" s="62"/>
      <c r="G467" s="66"/>
      <c r="H467" s="78"/>
      <c r="I467" s="75"/>
    </row>
    <row r="468" spans="1:9">
      <c r="A468" s="524" t="s">
        <v>1477</v>
      </c>
      <c r="B468" s="525"/>
      <c r="C468" s="526"/>
      <c r="D468" s="525"/>
      <c r="E468" s="66"/>
      <c r="F468" s="62"/>
      <c r="G468" s="66"/>
      <c r="H468" s="78"/>
      <c r="I468" s="75"/>
    </row>
    <row r="469" spans="1:9">
      <c r="A469" s="524" t="s">
        <v>1477</v>
      </c>
      <c r="B469" s="525"/>
      <c r="C469" s="526"/>
      <c r="D469" s="525"/>
      <c r="E469" s="66"/>
      <c r="F469" s="62"/>
      <c r="G469" s="66"/>
      <c r="H469" s="75"/>
      <c r="I469" s="75"/>
    </row>
    <row r="470" spans="1:9">
      <c r="A470" s="524" t="s">
        <v>1477</v>
      </c>
      <c r="B470" s="525"/>
      <c r="C470" s="526"/>
      <c r="D470" s="525"/>
      <c r="E470" s="66"/>
      <c r="F470" s="62"/>
      <c r="G470" s="66"/>
      <c r="H470" s="78"/>
      <c r="I470" s="75"/>
    </row>
    <row r="471" spans="1:9">
      <c r="A471" s="524" t="s">
        <v>1477</v>
      </c>
      <c r="B471" s="525"/>
      <c r="C471" s="526"/>
      <c r="D471" s="525"/>
      <c r="E471" s="66"/>
      <c r="F471" s="62"/>
      <c r="G471" s="66"/>
      <c r="H471" s="78"/>
      <c r="I471" s="75"/>
    </row>
    <row r="472" spans="1:9">
      <c r="A472" s="524" t="s">
        <v>1477</v>
      </c>
      <c r="B472" s="525"/>
      <c r="C472" s="526"/>
      <c r="D472" s="525"/>
      <c r="E472" s="66"/>
      <c r="F472" s="62"/>
      <c r="G472" s="66"/>
      <c r="H472" s="78"/>
      <c r="I472" s="75"/>
    </row>
    <row r="473" spans="1:9">
      <c r="A473" s="524" t="s">
        <v>1477</v>
      </c>
      <c r="B473" s="525"/>
      <c r="C473" s="526"/>
      <c r="D473" s="525"/>
      <c r="E473" s="66"/>
      <c r="F473" s="62"/>
      <c r="G473" s="66"/>
      <c r="H473" s="78"/>
      <c r="I473" s="75"/>
    </row>
    <row r="474" spans="1:9">
      <c r="A474" s="530" t="s">
        <v>1475</v>
      </c>
      <c r="B474" s="531"/>
      <c r="C474" s="532"/>
      <c r="D474" s="531"/>
      <c r="E474" s="70"/>
      <c r="F474" s="64"/>
      <c r="G474" s="100"/>
      <c r="H474" s="76"/>
      <c r="I474" s="76"/>
    </row>
    <row r="475" spans="1:9">
      <c r="A475" s="533" t="s">
        <v>1477</v>
      </c>
      <c r="B475" s="534"/>
      <c r="C475" s="535"/>
      <c r="D475" s="534"/>
      <c r="E475" s="71"/>
      <c r="F475" s="63"/>
      <c r="G475" s="71"/>
      <c r="H475" s="77"/>
      <c r="I475" s="77"/>
    </row>
    <row r="476" spans="1:9">
      <c r="A476" s="524" t="s">
        <v>1477</v>
      </c>
      <c r="B476" s="525"/>
      <c r="C476" s="526"/>
      <c r="D476" s="525"/>
      <c r="E476" s="66"/>
      <c r="F476" s="62"/>
      <c r="G476" s="66"/>
      <c r="H476" s="75"/>
      <c r="I476" s="75"/>
    </row>
    <row r="477" spans="1:9">
      <c r="A477" s="524" t="s">
        <v>1477</v>
      </c>
      <c r="B477" s="525"/>
      <c r="C477" s="526"/>
      <c r="D477" s="525"/>
      <c r="E477" s="66"/>
      <c r="F477" s="62"/>
      <c r="G477" s="66"/>
      <c r="H477" s="75"/>
      <c r="I477" s="75"/>
    </row>
    <row r="478" spans="1:9">
      <c r="A478" s="524" t="s">
        <v>1477</v>
      </c>
      <c r="B478" s="525"/>
      <c r="C478" s="526"/>
      <c r="D478" s="525"/>
      <c r="E478" s="66"/>
      <c r="F478" s="62"/>
      <c r="G478" s="66"/>
      <c r="H478" s="78"/>
      <c r="I478" s="75"/>
    </row>
    <row r="479" spans="1:9">
      <c r="A479" s="524" t="s">
        <v>1477</v>
      </c>
      <c r="B479" s="525"/>
      <c r="C479" s="526"/>
      <c r="D479" s="525"/>
      <c r="E479" s="66"/>
      <c r="F479" s="62"/>
      <c r="G479" s="66"/>
      <c r="H479" s="75"/>
      <c r="I479" s="75"/>
    </row>
    <row r="480" spans="1:9">
      <c r="A480" s="524" t="s">
        <v>1477</v>
      </c>
      <c r="B480" s="525"/>
      <c r="C480" s="526"/>
      <c r="D480" s="525"/>
      <c r="E480" s="66"/>
      <c r="F480" s="62"/>
      <c r="G480" s="66"/>
      <c r="H480" s="78"/>
      <c r="I480" s="75"/>
    </row>
    <row r="481" spans="1:9">
      <c r="A481" s="524" t="s">
        <v>1476</v>
      </c>
      <c r="B481" s="525"/>
      <c r="C481" s="526"/>
      <c r="D481" s="525"/>
      <c r="E481" s="66"/>
      <c r="F481" s="62"/>
      <c r="G481" s="66"/>
      <c r="H481" s="78"/>
      <c r="I481" s="75"/>
    </row>
    <row r="482" spans="1:9">
      <c r="A482" s="524" t="s">
        <v>1476</v>
      </c>
      <c r="B482" s="525"/>
      <c r="C482" s="526"/>
      <c r="D482" s="525"/>
      <c r="E482" s="66"/>
      <c r="F482" s="62"/>
      <c r="G482" s="66"/>
      <c r="H482" s="78"/>
      <c r="I482" s="75"/>
    </row>
    <row r="483" spans="1:9">
      <c r="A483" s="524" t="s">
        <v>1476</v>
      </c>
      <c r="B483" s="525"/>
      <c r="C483" s="526"/>
      <c r="D483" s="525"/>
      <c r="E483" s="66"/>
      <c r="F483" s="62"/>
      <c r="G483" s="66"/>
      <c r="H483" s="75"/>
      <c r="I483" s="75"/>
    </row>
    <row r="484" spans="1:9">
      <c r="A484" s="524" t="s">
        <v>1476</v>
      </c>
      <c r="B484" s="525"/>
      <c r="C484" s="526"/>
      <c r="D484" s="525"/>
      <c r="E484" s="66"/>
      <c r="F484" s="62"/>
      <c r="G484" s="66"/>
      <c r="H484" s="75"/>
      <c r="I484" s="75"/>
    </row>
    <row r="485" spans="1:9">
      <c r="A485" s="524" t="s">
        <v>1476</v>
      </c>
      <c r="B485" s="525"/>
      <c r="C485" s="526"/>
      <c r="D485" s="525"/>
      <c r="E485" s="66"/>
      <c r="F485" s="62"/>
      <c r="G485" s="66"/>
      <c r="H485" s="75"/>
      <c r="I485" s="75"/>
    </row>
    <row r="486" spans="1:9">
      <c r="A486" s="524" t="s">
        <v>1476</v>
      </c>
      <c r="B486" s="525"/>
      <c r="C486" s="526"/>
      <c r="D486" s="525"/>
      <c r="E486" s="66"/>
      <c r="F486" s="62"/>
      <c r="G486" s="66"/>
      <c r="H486" s="75"/>
      <c r="I486" s="75"/>
    </row>
    <row r="487" spans="1:9">
      <c r="A487" s="524" t="s">
        <v>1476</v>
      </c>
      <c r="B487" s="525"/>
      <c r="C487" s="526"/>
      <c r="D487" s="525"/>
      <c r="E487" s="66"/>
      <c r="F487" s="62"/>
      <c r="G487" s="66"/>
      <c r="H487" s="75"/>
      <c r="I487" s="75"/>
    </row>
    <row r="488" spans="1:9">
      <c r="A488" s="524" t="s">
        <v>1473</v>
      </c>
      <c r="B488" s="525"/>
      <c r="C488" s="526"/>
      <c r="D488" s="525"/>
      <c r="E488" s="66"/>
      <c r="F488" s="62"/>
      <c r="G488" s="66"/>
      <c r="H488" s="78"/>
      <c r="I488" s="78"/>
    </row>
    <row r="489" spans="1:9">
      <c r="A489" s="524" t="s">
        <v>1473</v>
      </c>
      <c r="B489" s="525"/>
      <c r="C489" s="526"/>
      <c r="D489" s="525"/>
      <c r="E489" s="66"/>
      <c r="F489" s="62"/>
      <c r="G489" s="66"/>
      <c r="H489" s="78"/>
      <c r="I489" s="78"/>
    </row>
    <row r="490" spans="1:9">
      <c r="A490" s="524" t="s">
        <v>1473</v>
      </c>
      <c r="B490" s="525"/>
      <c r="C490" s="526"/>
      <c r="D490" s="525"/>
      <c r="E490" s="66"/>
      <c r="F490" s="62"/>
      <c r="G490" s="66"/>
      <c r="H490" s="78"/>
      <c r="I490" s="75"/>
    </row>
    <row r="491" spans="1:9">
      <c r="A491" s="524" t="s">
        <v>1473</v>
      </c>
      <c r="B491" s="525"/>
      <c r="C491" s="526"/>
      <c r="D491" s="525"/>
      <c r="E491" s="66"/>
      <c r="F491" s="62"/>
      <c r="G491" s="66"/>
      <c r="H491" s="78"/>
      <c r="I491" s="75"/>
    </row>
    <row r="492" spans="1:9">
      <c r="A492" s="524" t="s">
        <v>1473</v>
      </c>
      <c r="B492" s="525"/>
      <c r="C492" s="526"/>
      <c r="D492" s="525"/>
      <c r="E492" s="66"/>
      <c r="F492" s="62"/>
      <c r="G492" s="66"/>
      <c r="H492" s="78"/>
      <c r="I492" s="75"/>
    </row>
    <row r="493" spans="1:9">
      <c r="A493" s="524" t="s">
        <v>1473</v>
      </c>
      <c r="B493" s="525"/>
      <c r="C493" s="526"/>
      <c r="D493" s="525"/>
      <c r="E493" s="66"/>
      <c r="F493" s="62"/>
      <c r="G493" s="66"/>
      <c r="H493" s="78"/>
      <c r="I493" s="78"/>
    </row>
    <row r="494" spans="1:9">
      <c r="A494" s="524" t="s">
        <v>1473</v>
      </c>
      <c r="B494" s="525"/>
      <c r="C494" s="526"/>
      <c r="D494" s="525"/>
      <c r="E494" s="66"/>
      <c r="F494" s="62"/>
      <c r="G494" s="66"/>
      <c r="H494" s="78"/>
      <c r="I494" s="78"/>
    </row>
    <row r="495" spans="1:9">
      <c r="A495" s="524" t="s">
        <v>1473</v>
      </c>
      <c r="B495" s="525"/>
      <c r="C495" s="526"/>
      <c r="D495" s="525"/>
      <c r="E495" s="66"/>
      <c r="F495" s="62"/>
      <c r="G495" s="66"/>
      <c r="H495" s="78"/>
      <c r="I495" s="75"/>
    </row>
    <row r="496" spans="1:9">
      <c r="A496" s="524" t="s">
        <v>1473</v>
      </c>
      <c r="B496" s="525"/>
      <c r="C496" s="526"/>
      <c r="D496" s="525"/>
      <c r="E496" s="66"/>
      <c r="F496" s="62"/>
      <c r="G496" s="66"/>
      <c r="H496" s="78"/>
      <c r="I496" s="78"/>
    </row>
    <row r="497" spans="1:9">
      <c r="A497" s="524" t="s">
        <v>1473</v>
      </c>
      <c r="B497" s="525"/>
      <c r="C497" s="526"/>
      <c r="D497" s="525"/>
      <c r="E497" s="66"/>
      <c r="F497" s="62"/>
      <c r="G497" s="66"/>
      <c r="H497" s="78"/>
      <c r="I497" s="75"/>
    </row>
    <row r="498" spans="1:9">
      <c r="A498" s="524" t="s">
        <v>1473</v>
      </c>
      <c r="B498" s="525"/>
      <c r="C498" s="526"/>
      <c r="D498" s="525"/>
      <c r="E498" s="66"/>
      <c r="F498" s="62"/>
      <c r="G498" s="66"/>
      <c r="H498" s="78"/>
      <c r="I498" s="78"/>
    </row>
    <row r="499" spans="1:9">
      <c r="A499" s="524" t="s">
        <v>1473</v>
      </c>
      <c r="B499" s="525"/>
      <c r="C499" s="526"/>
      <c r="D499" s="525"/>
      <c r="E499" s="66"/>
      <c r="F499" s="62"/>
      <c r="G499" s="66"/>
      <c r="H499" s="78"/>
      <c r="I499" s="78"/>
    </row>
    <row r="500" spans="1:9">
      <c r="A500" s="524" t="s">
        <v>1473</v>
      </c>
      <c r="B500" s="525"/>
      <c r="C500" s="526"/>
      <c r="D500" s="525"/>
      <c r="E500" s="66"/>
      <c r="F500" s="62"/>
      <c r="G500" s="66"/>
      <c r="H500" s="78"/>
      <c r="I500" s="75"/>
    </row>
    <row r="501" spans="1:9">
      <c r="A501" s="524" t="s">
        <v>1473</v>
      </c>
      <c r="B501" s="525"/>
      <c r="C501" s="526"/>
      <c r="D501" s="525"/>
      <c r="E501" s="66"/>
      <c r="F501" s="62"/>
      <c r="G501" s="66"/>
      <c r="H501" s="78"/>
      <c r="I501" s="78"/>
    </row>
    <row r="502" spans="1:9">
      <c r="A502" s="524" t="s">
        <v>1473</v>
      </c>
      <c r="B502" s="525"/>
      <c r="C502" s="526"/>
      <c r="D502" s="525"/>
      <c r="E502" s="66"/>
      <c r="F502" s="62"/>
      <c r="G502" s="66"/>
      <c r="H502" s="78"/>
      <c r="I502" s="78"/>
    </row>
    <row r="503" spans="1:9">
      <c r="A503" s="524" t="s">
        <v>1473</v>
      </c>
      <c r="B503" s="525"/>
      <c r="C503" s="526"/>
      <c r="D503" s="525"/>
      <c r="E503" s="66"/>
      <c r="F503" s="62"/>
      <c r="G503" s="66"/>
      <c r="H503" s="78"/>
      <c r="I503" s="78"/>
    </row>
    <row r="504" spans="1:9">
      <c r="A504" s="524" t="s">
        <v>1473</v>
      </c>
      <c r="B504" s="525"/>
      <c r="C504" s="526"/>
      <c r="D504" s="525"/>
      <c r="E504" s="66"/>
      <c r="F504" s="62"/>
      <c r="G504" s="66"/>
      <c r="H504" s="78"/>
      <c r="I504" s="75"/>
    </row>
    <row r="505" spans="1:9">
      <c r="A505" s="524" t="s">
        <v>1473</v>
      </c>
      <c r="B505" s="525"/>
      <c r="C505" s="526"/>
      <c r="D505" s="525"/>
      <c r="E505" s="66"/>
      <c r="F505" s="62"/>
      <c r="G505" s="66"/>
      <c r="H505" s="78"/>
      <c r="I505" s="78"/>
    </row>
    <row r="506" spans="1:9">
      <c r="A506" s="524" t="s">
        <v>1473</v>
      </c>
      <c r="B506" s="525"/>
      <c r="C506" s="526"/>
      <c r="D506" s="525"/>
      <c r="E506" s="66"/>
      <c r="F506" s="62"/>
      <c r="G506" s="66"/>
      <c r="H506" s="78"/>
      <c r="I506" s="78"/>
    </row>
    <row r="507" spans="1:9">
      <c r="A507" s="524" t="s">
        <v>1473</v>
      </c>
      <c r="B507" s="525"/>
      <c r="C507" s="526"/>
      <c r="D507" s="525"/>
      <c r="E507" s="66"/>
      <c r="F507" s="62"/>
      <c r="G507" s="66"/>
      <c r="H507" s="78"/>
      <c r="I507" s="78"/>
    </row>
    <row r="508" spans="1:9">
      <c r="A508" s="524" t="s">
        <v>1473</v>
      </c>
      <c r="B508" s="525"/>
      <c r="C508" s="526"/>
      <c r="D508" s="525"/>
      <c r="E508" s="66"/>
      <c r="F508" s="62"/>
      <c r="G508" s="66"/>
      <c r="H508" s="78"/>
      <c r="I508" s="78"/>
    </row>
    <row r="509" spans="1:9">
      <c r="A509" s="524" t="s">
        <v>1473</v>
      </c>
      <c r="B509" s="525"/>
      <c r="C509" s="526"/>
      <c r="D509" s="525"/>
      <c r="E509" s="66"/>
      <c r="F509" s="62"/>
      <c r="G509" s="66"/>
      <c r="H509" s="78"/>
      <c r="I509" s="75"/>
    </row>
    <row r="510" spans="1:9">
      <c r="A510" s="524" t="s">
        <v>1473</v>
      </c>
      <c r="B510" s="525"/>
      <c r="C510" s="526"/>
      <c r="D510" s="525"/>
      <c r="E510" s="66"/>
      <c r="F510" s="62"/>
      <c r="G510" s="66"/>
      <c r="H510" s="78"/>
      <c r="I510" s="78"/>
    </row>
    <row r="511" spans="1:9">
      <c r="A511" s="524" t="s">
        <v>1473</v>
      </c>
      <c r="B511" s="525"/>
      <c r="C511" s="526"/>
      <c r="D511" s="525"/>
      <c r="E511" s="66"/>
      <c r="F511" s="62"/>
      <c r="G511" s="66"/>
      <c r="H511" s="78"/>
      <c r="I511" s="78"/>
    </row>
    <row r="512" spans="1:9">
      <c r="A512" s="530" t="s">
        <v>1475</v>
      </c>
      <c r="B512" s="531"/>
      <c r="C512" s="532"/>
      <c r="D512" s="531"/>
      <c r="E512" s="70"/>
      <c r="F512" s="64"/>
      <c r="G512" s="100"/>
      <c r="H512" s="76"/>
      <c r="I512" s="76"/>
    </row>
    <row r="513" spans="1:9">
      <c r="A513" s="533" t="s">
        <v>1473</v>
      </c>
      <c r="B513" s="534"/>
      <c r="C513" s="535"/>
      <c r="D513" s="534"/>
      <c r="E513" s="71"/>
      <c r="F513" s="63"/>
      <c r="G513" s="71"/>
      <c r="H513" s="79"/>
      <c r="I513" s="79"/>
    </row>
    <row r="514" spans="1:9">
      <c r="A514" s="524" t="s">
        <v>1473</v>
      </c>
      <c r="B514" s="525"/>
      <c r="C514" s="526"/>
      <c r="D514" s="525"/>
      <c r="E514" s="66"/>
      <c r="F514" s="62"/>
      <c r="G514" s="66"/>
      <c r="H514" s="78"/>
      <c r="I514" s="78"/>
    </row>
    <row r="515" spans="1:9">
      <c r="A515" s="524" t="s">
        <v>1473</v>
      </c>
      <c r="B515" s="525"/>
      <c r="C515" s="526"/>
      <c r="D515" s="525"/>
      <c r="E515" s="66"/>
      <c r="F515" s="62"/>
      <c r="G515" s="66"/>
      <c r="H515" s="78"/>
      <c r="I515" s="78"/>
    </row>
    <row r="516" spans="1:9">
      <c r="A516" s="524" t="s">
        <v>1473</v>
      </c>
      <c r="B516" s="525"/>
      <c r="C516" s="526"/>
      <c r="D516" s="525"/>
      <c r="E516" s="66"/>
      <c r="F516" s="62"/>
      <c r="G516" s="66"/>
      <c r="H516" s="78"/>
      <c r="I516" s="78"/>
    </row>
    <row r="517" spans="1:9">
      <c r="A517" s="524" t="s">
        <v>1473</v>
      </c>
      <c r="B517" s="525"/>
      <c r="C517" s="526"/>
      <c r="D517" s="525"/>
      <c r="E517" s="66"/>
      <c r="F517" s="62"/>
      <c r="G517" s="66"/>
      <c r="H517" s="78"/>
      <c r="I517" s="75"/>
    </row>
    <row r="518" spans="1:9">
      <c r="A518" s="524" t="s">
        <v>1473</v>
      </c>
      <c r="B518" s="525"/>
      <c r="C518" s="526"/>
      <c r="D518" s="525"/>
      <c r="E518" s="66"/>
      <c r="F518" s="62"/>
      <c r="G518" s="66"/>
      <c r="H518" s="78"/>
      <c r="I518" s="78"/>
    </row>
    <row r="519" spans="1:9">
      <c r="A519" s="524" t="s">
        <v>1473</v>
      </c>
      <c r="B519" s="525"/>
      <c r="C519" s="526"/>
      <c r="D519" s="525"/>
      <c r="E519" s="66"/>
      <c r="F519" s="62"/>
      <c r="G519" s="66"/>
      <c r="H519" s="78"/>
      <c r="I519" s="75"/>
    </row>
    <row r="520" spans="1:9">
      <c r="A520" s="524" t="s">
        <v>1473</v>
      </c>
      <c r="B520" s="525"/>
      <c r="C520" s="526"/>
      <c r="D520" s="525"/>
      <c r="E520" s="66"/>
      <c r="F520" s="62"/>
      <c r="G520" s="66"/>
      <c r="H520" s="78"/>
      <c r="I520" s="78"/>
    </row>
    <row r="521" spans="1:9">
      <c r="A521" s="524" t="s">
        <v>1473</v>
      </c>
      <c r="B521" s="525"/>
      <c r="C521" s="526"/>
      <c r="D521" s="525"/>
      <c r="E521" s="66"/>
      <c r="F521" s="62"/>
      <c r="G521" s="66"/>
      <c r="H521" s="78"/>
      <c r="I521" s="78"/>
    </row>
    <row r="522" spans="1:9">
      <c r="A522" s="524" t="s">
        <v>1473</v>
      </c>
      <c r="B522" s="525"/>
      <c r="C522" s="526"/>
      <c r="D522" s="525"/>
      <c r="E522" s="66"/>
      <c r="F522" s="62"/>
      <c r="G522" s="66"/>
      <c r="H522" s="78"/>
      <c r="I522" s="78"/>
    </row>
    <row r="523" spans="1:9">
      <c r="A523" s="524" t="s">
        <v>1473</v>
      </c>
      <c r="B523" s="525"/>
      <c r="C523" s="526"/>
      <c r="D523" s="525"/>
      <c r="E523" s="66"/>
      <c r="F523" s="62"/>
      <c r="G523" s="66"/>
      <c r="H523" s="78"/>
      <c r="I523" s="75"/>
    </row>
    <row r="524" spans="1:9">
      <c r="A524" s="524" t="s">
        <v>1473</v>
      </c>
      <c r="B524" s="525"/>
      <c r="C524" s="526"/>
      <c r="D524" s="525"/>
      <c r="E524" s="66"/>
      <c r="F524" s="62"/>
      <c r="G524" s="66"/>
      <c r="H524" s="78"/>
      <c r="I524" s="78"/>
    </row>
    <row r="525" spans="1:9">
      <c r="A525" s="524" t="s">
        <v>1473</v>
      </c>
      <c r="B525" s="525"/>
      <c r="C525" s="526"/>
      <c r="D525" s="525"/>
      <c r="E525" s="66"/>
      <c r="F525" s="62"/>
      <c r="G525" s="66"/>
      <c r="H525" s="78"/>
      <c r="I525" s="78"/>
    </row>
    <row r="526" spans="1:9">
      <c r="A526" s="524" t="s">
        <v>1473</v>
      </c>
      <c r="B526" s="525"/>
      <c r="C526" s="526"/>
      <c r="D526" s="525"/>
      <c r="E526" s="66"/>
      <c r="F526" s="62"/>
      <c r="G526" s="66"/>
      <c r="H526" s="78"/>
      <c r="I526" s="75"/>
    </row>
    <row r="527" spans="1:9">
      <c r="A527" s="524" t="s">
        <v>1473</v>
      </c>
      <c r="B527" s="525"/>
      <c r="C527" s="526"/>
      <c r="D527" s="525"/>
      <c r="E527" s="66"/>
      <c r="F527" s="62"/>
      <c r="G527" s="66"/>
      <c r="H527" s="78"/>
      <c r="I527" s="75"/>
    </row>
    <row r="528" spans="1:9">
      <c r="A528" s="524" t="s">
        <v>1473</v>
      </c>
      <c r="B528" s="525"/>
      <c r="C528" s="526"/>
      <c r="D528" s="525"/>
      <c r="E528" s="66"/>
      <c r="F528" s="62"/>
      <c r="G528" s="66"/>
      <c r="H528" s="78"/>
      <c r="I528" s="75"/>
    </row>
    <row r="529" spans="1:9">
      <c r="A529" s="524" t="s">
        <v>1473</v>
      </c>
      <c r="B529" s="525"/>
      <c r="C529" s="528"/>
      <c r="D529" s="529"/>
      <c r="E529" s="66"/>
      <c r="F529" s="62"/>
      <c r="G529" s="66"/>
      <c r="H529" s="78"/>
      <c r="I529" s="75"/>
    </row>
    <row r="530" spans="1:9">
      <c r="A530" s="524" t="s">
        <v>1473</v>
      </c>
      <c r="B530" s="525"/>
      <c r="C530" s="526"/>
      <c r="D530" s="525"/>
      <c r="E530" s="66"/>
      <c r="F530" s="62"/>
      <c r="G530" s="66"/>
      <c r="H530" s="78"/>
      <c r="I530" s="75"/>
    </row>
    <row r="531" spans="1:9">
      <c r="A531" s="524" t="s">
        <v>1473</v>
      </c>
      <c r="B531" s="525"/>
      <c r="C531" s="526"/>
      <c r="D531" s="525"/>
      <c r="E531" s="66"/>
      <c r="F531" s="62"/>
      <c r="G531" s="66"/>
      <c r="H531" s="78"/>
      <c r="I531" s="75"/>
    </row>
    <row r="532" spans="1:9">
      <c r="A532" s="524" t="s">
        <v>1473</v>
      </c>
      <c r="B532" s="525"/>
      <c r="C532" s="526"/>
      <c r="D532" s="525"/>
      <c r="E532" s="66"/>
      <c r="F532" s="62"/>
      <c r="G532" s="66"/>
      <c r="H532" s="78"/>
      <c r="I532" s="75"/>
    </row>
    <row r="533" spans="1:9">
      <c r="A533" s="524" t="s">
        <v>1473</v>
      </c>
      <c r="B533" s="525"/>
      <c r="C533" s="526"/>
      <c r="D533" s="525"/>
      <c r="E533" s="66"/>
      <c r="F533" s="62"/>
      <c r="G533" s="66"/>
      <c r="H533" s="78"/>
      <c r="I533" s="75"/>
    </row>
    <row r="534" spans="1:9">
      <c r="A534" s="524" t="s">
        <v>1473</v>
      </c>
      <c r="B534" s="525"/>
      <c r="C534" s="526"/>
      <c r="D534" s="525"/>
      <c r="E534" s="66"/>
      <c r="F534" s="62"/>
      <c r="G534" s="66"/>
      <c r="H534" s="78"/>
      <c r="I534" s="78"/>
    </row>
    <row r="535" spans="1:9">
      <c r="A535" s="524" t="s">
        <v>1473</v>
      </c>
      <c r="B535" s="525"/>
      <c r="C535" s="526"/>
      <c r="D535" s="525"/>
      <c r="E535" s="66"/>
      <c r="F535" s="62"/>
      <c r="G535" s="66"/>
      <c r="H535" s="78"/>
      <c r="I535" s="78"/>
    </row>
    <row r="536" spans="1:9">
      <c r="A536" s="524" t="s">
        <v>1472</v>
      </c>
      <c r="B536" s="525"/>
      <c r="C536" s="526"/>
      <c r="D536" s="525"/>
      <c r="E536" s="66"/>
      <c r="F536" s="62"/>
      <c r="G536" s="66"/>
      <c r="H536" s="78"/>
      <c r="I536" s="75"/>
    </row>
    <row r="537" spans="1:9">
      <c r="A537" s="524" t="s">
        <v>1472</v>
      </c>
      <c r="B537" s="525"/>
      <c r="C537" s="526"/>
      <c r="D537" s="525"/>
      <c r="E537" s="66"/>
      <c r="F537" s="62"/>
      <c r="G537" s="66"/>
      <c r="H537" s="78"/>
      <c r="I537" s="75"/>
    </row>
    <row r="538" spans="1:9">
      <c r="A538" s="524" t="s">
        <v>1472</v>
      </c>
      <c r="B538" s="525"/>
      <c r="C538" s="526"/>
      <c r="D538" s="525"/>
      <c r="E538" s="66"/>
      <c r="F538" s="62"/>
      <c r="G538" s="66"/>
      <c r="H538" s="78"/>
      <c r="I538" s="75"/>
    </row>
    <row r="539" spans="1:9">
      <c r="A539" s="524" t="s">
        <v>1472</v>
      </c>
      <c r="B539" s="525"/>
      <c r="C539" s="526"/>
      <c r="D539" s="525"/>
      <c r="E539" s="66"/>
      <c r="F539" s="62"/>
      <c r="G539" s="66"/>
      <c r="H539" s="78"/>
      <c r="I539" s="75"/>
    </row>
    <row r="540" spans="1:9">
      <c r="A540" s="524" t="s">
        <v>1472</v>
      </c>
      <c r="B540" s="525"/>
      <c r="C540" s="526"/>
      <c r="D540" s="525"/>
      <c r="E540" s="66"/>
      <c r="F540" s="62"/>
      <c r="G540" s="66"/>
      <c r="H540" s="78"/>
      <c r="I540" s="75"/>
    </row>
    <row r="541" spans="1:9">
      <c r="A541" s="524" t="s">
        <v>1472</v>
      </c>
      <c r="B541" s="525"/>
      <c r="C541" s="526"/>
      <c r="D541" s="525"/>
      <c r="E541" s="66"/>
      <c r="F541" s="62"/>
      <c r="G541" s="66"/>
      <c r="H541" s="78"/>
      <c r="I541" s="75"/>
    </row>
    <row r="542" spans="1:9">
      <c r="A542" s="524" t="s">
        <v>1471</v>
      </c>
      <c r="B542" s="525"/>
      <c r="C542" s="526"/>
      <c r="D542" s="525"/>
      <c r="E542" s="66"/>
      <c r="F542" s="62"/>
      <c r="G542" s="66"/>
      <c r="H542" s="78"/>
      <c r="I542" s="75"/>
    </row>
    <row r="543" spans="1:9" ht="14.25">
      <c r="A543" s="527" t="s">
        <v>1470</v>
      </c>
      <c r="B543" s="527"/>
      <c r="C543" s="527"/>
      <c r="D543" s="527"/>
      <c r="E543" s="527"/>
      <c r="F543" s="65"/>
      <c r="G543" s="37"/>
      <c r="H543" s="37"/>
      <c r="I543" s="37"/>
    </row>
  </sheetData>
  <mergeCells count="672">
    <mergeCell ref="A211:B211"/>
    <mergeCell ref="C211:D211"/>
    <mergeCell ref="A212:B212"/>
    <mergeCell ref="C212:D212"/>
    <mergeCell ref="A213:B213"/>
    <mergeCell ref="C213:D213"/>
    <mergeCell ref="A207:J207"/>
    <mergeCell ref="A208:B208"/>
    <mergeCell ref="C208:D208"/>
    <mergeCell ref="A209:B209"/>
    <mergeCell ref="C209:D209"/>
    <mergeCell ref="A210:B210"/>
    <mergeCell ref="C210:D210"/>
    <mergeCell ref="A217:B217"/>
    <mergeCell ref="C217:D217"/>
    <mergeCell ref="A218:B218"/>
    <mergeCell ref="C218:D218"/>
    <mergeCell ref="A219:B219"/>
    <mergeCell ref="C219:D219"/>
    <mergeCell ref="A214:B214"/>
    <mergeCell ref="C214:D214"/>
    <mergeCell ref="A215:B215"/>
    <mergeCell ref="C215:D215"/>
    <mergeCell ref="A216:B216"/>
    <mergeCell ref="C216:D216"/>
    <mergeCell ref="A223:B223"/>
    <mergeCell ref="C223:D223"/>
    <mergeCell ref="A224:B224"/>
    <mergeCell ref="C224:D224"/>
    <mergeCell ref="A225:B225"/>
    <mergeCell ref="C225:D225"/>
    <mergeCell ref="A220:B220"/>
    <mergeCell ref="C220:D220"/>
    <mergeCell ref="A221:B221"/>
    <mergeCell ref="C221:D221"/>
    <mergeCell ref="A222:B222"/>
    <mergeCell ref="C222:D222"/>
    <mergeCell ref="A229:B229"/>
    <mergeCell ref="C229:D229"/>
    <mergeCell ref="A230:B230"/>
    <mergeCell ref="C230:D230"/>
    <mergeCell ref="A231:B231"/>
    <mergeCell ref="C231:D231"/>
    <mergeCell ref="A226:B226"/>
    <mergeCell ref="C226:D226"/>
    <mergeCell ref="A227:B227"/>
    <mergeCell ref="C227:D227"/>
    <mergeCell ref="A228:B228"/>
    <mergeCell ref="C228:D228"/>
    <mergeCell ref="A235:B235"/>
    <mergeCell ref="C235:D235"/>
    <mergeCell ref="A236:B236"/>
    <mergeCell ref="C236:D236"/>
    <mergeCell ref="A237:B237"/>
    <mergeCell ref="C237:D237"/>
    <mergeCell ref="A232:B232"/>
    <mergeCell ref="C232:D232"/>
    <mergeCell ref="A233:B233"/>
    <mergeCell ref="C233:D233"/>
    <mergeCell ref="A234:B234"/>
    <mergeCell ref="C234:D234"/>
    <mergeCell ref="A241:B241"/>
    <mergeCell ref="C241:D241"/>
    <mergeCell ref="A242:B242"/>
    <mergeCell ref="C242:D242"/>
    <mergeCell ref="A243:B243"/>
    <mergeCell ref="C243:D243"/>
    <mergeCell ref="A238:B238"/>
    <mergeCell ref="C238:D238"/>
    <mergeCell ref="A239:B239"/>
    <mergeCell ref="C239:D239"/>
    <mergeCell ref="A240:B240"/>
    <mergeCell ref="C240:D240"/>
    <mergeCell ref="A247:B247"/>
    <mergeCell ref="C247:D247"/>
    <mergeCell ref="A248:B248"/>
    <mergeCell ref="C248:D248"/>
    <mergeCell ref="A249:B249"/>
    <mergeCell ref="C249:D249"/>
    <mergeCell ref="A244:B244"/>
    <mergeCell ref="C244:D244"/>
    <mergeCell ref="A245:B245"/>
    <mergeCell ref="C245:D245"/>
    <mergeCell ref="A246:B246"/>
    <mergeCell ref="C246:D246"/>
    <mergeCell ref="A253:B253"/>
    <mergeCell ref="C253:D253"/>
    <mergeCell ref="A254:B254"/>
    <mergeCell ref="C254:D254"/>
    <mergeCell ref="A255:B255"/>
    <mergeCell ref="C255:D255"/>
    <mergeCell ref="A250:B250"/>
    <mergeCell ref="C250:D250"/>
    <mergeCell ref="A251:B251"/>
    <mergeCell ref="C251:D251"/>
    <mergeCell ref="A252:B252"/>
    <mergeCell ref="C252:D252"/>
    <mergeCell ref="A259:B259"/>
    <mergeCell ref="C259:D259"/>
    <mergeCell ref="A260:B260"/>
    <mergeCell ref="C260:D260"/>
    <mergeCell ref="A261:B261"/>
    <mergeCell ref="C261:D261"/>
    <mergeCell ref="A256:B256"/>
    <mergeCell ref="C256:D256"/>
    <mergeCell ref="A257:B257"/>
    <mergeCell ref="C257:D257"/>
    <mergeCell ref="A258:B258"/>
    <mergeCell ref="C258:D258"/>
    <mergeCell ref="A265:B265"/>
    <mergeCell ref="C265:D265"/>
    <mergeCell ref="A266:B266"/>
    <mergeCell ref="C266:D266"/>
    <mergeCell ref="A267:B267"/>
    <mergeCell ref="C267:D267"/>
    <mergeCell ref="A262:B262"/>
    <mergeCell ref="C262:D262"/>
    <mergeCell ref="A263:B263"/>
    <mergeCell ref="C263:D263"/>
    <mergeCell ref="A264:B264"/>
    <mergeCell ref="C264:D264"/>
    <mergeCell ref="A271:B271"/>
    <mergeCell ref="C271:D271"/>
    <mergeCell ref="A272:B272"/>
    <mergeCell ref="C272:D272"/>
    <mergeCell ref="A273:B273"/>
    <mergeCell ref="C273:D273"/>
    <mergeCell ref="A268:B268"/>
    <mergeCell ref="C268:D268"/>
    <mergeCell ref="A269:B269"/>
    <mergeCell ref="C269:D269"/>
    <mergeCell ref="A270:B270"/>
    <mergeCell ref="C270:D270"/>
    <mergeCell ref="A277:B277"/>
    <mergeCell ref="C277:D277"/>
    <mergeCell ref="A278:B278"/>
    <mergeCell ref="C278:D278"/>
    <mergeCell ref="A279:B279"/>
    <mergeCell ref="C279:D279"/>
    <mergeCell ref="A274:B274"/>
    <mergeCell ref="C274:D274"/>
    <mergeCell ref="A275:B275"/>
    <mergeCell ref="C275:D275"/>
    <mergeCell ref="A276:B276"/>
    <mergeCell ref="C276:D276"/>
    <mergeCell ref="A283:B283"/>
    <mergeCell ref="C283:D283"/>
    <mergeCell ref="A284:B284"/>
    <mergeCell ref="C284:D284"/>
    <mergeCell ref="A285:B285"/>
    <mergeCell ref="C285:D285"/>
    <mergeCell ref="A280:B280"/>
    <mergeCell ref="C280:D280"/>
    <mergeCell ref="A281:B281"/>
    <mergeCell ref="C281:D281"/>
    <mergeCell ref="A282:B282"/>
    <mergeCell ref="C282:D282"/>
    <mergeCell ref="A289:B289"/>
    <mergeCell ref="C289:D289"/>
    <mergeCell ref="A290:B290"/>
    <mergeCell ref="C290:D290"/>
    <mergeCell ref="A291:B291"/>
    <mergeCell ref="C291:D291"/>
    <mergeCell ref="A286:B286"/>
    <mergeCell ref="C286:D286"/>
    <mergeCell ref="A287:B287"/>
    <mergeCell ref="C287:D287"/>
    <mergeCell ref="A288:B288"/>
    <mergeCell ref="C288:D288"/>
    <mergeCell ref="A295:B295"/>
    <mergeCell ref="C295:D295"/>
    <mergeCell ref="A296:B296"/>
    <mergeCell ref="C296:D296"/>
    <mergeCell ref="A297:B297"/>
    <mergeCell ref="C297:D297"/>
    <mergeCell ref="A292:B292"/>
    <mergeCell ref="C292:D292"/>
    <mergeCell ref="A293:B293"/>
    <mergeCell ref="C293:D293"/>
    <mergeCell ref="A294:B294"/>
    <mergeCell ref="C294:D294"/>
    <mergeCell ref="A301:B301"/>
    <mergeCell ref="C301:D301"/>
    <mergeCell ref="A302:B302"/>
    <mergeCell ref="C302:D302"/>
    <mergeCell ref="A303:B303"/>
    <mergeCell ref="C303:D303"/>
    <mergeCell ref="A298:B298"/>
    <mergeCell ref="C298:D298"/>
    <mergeCell ref="A299:B299"/>
    <mergeCell ref="C299:D299"/>
    <mergeCell ref="A300:B300"/>
    <mergeCell ref="C300:D300"/>
    <mergeCell ref="A307:B307"/>
    <mergeCell ref="C307:D307"/>
    <mergeCell ref="A308:B308"/>
    <mergeCell ref="C308:D308"/>
    <mergeCell ref="A309:B309"/>
    <mergeCell ref="C309:D309"/>
    <mergeCell ref="A304:B304"/>
    <mergeCell ref="C304:D304"/>
    <mergeCell ref="A305:B305"/>
    <mergeCell ref="C305:D305"/>
    <mergeCell ref="A306:B306"/>
    <mergeCell ref="C306:D306"/>
    <mergeCell ref="A313:B313"/>
    <mergeCell ref="C313:D313"/>
    <mergeCell ref="A314:B314"/>
    <mergeCell ref="C314:D314"/>
    <mergeCell ref="A315:B315"/>
    <mergeCell ref="C315:D315"/>
    <mergeCell ref="A310:B310"/>
    <mergeCell ref="C310:D310"/>
    <mergeCell ref="A311:B311"/>
    <mergeCell ref="C311:D311"/>
    <mergeCell ref="A312:B312"/>
    <mergeCell ref="C312:D312"/>
    <mergeCell ref="A319:B319"/>
    <mergeCell ref="C319:D319"/>
    <mergeCell ref="A320:B320"/>
    <mergeCell ref="C320:D320"/>
    <mergeCell ref="A321:B321"/>
    <mergeCell ref="C321:D321"/>
    <mergeCell ref="A316:B316"/>
    <mergeCell ref="C316:D316"/>
    <mergeCell ref="A317:B317"/>
    <mergeCell ref="C317:D317"/>
    <mergeCell ref="A318:B318"/>
    <mergeCell ref="C318:D318"/>
    <mergeCell ref="A325:B325"/>
    <mergeCell ref="C325:D325"/>
    <mergeCell ref="A326:B326"/>
    <mergeCell ref="C326:D326"/>
    <mergeCell ref="A327:B327"/>
    <mergeCell ref="C327:D327"/>
    <mergeCell ref="A322:B322"/>
    <mergeCell ref="C322:D322"/>
    <mergeCell ref="A323:B323"/>
    <mergeCell ref="C323:D323"/>
    <mergeCell ref="A324:B324"/>
    <mergeCell ref="C324:D324"/>
    <mergeCell ref="A331:B331"/>
    <mergeCell ref="C331:D331"/>
    <mergeCell ref="A332:B332"/>
    <mergeCell ref="C332:D332"/>
    <mergeCell ref="A333:B333"/>
    <mergeCell ref="C333:D333"/>
    <mergeCell ref="A328:B328"/>
    <mergeCell ref="C328:D328"/>
    <mergeCell ref="A329:B329"/>
    <mergeCell ref="C329:D329"/>
    <mergeCell ref="A330:B330"/>
    <mergeCell ref="C330:D330"/>
    <mergeCell ref="A337:B337"/>
    <mergeCell ref="C337:D337"/>
    <mergeCell ref="A338:B338"/>
    <mergeCell ref="C338:D338"/>
    <mergeCell ref="A339:B339"/>
    <mergeCell ref="C339:D339"/>
    <mergeCell ref="A334:B334"/>
    <mergeCell ref="C334:D334"/>
    <mergeCell ref="A335:B335"/>
    <mergeCell ref="C335:D335"/>
    <mergeCell ref="A336:B336"/>
    <mergeCell ref="C336:D336"/>
    <mergeCell ref="A343:B343"/>
    <mergeCell ref="C343:D343"/>
    <mergeCell ref="A344:B344"/>
    <mergeCell ref="C344:D344"/>
    <mergeCell ref="A345:B345"/>
    <mergeCell ref="C345:D345"/>
    <mergeCell ref="A340:B340"/>
    <mergeCell ref="C340:D340"/>
    <mergeCell ref="A341:B341"/>
    <mergeCell ref="C341:D341"/>
    <mergeCell ref="A342:B342"/>
    <mergeCell ref="C342:D342"/>
    <mergeCell ref="A349:B349"/>
    <mergeCell ref="C349:D349"/>
    <mergeCell ref="A350:B350"/>
    <mergeCell ref="C350:D350"/>
    <mergeCell ref="A351:B351"/>
    <mergeCell ref="C351:D351"/>
    <mergeCell ref="A346:B346"/>
    <mergeCell ref="C346:D346"/>
    <mergeCell ref="A347:B347"/>
    <mergeCell ref="C347:D347"/>
    <mergeCell ref="A348:B348"/>
    <mergeCell ref="C348:D348"/>
    <mergeCell ref="A355:B355"/>
    <mergeCell ref="C355:D355"/>
    <mergeCell ref="A356:B356"/>
    <mergeCell ref="C356:D356"/>
    <mergeCell ref="A357:B357"/>
    <mergeCell ref="C357:D357"/>
    <mergeCell ref="A352:B352"/>
    <mergeCell ref="C352:D352"/>
    <mergeCell ref="A353:B353"/>
    <mergeCell ref="C353:D353"/>
    <mergeCell ref="A354:B354"/>
    <mergeCell ref="C354:D354"/>
    <mergeCell ref="A361:B361"/>
    <mergeCell ref="C361:D361"/>
    <mergeCell ref="A362:B362"/>
    <mergeCell ref="C362:D362"/>
    <mergeCell ref="A363:B363"/>
    <mergeCell ref="C363:D363"/>
    <mergeCell ref="A358:B358"/>
    <mergeCell ref="C358:D358"/>
    <mergeCell ref="A359:B359"/>
    <mergeCell ref="C359:D359"/>
    <mergeCell ref="A360:B360"/>
    <mergeCell ref="C360:D360"/>
    <mergeCell ref="A367:B367"/>
    <mergeCell ref="C367:D367"/>
    <mergeCell ref="A368:B368"/>
    <mergeCell ref="C368:D368"/>
    <mergeCell ref="A369:B369"/>
    <mergeCell ref="C369:D369"/>
    <mergeCell ref="A364:B364"/>
    <mergeCell ref="C364:D364"/>
    <mergeCell ref="A365:B365"/>
    <mergeCell ref="C365:D365"/>
    <mergeCell ref="A366:B366"/>
    <mergeCell ref="C366:D366"/>
    <mergeCell ref="A373:B373"/>
    <mergeCell ref="C373:D373"/>
    <mergeCell ref="A374:B374"/>
    <mergeCell ref="C374:D374"/>
    <mergeCell ref="A375:B375"/>
    <mergeCell ref="C375:D375"/>
    <mergeCell ref="A370:B370"/>
    <mergeCell ref="C370:D370"/>
    <mergeCell ref="A371:B371"/>
    <mergeCell ref="C371:D371"/>
    <mergeCell ref="A372:B372"/>
    <mergeCell ref="C372:D372"/>
    <mergeCell ref="A379:B379"/>
    <mergeCell ref="C379:D379"/>
    <mergeCell ref="A380:B380"/>
    <mergeCell ref="C380:D380"/>
    <mergeCell ref="A381:B381"/>
    <mergeCell ref="C381:D381"/>
    <mergeCell ref="A376:B376"/>
    <mergeCell ref="C376:D376"/>
    <mergeCell ref="A377:B377"/>
    <mergeCell ref="C377:D377"/>
    <mergeCell ref="A378:B378"/>
    <mergeCell ref="C378:D378"/>
    <mergeCell ref="A385:B385"/>
    <mergeCell ref="C385:D385"/>
    <mergeCell ref="A386:B386"/>
    <mergeCell ref="C386:D386"/>
    <mergeCell ref="A387:B387"/>
    <mergeCell ref="C387:D387"/>
    <mergeCell ref="A382:B382"/>
    <mergeCell ref="C382:D382"/>
    <mergeCell ref="A383:B383"/>
    <mergeCell ref="C383:D383"/>
    <mergeCell ref="A384:B384"/>
    <mergeCell ref="C384:D384"/>
    <mergeCell ref="A391:B391"/>
    <mergeCell ref="C391:D391"/>
    <mergeCell ref="A392:B392"/>
    <mergeCell ref="C392:D392"/>
    <mergeCell ref="A393:B393"/>
    <mergeCell ref="C393:D393"/>
    <mergeCell ref="A388:B388"/>
    <mergeCell ref="C388:D388"/>
    <mergeCell ref="A389:B389"/>
    <mergeCell ref="C389:D389"/>
    <mergeCell ref="A390:B390"/>
    <mergeCell ref="C390:D390"/>
    <mergeCell ref="A397:B397"/>
    <mergeCell ref="C397:D397"/>
    <mergeCell ref="A398:B398"/>
    <mergeCell ref="C398:D398"/>
    <mergeCell ref="A399:B399"/>
    <mergeCell ref="C399:D399"/>
    <mergeCell ref="A394:B394"/>
    <mergeCell ref="C394:D394"/>
    <mergeCell ref="A395:B395"/>
    <mergeCell ref="C395:D395"/>
    <mergeCell ref="A396:B396"/>
    <mergeCell ref="C396:D396"/>
    <mergeCell ref="A403:B403"/>
    <mergeCell ref="C403:D403"/>
    <mergeCell ref="A404:B404"/>
    <mergeCell ref="C404:D404"/>
    <mergeCell ref="A405:B405"/>
    <mergeCell ref="C405:D405"/>
    <mergeCell ref="A400:B400"/>
    <mergeCell ref="C400:D400"/>
    <mergeCell ref="A401:B401"/>
    <mergeCell ref="C401:D401"/>
    <mergeCell ref="A402:B402"/>
    <mergeCell ref="C402:D402"/>
    <mergeCell ref="A409:B409"/>
    <mergeCell ref="C409:D409"/>
    <mergeCell ref="A410:B410"/>
    <mergeCell ref="C410:D410"/>
    <mergeCell ref="A411:B411"/>
    <mergeCell ref="C411:D411"/>
    <mergeCell ref="A406:B406"/>
    <mergeCell ref="C406:D406"/>
    <mergeCell ref="A407:B407"/>
    <mergeCell ref="C407:D407"/>
    <mergeCell ref="A408:B408"/>
    <mergeCell ref="C408:D408"/>
    <mergeCell ref="A415:B415"/>
    <mergeCell ref="C415:D415"/>
    <mergeCell ref="A416:B416"/>
    <mergeCell ref="C416:D416"/>
    <mergeCell ref="A417:B417"/>
    <mergeCell ref="C417:D417"/>
    <mergeCell ref="A412:B412"/>
    <mergeCell ref="C412:D412"/>
    <mergeCell ref="A413:B413"/>
    <mergeCell ref="C413:D413"/>
    <mergeCell ref="A414:B414"/>
    <mergeCell ref="C414:D414"/>
    <mergeCell ref="A421:B421"/>
    <mergeCell ref="C421:D421"/>
    <mergeCell ref="A422:B422"/>
    <mergeCell ref="C422:D422"/>
    <mergeCell ref="A423:B423"/>
    <mergeCell ref="C423:D423"/>
    <mergeCell ref="A418:B418"/>
    <mergeCell ref="C418:D418"/>
    <mergeCell ref="A419:B419"/>
    <mergeCell ref="C419:D419"/>
    <mergeCell ref="A420:B420"/>
    <mergeCell ref="C420:D420"/>
    <mergeCell ref="A427:B427"/>
    <mergeCell ref="C427:D427"/>
    <mergeCell ref="A428:B428"/>
    <mergeCell ref="C428:D428"/>
    <mergeCell ref="A429:B429"/>
    <mergeCell ref="C429:D429"/>
    <mergeCell ref="A424:B424"/>
    <mergeCell ref="C424:D424"/>
    <mergeCell ref="A425:B425"/>
    <mergeCell ref="C425:D425"/>
    <mergeCell ref="A426:B426"/>
    <mergeCell ref="C426:D426"/>
    <mergeCell ref="A433:B433"/>
    <mergeCell ref="C433:D433"/>
    <mergeCell ref="A434:B434"/>
    <mergeCell ref="C434:D434"/>
    <mergeCell ref="A435:B435"/>
    <mergeCell ref="C435:D435"/>
    <mergeCell ref="A430:B430"/>
    <mergeCell ref="C430:D430"/>
    <mergeCell ref="A431:B431"/>
    <mergeCell ref="C431:D431"/>
    <mergeCell ref="A432:B432"/>
    <mergeCell ref="C432:D432"/>
    <mergeCell ref="A439:B439"/>
    <mergeCell ref="C439:D439"/>
    <mergeCell ref="A440:B440"/>
    <mergeCell ref="C440:D440"/>
    <mergeCell ref="A441:B441"/>
    <mergeCell ref="C441:D441"/>
    <mergeCell ref="A436:B436"/>
    <mergeCell ref="C436:D436"/>
    <mergeCell ref="A437:B437"/>
    <mergeCell ref="C437:D437"/>
    <mergeCell ref="A438:B438"/>
    <mergeCell ref="C438:D438"/>
    <mergeCell ref="A445:B445"/>
    <mergeCell ref="C445:D445"/>
    <mergeCell ref="A446:B446"/>
    <mergeCell ref="C446:D446"/>
    <mergeCell ref="A447:B447"/>
    <mergeCell ref="C447:D447"/>
    <mergeCell ref="A442:B442"/>
    <mergeCell ref="C442:D442"/>
    <mergeCell ref="A443:B443"/>
    <mergeCell ref="C443:D443"/>
    <mergeCell ref="A444:B444"/>
    <mergeCell ref="C444:D444"/>
    <mergeCell ref="A451:B451"/>
    <mergeCell ref="C451:D451"/>
    <mergeCell ref="A452:B452"/>
    <mergeCell ref="C452:D452"/>
    <mergeCell ref="A453:B453"/>
    <mergeCell ref="C453:D453"/>
    <mergeCell ref="A448:B448"/>
    <mergeCell ref="C448:D448"/>
    <mergeCell ref="A449:B449"/>
    <mergeCell ref="C449:D449"/>
    <mergeCell ref="A450:B450"/>
    <mergeCell ref="C450:D450"/>
    <mergeCell ref="A457:B457"/>
    <mergeCell ref="C457:D457"/>
    <mergeCell ref="A458:B458"/>
    <mergeCell ref="C458:D458"/>
    <mergeCell ref="A459:B459"/>
    <mergeCell ref="C459:D459"/>
    <mergeCell ref="A454:B454"/>
    <mergeCell ref="C454:D454"/>
    <mergeCell ref="A455:B455"/>
    <mergeCell ref="C455:D455"/>
    <mergeCell ref="A456:B456"/>
    <mergeCell ref="C456:D456"/>
    <mergeCell ref="A463:B463"/>
    <mergeCell ref="C463:D463"/>
    <mergeCell ref="A464:B464"/>
    <mergeCell ref="C464:D464"/>
    <mergeCell ref="A465:B465"/>
    <mergeCell ref="C465:D465"/>
    <mergeCell ref="A460:B460"/>
    <mergeCell ref="C460:D460"/>
    <mergeCell ref="A461:B461"/>
    <mergeCell ref="C461:D461"/>
    <mergeCell ref="A462:B462"/>
    <mergeCell ref="C462:D462"/>
    <mergeCell ref="A469:B469"/>
    <mergeCell ref="C469:D469"/>
    <mergeCell ref="A470:B470"/>
    <mergeCell ref="C470:D470"/>
    <mergeCell ref="A471:B471"/>
    <mergeCell ref="C471:D471"/>
    <mergeCell ref="A466:B466"/>
    <mergeCell ref="C466:D466"/>
    <mergeCell ref="A467:B467"/>
    <mergeCell ref="C467:D467"/>
    <mergeCell ref="A468:B468"/>
    <mergeCell ref="C468:D468"/>
    <mergeCell ref="A475:B475"/>
    <mergeCell ref="C475:D475"/>
    <mergeCell ref="A476:B476"/>
    <mergeCell ref="C476:D476"/>
    <mergeCell ref="A477:B477"/>
    <mergeCell ref="C477:D477"/>
    <mergeCell ref="A472:B472"/>
    <mergeCell ref="C472:D472"/>
    <mergeCell ref="A473:B473"/>
    <mergeCell ref="C473:D473"/>
    <mergeCell ref="A474:B474"/>
    <mergeCell ref="C474:D474"/>
    <mergeCell ref="A481:B481"/>
    <mergeCell ref="C481:D481"/>
    <mergeCell ref="A482:B482"/>
    <mergeCell ref="C482:D482"/>
    <mergeCell ref="A483:B483"/>
    <mergeCell ref="C483:D483"/>
    <mergeCell ref="A478:B478"/>
    <mergeCell ref="C478:D478"/>
    <mergeCell ref="A479:B479"/>
    <mergeCell ref="C479:D479"/>
    <mergeCell ref="A480:B480"/>
    <mergeCell ref="C480:D480"/>
    <mergeCell ref="A487:B487"/>
    <mergeCell ref="C487:D487"/>
    <mergeCell ref="A488:B488"/>
    <mergeCell ref="C488:D488"/>
    <mergeCell ref="A489:B489"/>
    <mergeCell ref="C489:D489"/>
    <mergeCell ref="A484:B484"/>
    <mergeCell ref="C484:D484"/>
    <mergeCell ref="A485:B485"/>
    <mergeCell ref="C485:D485"/>
    <mergeCell ref="A486:B486"/>
    <mergeCell ref="C486:D486"/>
    <mergeCell ref="A493:B493"/>
    <mergeCell ref="C493:D493"/>
    <mergeCell ref="A494:B494"/>
    <mergeCell ref="C494:D494"/>
    <mergeCell ref="A495:B495"/>
    <mergeCell ref="C495:D495"/>
    <mergeCell ref="A490:B490"/>
    <mergeCell ref="C490:D490"/>
    <mergeCell ref="A491:B491"/>
    <mergeCell ref="C491:D491"/>
    <mergeCell ref="A492:B492"/>
    <mergeCell ref="C492:D492"/>
    <mergeCell ref="A499:B499"/>
    <mergeCell ref="C499:D499"/>
    <mergeCell ref="A500:B500"/>
    <mergeCell ref="C500:D500"/>
    <mergeCell ref="A501:B501"/>
    <mergeCell ref="C501:D501"/>
    <mergeCell ref="A496:B496"/>
    <mergeCell ref="C496:D496"/>
    <mergeCell ref="A497:B497"/>
    <mergeCell ref="C497:D497"/>
    <mergeCell ref="A498:B498"/>
    <mergeCell ref="C498:D498"/>
    <mergeCell ref="A505:B505"/>
    <mergeCell ref="C505:D505"/>
    <mergeCell ref="A506:B506"/>
    <mergeCell ref="C506:D506"/>
    <mergeCell ref="A507:B507"/>
    <mergeCell ref="C507:D507"/>
    <mergeCell ref="A502:B502"/>
    <mergeCell ref="C502:D502"/>
    <mergeCell ref="A503:B503"/>
    <mergeCell ref="C503:D503"/>
    <mergeCell ref="A504:B504"/>
    <mergeCell ref="C504:D504"/>
    <mergeCell ref="A511:B511"/>
    <mergeCell ref="C511:D511"/>
    <mergeCell ref="A512:B512"/>
    <mergeCell ref="C512:D512"/>
    <mergeCell ref="A513:B513"/>
    <mergeCell ref="C513:D513"/>
    <mergeCell ref="A508:B508"/>
    <mergeCell ref="C508:D508"/>
    <mergeCell ref="A509:B509"/>
    <mergeCell ref="C509:D509"/>
    <mergeCell ref="A510:B510"/>
    <mergeCell ref="C510:D510"/>
    <mergeCell ref="A517:B517"/>
    <mergeCell ref="C517:D517"/>
    <mergeCell ref="A518:B518"/>
    <mergeCell ref="C518:D518"/>
    <mergeCell ref="A519:B519"/>
    <mergeCell ref="C519:D519"/>
    <mergeCell ref="A514:B514"/>
    <mergeCell ref="C514:D514"/>
    <mergeCell ref="A515:B515"/>
    <mergeCell ref="C515:D515"/>
    <mergeCell ref="A516:B516"/>
    <mergeCell ref="C516:D516"/>
    <mergeCell ref="A523:B523"/>
    <mergeCell ref="C523:D523"/>
    <mergeCell ref="A524:B524"/>
    <mergeCell ref="C524:D524"/>
    <mergeCell ref="A525:B525"/>
    <mergeCell ref="C525:D525"/>
    <mergeCell ref="A520:B520"/>
    <mergeCell ref="C520:D520"/>
    <mergeCell ref="A521:B521"/>
    <mergeCell ref="C521:D521"/>
    <mergeCell ref="A522:B522"/>
    <mergeCell ref="C522:D522"/>
    <mergeCell ref="A529:B529"/>
    <mergeCell ref="C529:D529"/>
    <mergeCell ref="A530:B530"/>
    <mergeCell ref="C530:D530"/>
    <mergeCell ref="A531:B531"/>
    <mergeCell ref="C531:D531"/>
    <mergeCell ref="A526:B526"/>
    <mergeCell ref="C526:D526"/>
    <mergeCell ref="A527:B527"/>
    <mergeCell ref="C527:D527"/>
    <mergeCell ref="A528:B528"/>
    <mergeCell ref="C528:D528"/>
    <mergeCell ref="A535:B535"/>
    <mergeCell ref="C535:D535"/>
    <mergeCell ref="A536:B536"/>
    <mergeCell ref="C536:D536"/>
    <mergeCell ref="A537:B537"/>
    <mergeCell ref="C537:D537"/>
    <mergeCell ref="A532:B532"/>
    <mergeCell ref="C532:D532"/>
    <mergeCell ref="A533:B533"/>
    <mergeCell ref="C533:D533"/>
    <mergeCell ref="A534:B534"/>
    <mergeCell ref="C534:D534"/>
    <mergeCell ref="A541:B541"/>
    <mergeCell ref="C541:D541"/>
    <mergeCell ref="A542:B542"/>
    <mergeCell ref="C542:D542"/>
    <mergeCell ref="A543:E543"/>
    <mergeCell ref="A538:B538"/>
    <mergeCell ref="C538:D538"/>
    <mergeCell ref="A539:B539"/>
    <mergeCell ref="C539:D539"/>
    <mergeCell ref="A540:B540"/>
    <mergeCell ref="C540:D540"/>
  </mergeCells>
  <phoneticPr fontId="14" type="noConversion"/>
  <hyperlinks>
    <hyperlink ref="F38" r:id="rId1" display="http://www.taifex.com.tw/cht/5/acceptableCollateral"/>
    <hyperlink ref="H38" r:id="rId2" display="https://www.taifex.com.tw/cht/5/ccpcollateralInq"/>
    <hyperlink ref="F60" r:id="rId3" display="https://www.taifex.com.tw/cht/5/indexMarging"/>
    <hyperlink ref="F73" r:id="rId4" display="https://www.taifex.com.tw/cht/5/indexMarging"/>
    <hyperlink ref="F120" r:id="rId5" display="http://www.taifex.com.tw/file/taifex/Dailydownload/QD_Files_cht/%E4%B8%AD%E6%96%87%E8%B2%A1%E5%A0%B1110%E5%B9%B4.pdf"/>
    <hyperlink ref="F121" r:id="rId6" display="http://www.taifex.com.tw/file/taifex/Dailydownload/QD_Files_cht/%E4%B8%AD%E6%96%87%E8%B2%A1%E5%A0%B1110%E5%B9%B4.pdf"/>
    <hyperlink ref="F122" r:id="rId7" display="http://www.taifex.com.tw/file/taifex/Dailydownload/QD_Files_cht/%E4%B8%AD%E6%96%87%E8%B2%A1%E5%A0%B1110%E5%B9%B4.pdf"/>
    <hyperlink ref="F123" r:id="rId8" display="http://www.taifex.com.tw/file/taifex/Dailydownload/QD_Files_cht/%E4%B8%AD%E6%96%87%E8%B2%A1%E5%A0%B1110%E5%B9%B4.pdf"/>
    <hyperlink ref="F124" r:id="rId9" display="http://www.taifex.com.tw/file/taifex/Dailydownload/QD_Files_cht/%E4%B8%AD%E6%96%87%E8%B2%A1%E5%A0%B1110%E5%B9%B4.pdf"/>
    <hyperlink ref="F125" r:id="rId10" display="http://www.taifex.com.tw/file/taifex/Dailydownload/QD_Files_cht/%E4%B8%AD%E6%96%87%E8%B2%A1%E5%A0%B1110%E5%B9%B4.pdf"/>
    <hyperlink ref="F126" r:id="rId11" display="http://www.taifex.com.tw/file/taifex/Dailydownload/QD_Files_cht/%E4%B8%AD%E6%96%87%E8%B2%A1%E5%A0%B1110%E5%B9%B4.pdf"/>
  </hyperlinks>
  <pageMargins left="0.7" right="0.7" top="0.75" bottom="0.75" header="0.3" footer="0.3"/>
  <pageSetup paperSize="9" orientation="portrait" r:id="rId12"/>
  <drawing r:id="rId1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J549"/>
  <sheetViews>
    <sheetView workbookViewId="0"/>
  </sheetViews>
  <sheetFormatPr defaultColWidth="9.140625" defaultRowHeight="12.75"/>
  <cols>
    <col min="1" max="1" width="13.140625" style="44" customWidth="1"/>
    <col min="2" max="2" width="40.5703125" style="44" customWidth="1"/>
    <col min="3" max="3" width="19.5703125" style="44" customWidth="1"/>
    <col min="4" max="4" width="37" style="44" customWidth="1"/>
    <col min="5" max="5" width="12.140625" style="44" customWidth="1"/>
    <col min="6" max="6" width="22.5703125" style="44" customWidth="1"/>
    <col min="7" max="7" width="37.5703125" style="44" customWidth="1"/>
    <col min="8" max="8" width="25.7109375" style="44" customWidth="1"/>
    <col min="9" max="9" width="33.85546875" style="44" customWidth="1"/>
    <col min="10" max="10" width="4" style="44" customWidth="1"/>
    <col min="11" max="16384" width="9.140625" style="44"/>
  </cols>
  <sheetData>
    <row r="1" spans="1:9" ht="48" customHeight="1">
      <c r="A1" s="55" t="s">
        <v>2008</v>
      </c>
      <c r="B1" s="99" t="s">
        <v>2007</v>
      </c>
      <c r="C1" s="54" t="s">
        <v>2862</v>
      </c>
      <c r="D1" s="99" t="s">
        <v>2005</v>
      </c>
      <c r="E1" s="80" t="s">
        <v>1969</v>
      </c>
      <c r="F1" s="80" t="s">
        <v>2004</v>
      </c>
      <c r="G1" s="53" t="s">
        <v>2003</v>
      </c>
      <c r="H1" s="90" t="s">
        <v>2002</v>
      </c>
      <c r="I1" s="52" t="s">
        <v>2001</v>
      </c>
    </row>
    <row r="2" spans="1:9" ht="59.1" customHeight="1">
      <c r="A2" s="50">
        <v>4.0999999999999996</v>
      </c>
      <c r="B2" s="83" t="s">
        <v>2346</v>
      </c>
      <c r="C2" s="48" t="s">
        <v>1964</v>
      </c>
      <c r="D2" s="83" t="s">
        <v>2358</v>
      </c>
      <c r="E2" s="84">
        <v>20220930</v>
      </c>
      <c r="F2" s="81" t="s">
        <v>1962</v>
      </c>
      <c r="G2" s="47"/>
      <c r="H2" s="81" t="s">
        <v>1961</v>
      </c>
      <c r="I2" s="47"/>
    </row>
    <row r="3" spans="1:9" ht="59.1" customHeight="1">
      <c r="A3" s="50">
        <v>4.0999999999999996</v>
      </c>
      <c r="B3" s="81" t="s">
        <v>2342</v>
      </c>
      <c r="C3" s="48" t="s">
        <v>1960</v>
      </c>
      <c r="D3" s="81" t="s">
        <v>2357</v>
      </c>
      <c r="E3" s="84">
        <v>20220930</v>
      </c>
      <c r="F3" s="81" t="s">
        <v>1753</v>
      </c>
      <c r="G3" s="47"/>
      <c r="H3" s="81" t="s">
        <v>1753</v>
      </c>
      <c r="I3" s="47"/>
    </row>
    <row r="4" spans="1:9" ht="60" customHeight="1">
      <c r="A4" s="50">
        <v>4.0999999999999996</v>
      </c>
      <c r="B4" s="81" t="s">
        <v>2342</v>
      </c>
      <c r="C4" s="48" t="s">
        <v>1958</v>
      </c>
      <c r="D4" s="81" t="s">
        <v>2356</v>
      </c>
      <c r="E4" s="84">
        <v>20220930</v>
      </c>
      <c r="F4" s="81" t="s">
        <v>1753</v>
      </c>
      <c r="G4" s="47"/>
      <c r="H4" s="81" t="s">
        <v>1753</v>
      </c>
      <c r="I4" s="47"/>
    </row>
    <row r="5" spans="1:9" ht="59.1" customHeight="1">
      <c r="A5" s="50">
        <v>4.0999999999999996</v>
      </c>
      <c r="B5" s="83" t="s">
        <v>2346</v>
      </c>
      <c r="C5" s="48" t="s">
        <v>1956</v>
      </c>
      <c r="D5" s="83" t="s">
        <v>2355</v>
      </c>
      <c r="E5" s="84">
        <v>20220930</v>
      </c>
      <c r="F5" s="81" t="s">
        <v>1637</v>
      </c>
      <c r="G5" s="47"/>
      <c r="H5" s="81" t="s">
        <v>1636</v>
      </c>
      <c r="I5" s="47"/>
    </row>
    <row r="6" spans="1:9" ht="59.1" customHeight="1">
      <c r="A6" s="50">
        <v>4.0999999999999996</v>
      </c>
      <c r="B6" s="83" t="s">
        <v>2346</v>
      </c>
      <c r="C6" s="48" t="s">
        <v>1954</v>
      </c>
      <c r="D6" s="83" t="s">
        <v>2354</v>
      </c>
      <c r="E6" s="84">
        <v>20220930</v>
      </c>
      <c r="F6" s="81" t="s">
        <v>1637</v>
      </c>
      <c r="G6" s="47"/>
      <c r="H6" s="81" t="s">
        <v>1636</v>
      </c>
      <c r="I6" s="47"/>
    </row>
    <row r="7" spans="1:9" ht="59.1" customHeight="1">
      <c r="A7" s="50">
        <v>4.0999999999999996</v>
      </c>
      <c r="B7" s="81" t="s">
        <v>2342</v>
      </c>
      <c r="C7" s="48" t="s">
        <v>1952</v>
      </c>
      <c r="D7" s="81" t="s">
        <v>2353</v>
      </c>
      <c r="E7" s="84">
        <v>20220930</v>
      </c>
      <c r="F7" s="81" t="s">
        <v>1481</v>
      </c>
      <c r="G7" s="47"/>
      <c r="H7" s="81" t="s">
        <v>1481</v>
      </c>
      <c r="I7" s="47"/>
    </row>
    <row r="8" spans="1:9" ht="60" customHeight="1">
      <c r="A8" s="50">
        <v>4.0999999999999996</v>
      </c>
      <c r="B8" s="81" t="s">
        <v>2342</v>
      </c>
      <c r="C8" s="48" t="s">
        <v>1950</v>
      </c>
      <c r="D8" s="81" t="s">
        <v>2352</v>
      </c>
      <c r="E8" s="84">
        <v>20220930</v>
      </c>
      <c r="F8" s="81" t="s">
        <v>1481</v>
      </c>
      <c r="G8" s="48" t="s">
        <v>2351</v>
      </c>
      <c r="H8" s="81" t="s">
        <v>1481</v>
      </c>
      <c r="I8" s="48" t="s">
        <v>2350</v>
      </c>
    </row>
    <row r="9" spans="1:9" ht="59.1" customHeight="1">
      <c r="A9" s="50">
        <v>4.0999999999999996</v>
      </c>
      <c r="B9" s="83" t="s">
        <v>2346</v>
      </c>
      <c r="C9" s="48" t="s">
        <v>1948</v>
      </c>
      <c r="D9" s="83" t="s">
        <v>2349</v>
      </c>
      <c r="E9" s="84">
        <v>20220930</v>
      </c>
      <c r="F9" s="81" t="s">
        <v>1946</v>
      </c>
      <c r="G9" s="47" t="s">
        <v>2348</v>
      </c>
      <c r="H9" s="81" t="s">
        <v>1944</v>
      </c>
      <c r="I9" s="47" t="s">
        <v>2347</v>
      </c>
    </row>
    <row r="10" spans="1:9" ht="92.1" customHeight="1">
      <c r="A10" s="50">
        <v>4.0999999999999996</v>
      </c>
      <c r="B10" s="83" t="s">
        <v>2346</v>
      </c>
      <c r="C10" s="48" t="s">
        <v>1942</v>
      </c>
      <c r="D10" s="83" t="s">
        <v>2345</v>
      </c>
      <c r="E10" s="84">
        <v>20220930</v>
      </c>
      <c r="F10" s="81" t="s">
        <v>1481</v>
      </c>
      <c r="G10" s="47" t="s">
        <v>2344</v>
      </c>
      <c r="H10" s="81" t="s">
        <v>1481</v>
      </c>
      <c r="I10" s="47" t="s">
        <v>2343</v>
      </c>
    </row>
    <row r="11" spans="1:9" ht="59.25" customHeight="1">
      <c r="A11" s="50">
        <v>4.0999999999999996</v>
      </c>
      <c r="B11" s="81" t="s">
        <v>2342</v>
      </c>
      <c r="C11" s="56">
        <v>40182</v>
      </c>
      <c r="D11" s="81" t="s">
        <v>2341</v>
      </c>
      <c r="E11" s="84">
        <v>20220930</v>
      </c>
      <c r="F11" s="81" t="s">
        <v>1481</v>
      </c>
      <c r="G11" s="47"/>
      <c r="H11" s="81" t="s">
        <v>1481</v>
      </c>
      <c r="I11" s="47"/>
    </row>
    <row r="12" spans="1:9" ht="38.1" customHeight="1">
      <c r="A12" s="50">
        <v>4.2</v>
      </c>
      <c r="B12" s="81" t="s">
        <v>1936</v>
      </c>
      <c r="C12" s="48" t="s">
        <v>1935</v>
      </c>
      <c r="D12" s="83" t="s">
        <v>2340</v>
      </c>
      <c r="E12" s="84">
        <v>20220930</v>
      </c>
      <c r="F12" s="81" t="s">
        <v>1933</v>
      </c>
      <c r="G12" s="47" t="s">
        <v>2339</v>
      </c>
      <c r="H12" s="81" t="s">
        <v>1931</v>
      </c>
      <c r="I12" s="47" t="s">
        <v>2339</v>
      </c>
    </row>
    <row r="13" spans="1:9" ht="49.15" customHeight="1">
      <c r="A13" s="50">
        <v>4.3</v>
      </c>
      <c r="B13" s="81" t="s">
        <v>2327</v>
      </c>
      <c r="C13" s="48" t="s">
        <v>1929</v>
      </c>
      <c r="D13" s="81" t="s">
        <v>2338</v>
      </c>
      <c r="E13" s="84">
        <v>20220930</v>
      </c>
      <c r="F13" s="83" t="s">
        <v>2322</v>
      </c>
      <c r="G13" s="47"/>
      <c r="H13" s="83" t="s">
        <v>2321</v>
      </c>
      <c r="I13" s="47"/>
    </row>
    <row r="14" spans="1:9" ht="49.15" customHeight="1">
      <c r="A14" s="50">
        <v>4.3</v>
      </c>
      <c r="B14" s="83" t="s">
        <v>2324</v>
      </c>
      <c r="C14" s="48" t="s">
        <v>1927</v>
      </c>
      <c r="D14" s="83" t="s">
        <v>2337</v>
      </c>
      <c r="E14" s="84">
        <v>20220930</v>
      </c>
      <c r="F14" s="83" t="s">
        <v>2322</v>
      </c>
      <c r="G14" s="47"/>
      <c r="H14" s="83" t="s">
        <v>2321</v>
      </c>
      <c r="I14" s="47"/>
    </row>
    <row r="15" spans="1:9" ht="48" customHeight="1">
      <c r="A15" s="50">
        <v>4.3</v>
      </c>
      <c r="B15" s="83" t="s">
        <v>2324</v>
      </c>
      <c r="C15" s="48" t="s">
        <v>1925</v>
      </c>
      <c r="D15" s="83" t="s">
        <v>2336</v>
      </c>
      <c r="E15" s="84">
        <v>20220930</v>
      </c>
      <c r="F15" s="83" t="s">
        <v>2322</v>
      </c>
      <c r="G15" s="47"/>
      <c r="H15" s="83" t="s">
        <v>2321</v>
      </c>
      <c r="I15" s="47"/>
    </row>
    <row r="16" spans="1:9" ht="49.15" customHeight="1">
      <c r="A16" s="50">
        <v>4.3</v>
      </c>
      <c r="B16" s="81" t="s">
        <v>2327</v>
      </c>
      <c r="C16" s="48" t="s">
        <v>1923</v>
      </c>
      <c r="D16" s="81" t="s">
        <v>2335</v>
      </c>
      <c r="E16" s="84">
        <v>20220930</v>
      </c>
      <c r="F16" s="83" t="s">
        <v>2318</v>
      </c>
      <c r="G16" s="47"/>
      <c r="H16" s="83" t="s">
        <v>2317</v>
      </c>
      <c r="I16" s="47"/>
    </row>
    <row r="17" spans="1:9" ht="49.15" customHeight="1">
      <c r="A17" s="50">
        <v>4.3</v>
      </c>
      <c r="B17" s="81" t="s">
        <v>2327</v>
      </c>
      <c r="C17" s="48" t="s">
        <v>1921</v>
      </c>
      <c r="D17" s="81" t="s">
        <v>2334</v>
      </c>
      <c r="E17" s="84">
        <v>20220930</v>
      </c>
      <c r="F17" s="83" t="s">
        <v>2322</v>
      </c>
      <c r="G17" s="47"/>
      <c r="H17" s="83" t="s">
        <v>2321</v>
      </c>
      <c r="I17" s="47"/>
    </row>
    <row r="18" spans="1:9" ht="49.15" customHeight="1">
      <c r="A18" s="50">
        <v>4.3</v>
      </c>
      <c r="B18" s="83" t="s">
        <v>2324</v>
      </c>
      <c r="C18" s="48" t="s">
        <v>1919</v>
      </c>
      <c r="D18" s="83" t="s">
        <v>2333</v>
      </c>
      <c r="E18" s="84">
        <v>20220930</v>
      </c>
      <c r="F18" s="83" t="s">
        <v>2322</v>
      </c>
      <c r="G18" s="47"/>
      <c r="H18" s="83" t="s">
        <v>2321</v>
      </c>
      <c r="I18" s="47"/>
    </row>
    <row r="19" spans="1:9" ht="48" customHeight="1">
      <c r="A19" s="50">
        <v>4.3</v>
      </c>
      <c r="B19" s="83" t="s">
        <v>2324</v>
      </c>
      <c r="C19" s="48" t="s">
        <v>1917</v>
      </c>
      <c r="D19" s="83" t="s">
        <v>2332</v>
      </c>
      <c r="E19" s="84">
        <v>20220930</v>
      </c>
      <c r="F19" s="83" t="s">
        <v>2322</v>
      </c>
      <c r="G19" s="47"/>
      <c r="H19" s="83" t="s">
        <v>2321</v>
      </c>
      <c r="I19" s="47"/>
    </row>
    <row r="20" spans="1:9" ht="49.15" customHeight="1">
      <c r="A20" s="50">
        <v>4.3</v>
      </c>
      <c r="B20" s="81" t="s">
        <v>2327</v>
      </c>
      <c r="C20" s="48" t="s">
        <v>1915</v>
      </c>
      <c r="D20" s="81" t="s">
        <v>2331</v>
      </c>
      <c r="E20" s="84">
        <v>20220930</v>
      </c>
      <c r="F20" s="83" t="s">
        <v>2322</v>
      </c>
      <c r="G20" s="47"/>
      <c r="H20" s="83" t="s">
        <v>2321</v>
      </c>
      <c r="I20" s="47"/>
    </row>
    <row r="21" spans="1:9" ht="49.15" customHeight="1">
      <c r="A21" s="50">
        <v>4.3</v>
      </c>
      <c r="B21" s="81" t="s">
        <v>2327</v>
      </c>
      <c r="C21" s="48" t="s">
        <v>1913</v>
      </c>
      <c r="D21" s="83" t="s">
        <v>2330</v>
      </c>
      <c r="E21" s="84">
        <v>20220930</v>
      </c>
      <c r="F21" s="83" t="s">
        <v>2322</v>
      </c>
      <c r="G21" s="47"/>
      <c r="H21" s="83" t="s">
        <v>2321</v>
      </c>
      <c r="I21" s="47"/>
    </row>
    <row r="22" spans="1:9" ht="49.15" customHeight="1">
      <c r="A22" s="50">
        <v>4.3</v>
      </c>
      <c r="B22" s="83" t="s">
        <v>2324</v>
      </c>
      <c r="C22" s="56" t="s">
        <v>58</v>
      </c>
      <c r="D22" s="83" t="s">
        <v>2329</v>
      </c>
      <c r="E22" s="84">
        <v>20220930</v>
      </c>
      <c r="F22" s="83" t="s">
        <v>2322</v>
      </c>
      <c r="G22" s="47"/>
      <c r="H22" s="83" t="s">
        <v>2321</v>
      </c>
      <c r="I22" s="47"/>
    </row>
    <row r="23" spans="1:9" ht="48" customHeight="1">
      <c r="A23" s="50">
        <v>4.3</v>
      </c>
      <c r="B23" s="83" t="s">
        <v>2324</v>
      </c>
      <c r="C23" s="56" t="s">
        <v>60</v>
      </c>
      <c r="D23" s="83" t="s">
        <v>2328</v>
      </c>
      <c r="E23" s="84">
        <v>20220930</v>
      </c>
      <c r="F23" s="83" t="s">
        <v>2322</v>
      </c>
      <c r="G23" s="47"/>
      <c r="H23" s="83" t="s">
        <v>2321</v>
      </c>
      <c r="I23" s="47"/>
    </row>
    <row r="24" spans="1:9" ht="49.15" customHeight="1">
      <c r="A24" s="50">
        <v>4.3</v>
      </c>
      <c r="B24" s="81" t="s">
        <v>2327</v>
      </c>
      <c r="C24" s="56" t="s">
        <v>62</v>
      </c>
      <c r="D24" s="81" t="s">
        <v>2326</v>
      </c>
      <c r="E24" s="84">
        <v>20220930</v>
      </c>
      <c r="F24" s="83" t="s">
        <v>2322</v>
      </c>
      <c r="G24" s="47"/>
      <c r="H24" s="83" t="s">
        <v>2321</v>
      </c>
      <c r="I24" s="47"/>
    </row>
    <row r="25" spans="1:9" ht="49.15" customHeight="1">
      <c r="A25" s="50">
        <v>4.3</v>
      </c>
      <c r="B25" s="83" t="s">
        <v>2324</v>
      </c>
      <c r="C25" s="56" t="s">
        <v>64</v>
      </c>
      <c r="D25" s="83" t="s">
        <v>2325</v>
      </c>
      <c r="E25" s="84">
        <v>20220930</v>
      </c>
      <c r="F25" s="83" t="s">
        <v>2322</v>
      </c>
      <c r="G25" s="47"/>
      <c r="H25" s="83" t="s">
        <v>2321</v>
      </c>
      <c r="I25" s="47"/>
    </row>
    <row r="26" spans="1:9" ht="48" customHeight="1">
      <c r="A26" s="50">
        <v>4.3</v>
      </c>
      <c r="B26" s="83" t="s">
        <v>2324</v>
      </c>
      <c r="C26" s="56" t="s">
        <v>66</v>
      </c>
      <c r="D26" s="83" t="s">
        <v>2323</v>
      </c>
      <c r="E26" s="84">
        <v>20220930</v>
      </c>
      <c r="F26" s="83" t="s">
        <v>2322</v>
      </c>
      <c r="G26" s="47"/>
      <c r="H26" s="83" t="s">
        <v>2321</v>
      </c>
      <c r="I26" s="47"/>
    </row>
    <row r="27" spans="1:9" ht="49.15" customHeight="1">
      <c r="A27" s="50">
        <v>4.3</v>
      </c>
      <c r="B27" s="81" t="s">
        <v>2320</v>
      </c>
      <c r="C27" s="56" t="s">
        <v>68</v>
      </c>
      <c r="D27" s="83" t="s">
        <v>2319</v>
      </c>
      <c r="E27" s="84">
        <v>20220930</v>
      </c>
      <c r="F27" s="83" t="s">
        <v>2318</v>
      </c>
      <c r="G27" s="47"/>
      <c r="H27" s="83" t="s">
        <v>2317</v>
      </c>
      <c r="I27" s="47"/>
    </row>
    <row r="28" spans="1:9" ht="49.15" customHeight="1">
      <c r="A28" s="50">
        <v>4.4000000000000004</v>
      </c>
      <c r="B28" s="81" t="s">
        <v>2299</v>
      </c>
      <c r="C28" s="48" t="s">
        <v>1901</v>
      </c>
      <c r="D28" s="81" t="s">
        <v>2316</v>
      </c>
      <c r="E28" s="84">
        <v>20220930</v>
      </c>
      <c r="F28" s="81" t="s">
        <v>2315</v>
      </c>
      <c r="G28" s="47"/>
      <c r="H28" s="81" t="s">
        <v>2314</v>
      </c>
      <c r="I28" s="47"/>
    </row>
    <row r="29" spans="1:9" ht="82.15" customHeight="1">
      <c r="A29" s="50">
        <v>4.4000000000000004</v>
      </c>
      <c r="B29" s="81" t="s">
        <v>2299</v>
      </c>
      <c r="C29" s="48" t="s">
        <v>1898</v>
      </c>
      <c r="D29" s="83" t="s">
        <v>2313</v>
      </c>
      <c r="E29" s="84">
        <v>20220930</v>
      </c>
      <c r="F29" s="84">
        <v>2</v>
      </c>
      <c r="G29" s="47"/>
      <c r="H29" s="84">
        <v>5</v>
      </c>
      <c r="I29" s="47"/>
    </row>
    <row r="30" spans="1:9" ht="125.1" customHeight="1">
      <c r="A30" s="50">
        <v>4.4000000000000004</v>
      </c>
      <c r="B30" s="81" t="s">
        <v>2299</v>
      </c>
      <c r="C30" s="48" t="s">
        <v>1896</v>
      </c>
      <c r="D30" s="83" t="s">
        <v>2312</v>
      </c>
      <c r="E30" s="84">
        <v>20220930</v>
      </c>
      <c r="F30" s="83" t="s">
        <v>2311</v>
      </c>
      <c r="G30" s="47" t="s">
        <v>2310</v>
      </c>
      <c r="H30" s="81" t="s">
        <v>1481</v>
      </c>
      <c r="I30" s="47"/>
    </row>
    <row r="31" spans="1:9" ht="59.1" customHeight="1">
      <c r="A31" s="50">
        <v>4.4000000000000004</v>
      </c>
      <c r="B31" s="81" t="s">
        <v>2299</v>
      </c>
      <c r="C31" s="48" t="s">
        <v>1892</v>
      </c>
      <c r="D31" s="83" t="s">
        <v>2309</v>
      </c>
      <c r="E31" s="84">
        <v>20220930</v>
      </c>
      <c r="F31" s="84">
        <v>0</v>
      </c>
      <c r="G31" s="47"/>
      <c r="H31" s="81" t="s">
        <v>1481</v>
      </c>
      <c r="I31" s="47"/>
    </row>
    <row r="32" spans="1:9" ht="38.1" customHeight="1">
      <c r="A32" s="50">
        <v>4.4000000000000004</v>
      </c>
      <c r="B32" s="81" t="s">
        <v>2299</v>
      </c>
      <c r="C32" s="48" t="s">
        <v>1890</v>
      </c>
      <c r="D32" s="81" t="s">
        <v>2308</v>
      </c>
      <c r="E32" s="84">
        <v>20220930</v>
      </c>
      <c r="F32" s="81" t="s">
        <v>2300</v>
      </c>
      <c r="G32" s="51"/>
      <c r="H32" s="81" t="s">
        <v>1481</v>
      </c>
      <c r="I32" s="51"/>
    </row>
    <row r="33" spans="1:9" ht="92.65" customHeight="1">
      <c r="A33" s="50">
        <v>4.4000000000000004</v>
      </c>
      <c r="B33" s="81" t="s">
        <v>2299</v>
      </c>
      <c r="C33" s="48" t="s">
        <v>1888</v>
      </c>
      <c r="D33" s="81" t="s">
        <v>2307</v>
      </c>
      <c r="E33" s="84">
        <v>20220930</v>
      </c>
      <c r="F33" s="83" t="s">
        <v>2306</v>
      </c>
      <c r="G33" s="48" t="s">
        <v>2305</v>
      </c>
      <c r="H33" s="81" t="s">
        <v>1481</v>
      </c>
      <c r="I33" s="47"/>
    </row>
    <row r="34" spans="1:9" ht="48" customHeight="1">
      <c r="A34" s="55" t="s">
        <v>2008</v>
      </c>
      <c r="B34" s="99" t="s">
        <v>2007</v>
      </c>
      <c r="C34" s="54" t="s">
        <v>2006</v>
      </c>
      <c r="D34" s="99" t="s">
        <v>2005</v>
      </c>
      <c r="E34" s="80" t="s">
        <v>1969</v>
      </c>
      <c r="F34" s="80" t="s">
        <v>2004</v>
      </c>
      <c r="G34" s="53" t="s">
        <v>2003</v>
      </c>
      <c r="H34" s="90" t="s">
        <v>2002</v>
      </c>
      <c r="I34" s="52" t="s">
        <v>2001</v>
      </c>
    </row>
    <row r="35" spans="1:9" ht="125.1" customHeight="1">
      <c r="A35" s="50">
        <v>4.4000000000000004</v>
      </c>
      <c r="B35" s="81" t="s">
        <v>2299</v>
      </c>
      <c r="C35" s="48" t="s">
        <v>1884</v>
      </c>
      <c r="D35" s="83" t="s">
        <v>2304</v>
      </c>
      <c r="E35" s="84">
        <v>20220930</v>
      </c>
      <c r="F35" s="81" t="s">
        <v>1481</v>
      </c>
      <c r="G35" s="47"/>
      <c r="H35" s="83" t="s">
        <v>2303</v>
      </c>
      <c r="I35" s="47"/>
    </row>
    <row r="36" spans="1:9" ht="59.1" customHeight="1">
      <c r="A36" s="50">
        <v>4.4000000000000004</v>
      </c>
      <c r="B36" s="81" t="s">
        <v>2299</v>
      </c>
      <c r="C36" s="48" t="s">
        <v>1881</v>
      </c>
      <c r="D36" s="81" t="s">
        <v>2302</v>
      </c>
      <c r="E36" s="84">
        <v>20220930</v>
      </c>
      <c r="F36" s="81" t="s">
        <v>1481</v>
      </c>
      <c r="G36" s="47"/>
      <c r="H36" s="84">
        <v>0</v>
      </c>
      <c r="I36" s="47"/>
    </row>
    <row r="37" spans="1:9" ht="39" customHeight="1">
      <c r="A37" s="50">
        <v>4.4000000000000004</v>
      </c>
      <c r="B37" s="81" t="s">
        <v>2299</v>
      </c>
      <c r="C37" s="48" t="s">
        <v>1879</v>
      </c>
      <c r="D37" s="81" t="s">
        <v>2301</v>
      </c>
      <c r="E37" s="84">
        <v>20220930</v>
      </c>
      <c r="F37" s="81" t="s">
        <v>1481</v>
      </c>
      <c r="G37" s="47"/>
      <c r="H37" s="81" t="s">
        <v>2300</v>
      </c>
      <c r="I37" s="47"/>
    </row>
    <row r="38" spans="1:9" ht="102" customHeight="1">
      <c r="A38" s="50">
        <v>4.4000000000000004</v>
      </c>
      <c r="B38" s="81" t="s">
        <v>2299</v>
      </c>
      <c r="C38" s="56">
        <v>40272</v>
      </c>
      <c r="D38" s="83" t="s">
        <v>2298</v>
      </c>
      <c r="E38" s="84">
        <v>20220930</v>
      </c>
      <c r="F38" s="81" t="s">
        <v>1481</v>
      </c>
      <c r="G38" s="47"/>
      <c r="H38" s="81" t="s">
        <v>2297</v>
      </c>
      <c r="I38" s="47" t="s">
        <v>2296</v>
      </c>
    </row>
    <row r="39" spans="1:9" ht="77.099999999999994" customHeight="1">
      <c r="A39" s="50">
        <v>5.0999999999999996</v>
      </c>
      <c r="B39" s="81" t="s">
        <v>2295</v>
      </c>
      <c r="C39" s="48" t="s">
        <v>1872</v>
      </c>
      <c r="D39" s="81" t="s">
        <v>2294</v>
      </c>
      <c r="E39" s="84">
        <v>20220930</v>
      </c>
      <c r="F39" s="83" t="s">
        <v>2293</v>
      </c>
      <c r="G39" s="48" t="s">
        <v>2292</v>
      </c>
      <c r="H39" s="83" t="s">
        <v>2291</v>
      </c>
      <c r="I39" s="48" t="s">
        <v>2290</v>
      </c>
    </row>
    <row r="40" spans="1:9" ht="49.15" customHeight="1">
      <c r="A40" s="50">
        <v>5.2</v>
      </c>
      <c r="B40" s="83" t="s">
        <v>2289</v>
      </c>
      <c r="C40" s="48" t="s">
        <v>1867</v>
      </c>
      <c r="D40" s="83" t="s">
        <v>2289</v>
      </c>
      <c r="E40" s="84">
        <v>20220930</v>
      </c>
      <c r="F40" s="81" t="s">
        <v>2288</v>
      </c>
      <c r="G40" s="47"/>
      <c r="H40" s="81" t="s">
        <v>2288</v>
      </c>
      <c r="I40" s="47"/>
    </row>
    <row r="41" spans="1:9" ht="31.5" customHeight="1">
      <c r="A41" s="50">
        <v>5.3</v>
      </c>
      <c r="B41" s="81" t="s">
        <v>2280</v>
      </c>
      <c r="C41" s="48" t="s">
        <v>1864</v>
      </c>
      <c r="D41" s="83" t="s">
        <v>2287</v>
      </c>
      <c r="E41" s="84">
        <v>20220930</v>
      </c>
      <c r="F41" s="85">
        <v>0.99</v>
      </c>
      <c r="G41" s="51"/>
      <c r="H41" s="91">
        <v>0.995</v>
      </c>
      <c r="I41" s="51"/>
    </row>
    <row r="42" spans="1:9" ht="28.15" customHeight="1">
      <c r="A42" s="50">
        <v>5.3</v>
      </c>
      <c r="B42" s="81" t="s">
        <v>2280</v>
      </c>
      <c r="C42" s="48" t="s">
        <v>1862</v>
      </c>
      <c r="D42" s="81" t="s">
        <v>2286</v>
      </c>
      <c r="E42" s="84">
        <v>20220930</v>
      </c>
      <c r="F42" s="81" t="s">
        <v>2285</v>
      </c>
      <c r="G42" s="51"/>
      <c r="H42" s="81" t="s">
        <v>2284</v>
      </c>
      <c r="I42" s="51"/>
    </row>
    <row r="43" spans="1:9" ht="27.75" customHeight="1">
      <c r="A43" s="50">
        <v>5.3</v>
      </c>
      <c r="B43" s="81" t="s">
        <v>2280</v>
      </c>
      <c r="C43" s="48" t="s">
        <v>1858</v>
      </c>
      <c r="D43" s="81" t="s">
        <v>2283</v>
      </c>
      <c r="E43" s="84">
        <v>20220930</v>
      </c>
      <c r="F43" s="81" t="s">
        <v>2282</v>
      </c>
      <c r="G43" s="51"/>
      <c r="H43" s="81" t="s">
        <v>2281</v>
      </c>
      <c r="I43" s="51"/>
    </row>
    <row r="44" spans="1:9" ht="125.1" customHeight="1">
      <c r="A44" s="50">
        <v>5.3</v>
      </c>
      <c r="B44" s="81" t="s">
        <v>2280</v>
      </c>
      <c r="C44" s="48" t="s">
        <v>1853</v>
      </c>
      <c r="D44" s="83" t="s">
        <v>2279</v>
      </c>
      <c r="E44" s="84">
        <v>20220930</v>
      </c>
      <c r="F44" s="84">
        <v>47</v>
      </c>
      <c r="G44" s="47" t="s">
        <v>2278</v>
      </c>
      <c r="H44" s="84">
        <v>0</v>
      </c>
      <c r="I44" s="47"/>
    </row>
    <row r="45" spans="1:9" ht="49.15" customHeight="1">
      <c r="A45" s="50">
        <v>6.1</v>
      </c>
      <c r="B45" s="81" t="s">
        <v>2277</v>
      </c>
      <c r="C45" s="48" t="s">
        <v>1849</v>
      </c>
      <c r="D45" s="81" t="s">
        <v>2276</v>
      </c>
      <c r="E45" s="84">
        <v>20220930</v>
      </c>
      <c r="F45" s="83" t="s">
        <v>2275</v>
      </c>
      <c r="G45" s="47"/>
      <c r="H45" s="83" t="s">
        <v>2274</v>
      </c>
      <c r="I45" s="48" t="s">
        <v>2029</v>
      </c>
    </row>
    <row r="46" spans="1:9" ht="94.5" customHeight="1">
      <c r="A46" s="50">
        <v>6.2</v>
      </c>
      <c r="B46" s="83" t="s">
        <v>2253</v>
      </c>
      <c r="C46" s="48" t="s">
        <v>1845</v>
      </c>
      <c r="D46" s="83" t="s">
        <v>2273</v>
      </c>
      <c r="E46" s="84">
        <v>20220930</v>
      </c>
      <c r="F46" s="83" t="s">
        <v>2255</v>
      </c>
      <c r="G46" s="47"/>
      <c r="H46" s="83" t="s">
        <v>2255</v>
      </c>
      <c r="I46" s="47"/>
    </row>
    <row r="47" spans="1:9" ht="94.5" customHeight="1">
      <c r="A47" s="50">
        <v>6.2</v>
      </c>
      <c r="B47" s="83" t="s">
        <v>2253</v>
      </c>
      <c r="C47" s="48" t="s">
        <v>1843</v>
      </c>
      <c r="D47" s="83" t="s">
        <v>2272</v>
      </c>
      <c r="E47" s="84">
        <v>20220930</v>
      </c>
      <c r="F47" s="83" t="s">
        <v>2255</v>
      </c>
      <c r="G47" s="47"/>
      <c r="H47" s="83" t="s">
        <v>2255</v>
      </c>
      <c r="I47" s="47"/>
    </row>
    <row r="48" spans="1:9" ht="94.5" customHeight="1">
      <c r="A48" s="50">
        <v>6.2</v>
      </c>
      <c r="B48" s="83" t="s">
        <v>2253</v>
      </c>
      <c r="C48" s="48" t="s">
        <v>1841</v>
      </c>
      <c r="D48" s="83" t="s">
        <v>2271</v>
      </c>
      <c r="E48" s="84">
        <v>20220930</v>
      </c>
      <c r="F48" s="83" t="s">
        <v>2255</v>
      </c>
      <c r="G48" s="47"/>
      <c r="H48" s="83" t="s">
        <v>2255</v>
      </c>
      <c r="I48" s="47"/>
    </row>
    <row r="49" spans="1:9" ht="94.5" customHeight="1">
      <c r="A49" s="50">
        <v>6.2</v>
      </c>
      <c r="B49" s="83" t="s">
        <v>2253</v>
      </c>
      <c r="C49" s="48" t="s">
        <v>1839</v>
      </c>
      <c r="D49" s="83" t="s">
        <v>2270</v>
      </c>
      <c r="E49" s="84">
        <v>20220930</v>
      </c>
      <c r="F49" s="83" t="s">
        <v>2269</v>
      </c>
      <c r="G49" s="47"/>
      <c r="H49" s="83" t="s">
        <v>2268</v>
      </c>
      <c r="I49" s="47"/>
    </row>
    <row r="50" spans="1:9" ht="94.5" customHeight="1">
      <c r="A50" s="50">
        <v>6.2</v>
      </c>
      <c r="B50" s="83" t="s">
        <v>2253</v>
      </c>
      <c r="C50" s="48" t="s">
        <v>1835</v>
      </c>
      <c r="D50" s="83" t="s">
        <v>2267</v>
      </c>
      <c r="E50" s="84">
        <v>20220930</v>
      </c>
      <c r="F50" s="83" t="s">
        <v>2255</v>
      </c>
      <c r="G50" s="47"/>
      <c r="H50" s="83" t="s">
        <v>2255</v>
      </c>
      <c r="I50" s="47"/>
    </row>
    <row r="51" spans="1:9" ht="48" customHeight="1">
      <c r="A51" s="55" t="s">
        <v>2008</v>
      </c>
      <c r="B51" s="99" t="s">
        <v>2007</v>
      </c>
      <c r="C51" s="54" t="s">
        <v>2006</v>
      </c>
      <c r="D51" s="99" t="s">
        <v>2005</v>
      </c>
      <c r="E51" s="80" t="s">
        <v>1969</v>
      </c>
      <c r="F51" s="80" t="s">
        <v>2004</v>
      </c>
      <c r="G51" s="53" t="s">
        <v>2003</v>
      </c>
      <c r="H51" s="90" t="s">
        <v>2002</v>
      </c>
      <c r="I51" s="52" t="s">
        <v>2001</v>
      </c>
    </row>
    <row r="52" spans="1:9" ht="94.5" customHeight="1">
      <c r="A52" s="50">
        <v>6.2</v>
      </c>
      <c r="B52" s="83" t="s">
        <v>2253</v>
      </c>
      <c r="C52" s="48" t="s">
        <v>1833</v>
      </c>
      <c r="D52" s="83" t="s">
        <v>2266</v>
      </c>
      <c r="E52" s="84">
        <v>20220930</v>
      </c>
      <c r="F52" s="83" t="s">
        <v>2255</v>
      </c>
      <c r="G52" s="47"/>
      <c r="H52" s="83" t="s">
        <v>2255</v>
      </c>
      <c r="I52" s="47"/>
    </row>
    <row r="53" spans="1:9" ht="94.5" customHeight="1">
      <c r="A53" s="50">
        <v>6.2</v>
      </c>
      <c r="B53" s="83" t="s">
        <v>2253</v>
      </c>
      <c r="C53" s="48" t="s">
        <v>1831</v>
      </c>
      <c r="D53" s="83" t="s">
        <v>2265</v>
      </c>
      <c r="E53" s="84">
        <v>20220930</v>
      </c>
      <c r="F53" s="83" t="s">
        <v>2255</v>
      </c>
      <c r="G53" s="47"/>
      <c r="H53" s="83" t="s">
        <v>2255</v>
      </c>
      <c r="I53" s="47"/>
    </row>
    <row r="54" spans="1:9" ht="94.5" customHeight="1">
      <c r="A54" s="50">
        <v>6.2</v>
      </c>
      <c r="B54" s="83" t="s">
        <v>2253</v>
      </c>
      <c r="C54" s="48" t="s">
        <v>1829</v>
      </c>
      <c r="D54" s="83" t="s">
        <v>2264</v>
      </c>
      <c r="E54" s="84">
        <v>20220930</v>
      </c>
      <c r="F54" s="83" t="s">
        <v>2255</v>
      </c>
      <c r="G54" s="47"/>
      <c r="H54" s="83" t="s">
        <v>2255</v>
      </c>
      <c r="I54" s="47"/>
    </row>
    <row r="55" spans="1:9" ht="94.5" customHeight="1">
      <c r="A55" s="50">
        <v>6.2</v>
      </c>
      <c r="B55" s="83" t="s">
        <v>2253</v>
      </c>
      <c r="C55" s="48" t="s">
        <v>1827</v>
      </c>
      <c r="D55" s="83" t="s">
        <v>2263</v>
      </c>
      <c r="E55" s="84">
        <v>20220930</v>
      </c>
      <c r="F55" s="83" t="s">
        <v>2255</v>
      </c>
      <c r="G55" s="47"/>
      <c r="H55" s="83" t="s">
        <v>2255</v>
      </c>
      <c r="I55" s="47"/>
    </row>
    <row r="56" spans="1:9" ht="94.5" customHeight="1">
      <c r="A56" s="50">
        <v>6.2</v>
      </c>
      <c r="B56" s="83" t="s">
        <v>2253</v>
      </c>
      <c r="C56" s="56" t="s">
        <v>2480</v>
      </c>
      <c r="D56" s="83" t="s">
        <v>2262</v>
      </c>
      <c r="E56" s="84">
        <v>20220930</v>
      </c>
      <c r="F56" s="83" t="s">
        <v>2255</v>
      </c>
      <c r="G56" s="47"/>
      <c r="H56" s="83" t="s">
        <v>2255</v>
      </c>
      <c r="I56" s="47"/>
    </row>
    <row r="57" spans="1:9" ht="94.5" customHeight="1">
      <c r="A57" s="50">
        <v>6.2</v>
      </c>
      <c r="B57" s="83" t="s">
        <v>2253</v>
      </c>
      <c r="C57" s="56" t="s">
        <v>2479</v>
      </c>
      <c r="D57" s="83" t="s">
        <v>2261</v>
      </c>
      <c r="E57" s="84">
        <v>20220930</v>
      </c>
      <c r="F57" s="83" t="s">
        <v>2255</v>
      </c>
      <c r="G57" s="47"/>
      <c r="H57" s="83" t="s">
        <v>2255</v>
      </c>
      <c r="I57" s="47"/>
    </row>
    <row r="58" spans="1:9" ht="94.5" customHeight="1">
      <c r="A58" s="50">
        <v>6.2</v>
      </c>
      <c r="B58" s="83" t="s">
        <v>2253</v>
      </c>
      <c r="C58" s="56" t="s">
        <v>2481</v>
      </c>
      <c r="D58" s="83" t="s">
        <v>2260</v>
      </c>
      <c r="E58" s="84">
        <v>20220930</v>
      </c>
      <c r="F58" s="83" t="s">
        <v>2255</v>
      </c>
      <c r="G58" s="47"/>
      <c r="H58" s="83" t="s">
        <v>2255</v>
      </c>
      <c r="I58" s="47"/>
    </row>
    <row r="59" spans="1:9" ht="94.5" customHeight="1">
      <c r="A59" s="50">
        <v>6.2</v>
      </c>
      <c r="B59" s="83" t="s">
        <v>2253</v>
      </c>
      <c r="C59" s="56" t="s">
        <v>2478</v>
      </c>
      <c r="D59" s="83" t="s">
        <v>2259</v>
      </c>
      <c r="E59" s="84">
        <v>20220930</v>
      </c>
      <c r="F59" s="83" t="s">
        <v>2255</v>
      </c>
      <c r="G59" s="47"/>
      <c r="H59" s="83" t="s">
        <v>2255</v>
      </c>
      <c r="I59" s="47"/>
    </row>
    <row r="60" spans="1:9" ht="48" customHeight="1">
      <c r="A60" s="55" t="s">
        <v>2008</v>
      </c>
      <c r="B60" s="99" t="s">
        <v>2007</v>
      </c>
      <c r="C60" s="54" t="s">
        <v>2006</v>
      </c>
      <c r="D60" s="99" t="s">
        <v>2005</v>
      </c>
      <c r="E60" s="80" t="s">
        <v>1969</v>
      </c>
      <c r="F60" s="80" t="s">
        <v>2004</v>
      </c>
      <c r="G60" s="53" t="s">
        <v>2003</v>
      </c>
      <c r="H60" s="90" t="s">
        <v>2002</v>
      </c>
      <c r="I60" s="52" t="s">
        <v>2001</v>
      </c>
    </row>
    <row r="61" spans="1:9" ht="94.5" customHeight="1">
      <c r="A61" s="50">
        <v>6.2</v>
      </c>
      <c r="B61" s="83" t="s">
        <v>2253</v>
      </c>
      <c r="C61" s="56" t="s">
        <v>2473</v>
      </c>
      <c r="D61" s="83" t="s">
        <v>2258</v>
      </c>
      <c r="E61" s="84">
        <v>20220930</v>
      </c>
      <c r="F61" s="83" t="s">
        <v>2257</v>
      </c>
      <c r="G61" s="47" t="s">
        <v>2256</v>
      </c>
      <c r="H61" s="83" t="s">
        <v>2255</v>
      </c>
      <c r="I61" s="47" t="s">
        <v>2254</v>
      </c>
    </row>
    <row r="62" spans="1:9" ht="63" customHeight="1">
      <c r="A62" s="50">
        <v>6.2</v>
      </c>
      <c r="B62" s="83" t="s">
        <v>2253</v>
      </c>
      <c r="C62" s="56" t="s">
        <v>2482</v>
      </c>
      <c r="D62" s="83" t="s">
        <v>2252</v>
      </c>
      <c r="E62" s="84">
        <v>20220930</v>
      </c>
      <c r="F62" s="83" t="s">
        <v>2251</v>
      </c>
      <c r="G62" s="47"/>
      <c r="H62" s="83" t="s">
        <v>2250</v>
      </c>
      <c r="I62" s="47"/>
    </row>
    <row r="63" spans="1:9" ht="208.15" customHeight="1">
      <c r="A63" s="50">
        <v>6.3</v>
      </c>
      <c r="B63" s="81" t="s">
        <v>2249</v>
      </c>
      <c r="C63" s="48" t="s">
        <v>1812</v>
      </c>
      <c r="D63" s="81" t="s">
        <v>2248</v>
      </c>
      <c r="E63" s="84">
        <v>20220930</v>
      </c>
      <c r="F63" s="83" t="s">
        <v>2247</v>
      </c>
      <c r="G63" s="47"/>
      <c r="H63" s="81" t="s">
        <v>1481</v>
      </c>
      <c r="I63" s="47"/>
    </row>
    <row r="64" spans="1:9" ht="71.099999999999994" customHeight="1">
      <c r="A64" s="50">
        <v>6.4</v>
      </c>
      <c r="B64" s="81" t="s">
        <v>2230</v>
      </c>
      <c r="C64" s="48" t="s">
        <v>1808</v>
      </c>
      <c r="D64" s="81" t="s">
        <v>2246</v>
      </c>
      <c r="E64" s="84">
        <v>20220930</v>
      </c>
      <c r="F64" s="81" t="s">
        <v>2245</v>
      </c>
      <c r="G64" s="47"/>
      <c r="H64" s="81" t="s">
        <v>2244</v>
      </c>
      <c r="I64" s="47"/>
    </row>
    <row r="65" spans="1:9" ht="72" customHeight="1">
      <c r="A65" s="50">
        <v>6.4</v>
      </c>
      <c r="B65" s="81" t="s">
        <v>2230</v>
      </c>
      <c r="C65" s="48" t="s">
        <v>1804</v>
      </c>
      <c r="D65" s="81" t="s">
        <v>2243</v>
      </c>
      <c r="E65" s="84">
        <v>20220930</v>
      </c>
      <c r="F65" s="81" t="s">
        <v>1481</v>
      </c>
      <c r="G65" s="47"/>
      <c r="H65" s="92">
        <v>44767</v>
      </c>
      <c r="I65" s="47"/>
    </row>
    <row r="66" spans="1:9" ht="71.099999999999994" customHeight="1">
      <c r="A66" s="50">
        <v>6.4</v>
      </c>
      <c r="B66" s="83" t="s">
        <v>2224</v>
      </c>
      <c r="C66" s="48" t="s">
        <v>1802</v>
      </c>
      <c r="D66" s="81" t="s">
        <v>2242</v>
      </c>
      <c r="E66" s="84">
        <v>20220930</v>
      </c>
      <c r="F66" s="81" t="s">
        <v>1800</v>
      </c>
      <c r="G66" s="47"/>
      <c r="H66" s="81" t="s">
        <v>2241</v>
      </c>
      <c r="I66" s="47"/>
    </row>
    <row r="67" spans="1:9" ht="71.099999999999994" customHeight="1">
      <c r="A67" s="50">
        <v>6.4</v>
      </c>
      <c r="B67" s="83" t="s">
        <v>2224</v>
      </c>
      <c r="C67" s="48" t="s">
        <v>1798</v>
      </c>
      <c r="D67" s="83" t="s">
        <v>2240</v>
      </c>
      <c r="E67" s="84">
        <v>20220930</v>
      </c>
      <c r="F67" s="86">
        <v>39363</v>
      </c>
      <c r="G67" s="47"/>
      <c r="H67" s="92">
        <v>44767</v>
      </c>
      <c r="I67" s="47"/>
    </row>
    <row r="68" spans="1:9" ht="48" customHeight="1">
      <c r="A68" s="55" t="s">
        <v>2008</v>
      </c>
      <c r="B68" s="99" t="s">
        <v>2007</v>
      </c>
      <c r="C68" s="54" t="s">
        <v>2006</v>
      </c>
      <c r="D68" s="99" t="s">
        <v>2005</v>
      </c>
      <c r="E68" s="80" t="s">
        <v>1969</v>
      </c>
      <c r="F68" s="80" t="s">
        <v>2004</v>
      </c>
      <c r="G68" s="53" t="s">
        <v>2003</v>
      </c>
      <c r="H68" s="90" t="s">
        <v>2002</v>
      </c>
      <c r="I68" s="52" t="s">
        <v>2001</v>
      </c>
    </row>
    <row r="69" spans="1:9" ht="71.099999999999994" customHeight="1">
      <c r="A69" s="50">
        <v>6.4</v>
      </c>
      <c r="B69" s="83" t="s">
        <v>2224</v>
      </c>
      <c r="C69" s="48" t="s">
        <v>1796</v>
      </c>
      <c r="D69" s="81" t="s">
        <v>2239</v>
      </c>
      <c r="E69" s="84">
        <v>20220930</v>
      </c>
      <c r="F69" s="85">
        <v>0.99</v>
      </c>
      <c r="G69" s="47"/>
      <c r="H69" s="85">
        <v>0.995</v>
      </c>
      <c r="I69" s="47"/>
    </row>
    <row r="70" spans="1:9" ht="71.099999999999994" customHeight="1">
      <c r="A70" s="50">
        <v>6.4</v>
      </c>
      <c r="B70" s="81" t="s">
        <v>2230</v>
      </c>
      <c r="C70" s="48" t="s">
        <v>1794</v>
      </c>
      <c r="D70" s="81" t="s">
        <v>2238</v>
      </c>
      <c r="E70" s="84">
        <v>20220930</v>
      </c>
      <c r="F70" s="86">
        <v>43553</v>
      </c>
      <c r="G70" s="47"/>
      <c r="H70" s="92">
        <v>44767</v>
      </c>
      <c r="I70" s="47"/>
    </row>
    <row r="71" spans="1:9" ht="72" customHeight="1">
      <c r="A71" s="50">
        <v>6.4</v>
      </c>
      <c r="B71" s="81" t="s">
        <v>2230</v>
      </c>
      <c r="C71" s="48" t="s">
        <v>1792</v>
      </c>
      <c r="D71" s="81" t="s">
        <v>2237</v>
      </c>
      <c r="E71" s="84">
        <v>20220930</v>
      </c>
      <c r="F71" s="81" t="s">
        <v>2236</v>
      </c>
      <c r="G71" s="47"/>
      <c r="H71" s="81" t="s">
        <v>2235</v>
      </c>
      <c r="I71" s="47"/>
    </row>
    <row r="72" spans="1:9" ht="71.099999999999994" customHeight="1">
      <c r="A72" s="50">
        <v>6.4</v>
      </c>
      <c r="B72" s="83" t="s">
        <v>2224</v>
      </c>
      <c r="C72" s="48" t="s">
        <v>1788</v>
      </c>
      <c r="D72" s="83" t="s">
        <v>2234</v>
      </c>
      <c r="E72" s="84">
        <v>20220930</v>
      </c>
      <c r="F72" s="86">
        <v>43553</v>
      </c>
      <c r="G72" s="47"/>
      <c r="H72" s="92">
        <v>44767</v>
      </c>
      <c r="I72" s="47"/>
    </row>
    <row r="73" spans="1:9" ht="71.099999999999994" customHeight="1">
      <c r="A73" s="50">
        <v>6.4</v>
      </c>
      <c r="B73" s="83" t="s">
        <v>2224</v>
      </c>
      <c r="C73" s="48" t="s">
        <v>1786</v>
      </c>
      <c r="D73" s="81" t="s">
        <v>2233</v>
      </c>
      <c r="E73" s="84">
        <v>20220930</v>
      </c>
      <c r="F73" s="81" t="s">
        <v>1481</v>
      </c>
      <c r="G73" s="47"/>
      <c r="H73" s="81" t="s">
        <v>2232</v>
      </c>
      <c r="I73" s="47"/>
    </row>
    <row r="74" spans="1:9" ht="71.099999999999994" customHeight="1">
      <c r="A74" s="50">
        <v>6.4</v>
      </c>
      <c r="B74" s="81" t="s">
        <v>2230</v>
      </c>
      <c r="C74" s="56" t="s">
        <v>2852</v>
      </c>
      <c r="D74" s="81" t="s">
        <v>2231</v>
      </c>
      <c r="E74" s="84">
        <v>20220930</v>
      </c>
      <c r="F74" s="81" t="s">
        <v>1481</v>
      </c>
      <c r="G74" s="47"/>
      <c r="H74" s="92">
        <v>44767</v>
      </c>
      <c r="I74" s="47"/>
    </row>
    <row r="75" spans="1:9" ht="72" customHeight="1">
      <c r="A75" s="50">
        <v>6.4</v>
      </c>
      <c r="B75" s="81" t="s">
        <v>2230</v>
      </c>
      <c r="C75" s="56" t="s">
        <v>2853</v>
      </c>
      <c r="D75" s="81" t="s">
        <v>2229</v>
      </c>
      <c r="E75" s="84">
        <v>20220930</v>
      </c>
      <c r="F75" s="84">
        <v>2</v>
      </c>
      <c r="G75" s="47"/>
      <c r="H75" s="84">
        <v>5</v>
      </c>
      <c r="I75" s="47"/>
    </row>
    <row r="76" spans="1:9" ht="72" customHeight="1">
      <c r="A76" s="50">
        <v>6.4</v>
      </c>
      <c r="B76" s="81" t="s">
        <v>2230</v>
      </c>
      <c r="C76" s="317" t="s">
        <v>2857</v>
      </c>
      <c r="D76" s="316" t="s">
        <v>2858</v>
      </c>
      <c r="E76" s="84">
        <v>20220930</v>
      </c>
      <c r="F76" s="319" t="s">
        <v>2859</v>
      </c>
      <c r="G76" s="318"/>
      <c r="H76" s="319" t="s">
        <v>2860</v>
      </c>
      <c r="I76" s="318"/>
    </row>
    <row r="77" spans="1:9" ht="48" customHeight="1">
      <c r="A77" s="55" t="s">
        <v>2008</v>
      </c>
      <c r="B77" s="99" t="s">
        <v>2007</v>
      </c>
      <c r="C77" s="54" t="s">
        <v>2006</v>
      </c>
      <c r="D77" s="99" t="s">
        <v>2005</v>
      </c>
      <c r="E77" s="80" t="s">
        <v>1969</v>
      </c>
      <c r="F77" s="80" t="s">
        <v>2004</v>
      </c>
      <c r="G77" s="53" t="s">
        <v>2003</v>
      </c>
      <c r="H77" s="90" t="s">
        <v>2002</v>
      </c>
      <c r="I77" s="52" t="s">
        <v>2001</v>
      </c>
    </row>
    <row r="78" spans="1:9" ht="262.14999999999998" customHeight="1">
      <c r="A78" s="50">
        <v>6.4</v>
      </c>
      <c r="B78" s="83" t="s">
        <v>2224</v>
      </c>
      <c r="C78" s="56" t="s">
        <v>2854</v>
      </c>
      <c r="D78" s="81" t="s">
        <v>2228</v>
      </c>
      <c r="E78" s="84">
        <v>20220930</v>
      </c>
      <c r="F78" s="83" t="s">
        <v>2227</v>
      </c>
      <c r="G78" s="47"/>
      <c r="H78" s="81" t="s">
        <v>1481</v>
      </c>
      <c r="I78" s="47"/>
    </row>
    <row r="79" spans="1:9" ht="71.099999999999994" customHeight="1">
      <c r="A79" s="50">
        <v>6.4</v>
      </c>
      <c r="B79" s="83" t="s">
        <v>2224</v>
      </c>
      <c r="C79" s="56" t="s">
        <v>2855</v>
      </c>
      <c r="D79" s="81" t="s">
        <v>2226</v>
      </c>
      <c r="E79" s="84">
        <v>20220930</v>
      </c>
      <c r="F79" s="81" t="s">
        <v>2225</v>
      </c>
      <c r="G79" s="47"/>
      <c r="H79" s="81" t="s">
        <v>2225</v>
      </c>
      <c r="I79" s="47"/>
    </row>
    <row r="80" spans="1:9" ht="71.099999999999994" customHeight="1">
      <c r="A80" s="50">
        <v>6.4</v>
      </c>
      <c r="B80" s="83" t="s">
        <v>2224</v>
      </c>
      <c r="C80" s="56" t="s">
        <v>2856</v>
      </c>
      <c r="D80" s="83" t="s">
        <v>2223</v>
      </c>
      <c r="E80" s="84">
        <v>20220930</v>
      </c>
      <c r="F80" s="81" t="s">
        <v>1481</v>
      </c>
      <c r="G80" s="47"/>
      <c r="H80" s="92">
        <v>44767</v>
      </c>
      <c r="I80" s="47"/>
    </row>
    <row r="81" spans="1:9" ht="59.1" customHeight="1">
      <c r="A81" s="50">
        <v>6.5</v>
      </c>
      <c r="B81" s="81" t="s">
        <v>2210</v>
      </c>
      <c r="C81" s="48" t="s">
        <v>1775</v>
      </c>
      <c r="D81" s="81" t="s">
        <v>2222</v>
      </c>
      <c r="E81" s="84">
        <v>20220930</v>
      </c>
      <c r="F81" s="84">
        <v>156</v>
      </c>
      <c r="G81" s="47"/>
      <c r="H81" s="84">
        <v>0</v>
      </c>
      <c r="I81" s="47"/>
    </row>
    <row r="82" spans="1:9" ht="49.15" customHeight="1">
      <c r="A82" s="50">
        <v>6.5</v>
      </c>
      <c r="B82" s="81" t="s">
        <v>2218</v>
      </c>
      <c r="C82" s="48" t="s">
        <v>1773</v>
      </c>
      <c r="D82" s="81" t="s">
        <v>2221</v>
      </c>
      <c r="E82" s="84">
        <v>20220930</v>
      </c>
      <c r="F82" s="81" t="s">
        <v>2220</v>
      </c>
      <c r="G82" s="47"/>
      <c r="H82" s="81" t="s">
        <v>2219</v>
      </c>
      <c r="I82" s="47"/>
    </row>
    <row r="83" spans="1:9" ht="49.15" customHeight="1">
      <c r="A83" s="50">
        <v>6.5</v>
      </c>
      <c r="B83" s="81" t="s">
        <v>2218</v>
      </c>
      <c r="C83" s="48" t="s">
        <v>1768</v>
      </c>
      <c r="D83" s="81" t="s">
        <v>2217</v>
      </c>
      <c r="E83" s="84">
        <v>20220930</v>
      </c>
      <c r="F83" s="81" t="s">
        <v>2216</v>
      </c>
      <c r="G83" s="47"/>
      <c r="H83" s="81" t="s">
        <v>2215</v>
      </c>
      <c r="I83" s="47"/>
    </row>
    <row r="84" spans="1:9" ht="59.1" customHeight="1">
      <c r="A84" s="50">
        <v>6.5</v>
      </c>
      <c r="B84" s="83" t="s">
        <v>2212</v>
      </c>
      <c r="C84" s="48" t="s">
        <v>1764</v>
      </c>
      <c r="D84" s="81" t="s">
        <v>2214</v>
      </c>
      <c r="E84" s="84">
        <v>20220930</v>
      </c>
      <c r="F84" s="87">
        <v>10552</v>
      </c>
      <c r="G84" s="47"/>
      <c r="H84" s="84">
        <v>392</v>
      </c>
      <c r="I84" s="47" t="s">
        <v>2213</v>
      </c>
    </row>
    <row r="85" spans="1:9" ht="59.1" customHeight="1">
      <c r="A85" s="50">
        <v>6.5</v>
      </c>
      <c r="B85" s="83" t="s">
        <v>2212</v>
      </c>
      <c r="C85" s="48" t="s">
        <v>1761</v>
      </c>
      <c r="D85" s="81" t="s">
        <v>2012</v>
      </c>
      <c r="E85" s="84">
        <v>20220930</v>
      </c>
      <c r="F85" s="85">
        <v>0.98519999999999996</v>
      </c>
      <c r="G85" s="47"/>
      <c r="H85" s="85">
        <v>1</v>
      </c>
      <c r="I85" s="47"/>
    </row>
    <row r="86" spans="1:9" ht="59.1" customHeight="1">
      <c r="A86" s="50">
        <v>6.5</v>
      </c>
      <c r="B86" s="81" t="s">
        <v>2210</v>
      </c>
      <c r="C86" s="48" t="s">
        <v>1760</v>
      </c>
      <c r="D86" s="81" t="s">
        <v>2211</v>
      </c>
      <c r="E86" s="84">
        <v>20220930</v>
      </c>
      <c r="F86" s="81" t="s">
        <v>1758</v>
      </c>
      <c r="G86" s="47"/>
      <c r="H86" s="81" t="s">
        <v>1753</v>
      </c>
      <c r="I86" s="47"/>
    </row>
    <row r="87" spans="1:9" ht="60" customHeight="1">
      <c r="A87" s="50">
        <v>6.5</v>
      </c>
      <c r="B87" s="81" t="s">
        <v>2210</v>
      </c>
      <c r="C87" s="48" t="s">
        <v>1756</v>
      </c>
      <c r="D87" s="81" t="s">
        <v>2209</v>
      </c>
      <c r="E87" s="84">
        <v>20220930</v>
      </c>
      <c r="F87" s="81" t="s">
        <v>1754</v>
      </c>
      <c r="G87" s="47"/>
      <c r="H87" s="81" t="s">
        <v>1753</v>
      </c>
      <c r="I87" s="47"/>
    </row>
    <row r="88" spans="1:9" ht="38.1" customHeight="1">
      <c r="A88" s="50">
        <v>6.6</v>
      </c>
      <c r="B88" s="83" t="s">
        <v>2208</v>
      </c>
      <c r="C88" s="48" t="s">
        <v>1752</v>
      </c>
      <c r="D88" s="83" t="s">
        <v>2208</v>
      </c>
      <c r="E88" s="84">
        <v>20220930</v>
      </c>
      <c r="F88" s="81" t="s">
        <v>1750</v>
      </c>
      <c r="G88" s="51"/>
      <c r="H88" s="81" t="s">
        <v>1749</v>
      </c>
      <c r="I88" s="51"/>
    </row>
    <row r="89" spans="1:9" ht="38.1" customHeight="1">
      <c r="A89" s="50">
        <v>6.7</v>
      </c>
      <c r="B89" s="83" t="s">
        <v>2207</v>
      </c>
      <c r="C89" s="48" t="s">
        <v>1748</v>
      </c>
      <c r="D89" s="83" t="s">
        <v>2206</v>
      </c>
      <c r="E89" s="84">
        <v>20220930</v>
      </c>
      <c r="F89" s="81" t="s">
        <v>1746</v>
      </c>
      <c r="G89" s="51"/>
      <c r="H89" s="81" t="s">
        <v>1745</v>
      </c>
      <c r="I89" s="51"/>
    </row>
    <row r="90" spans="1:9" ht="71.099999999999994" customHeight="1">
      <c r="A90" s="50">
        <v>6.8</v>
      </c>
      <c r="B90" s="81" t="s">
        <v>2205</v>
      </c>
      <c r="C90" s="48" t="s">
        <v>1744</v>
      </c>
      <c r="D90" s="81" t="s">
        <v>2205</v>
      </c>
      <c r="E90" s="84">
        <v>20220930</v>
      </c>
      <c r="F90" s="81" t="s">
        <v>1481</v>
      </c>
      <c r="G90" s="48" t="s">
        <v>2204</v>
      </c>
      <c r="H90" s="81" t="s">
        <v>1741</v>
      </c>
      <c r="I90" s="47"/>
    </row>
    <row r="91" spans="1:9" ht="43.15" customHeight="1">
      <c r="A91" s="50">
        <v>7.1</v>
      </c>
      <c r="B91" s="81" t="s">
        <v>2173</v>
      </c>
      <c r="C91" s="48" t="s">
        <v>1740</v>
      </c>
      <c r="D91" s="81" t="s">
        <v>2203</v>
      </c>
      <c r="E91" s="84">
        <v>20220930</v>
      </c>
      <c r="F91" s="81" t="s">
        <v>2202</v>
      </c>
      <c r="G91" s="47"/>
      <c r="H91" s="81" t="s">
        <v>2201</v>
      </c>
      <c r="I91" s="47"/>
    </row>
    <row r="92" spans="1:9" ht="59.1" customHeight="1">
      <c r="A92" s="50">
        <v>7.1</v>
      </c>
      <c r="B92" s="81" t="s">
        <v>2173</v>
      </c>
      <c r="C92" s="48" t="s">
        <v>1736</v>
      </c>
      <c r="D92" s="81" t="s">
        <v>2200</v>
      </c>
      <c r="E92" s="84">
        <v>20220930</v>
      </c>
      <c r="F92" s="83" t="s">
        <v>2187</v>
      </c>
      <c r="G92" s="48" t="s">
        <v>2199</v>
      </c>
      <c r="H92" s="81" t="s">
        <v>2119</v>
      </c>
      <c r="I92" s="47"/>
    </row>
    <row r="93" spans="1:9" ht="49.15" customHeight="1">
      <c r="A93" s="50">
        <v>7.1</v>
      </c>
      <c r="B93" s="81" t="s">
        <v>2173</v>
      </c>
      <c r="C93" s="48" t="s">
        <v>1734</v>
      </c>
      <c r="D93" s="81" t="s">
        <v>2198</v>
      </c>
      <c r="E93" s="84">
        <v>20220930</v>
      </c>
      <c r="F93" s="83" t="s">
        <v>2187</v>
      </c>
      <c r="G93" s="47"/>
      <c r="H93" s="81" t="s">
        <v>2119</v>
      </c>
      <c r="I93" s="47"/>
    </row>
    <row r="94" spans="1:9" ht="59.1" customHeight="1">
      <c r="A94" s="50">
        <v>7.1</v>
      </c>
      <c r="B94" s="81" t="s">
        <v>2173</v>
      </c>
      <c r="C94" s="48" t="s">
        <v>1732</v>
      </c>
      <c r="D94" s="81" t="s">
        <v>2197</v>
      </c>
      <c r="E94" s="84">
        <v>20220930</v>
      </c>
      <c r="F94" s="83" t="s">
        <v>2187</v>
      </c>
      <c r="G94" s="47"/>
      <c r="H94" s="81" t="s">
        <v>2119</v>
      </c>
      <c r="I94" s="47"/>
    </row>
    <row r="95" spans="1:9" ht="49.15" customHeight="1">
      <c r="A95" s="50">
        <v>7.1</v>
      </c>
      <c r="B95" s="81" t="s">
        <v>2173</v>
      </c>
      <c r="C95" s="48" t="s">
        <v>1730</v>
      </c>
      <c r="D95" s="81" t="s">
        <v>2196</v>
      </c>
      <c r="E95" s="84">
        <v>20220930</v>
      </c>
      <c r="F95" s="83" t="s">
        <v>2195</v>
      </c>
      <c r="G95" s="47"/>
      <c r="H95" s="81" t="s">
        <v>2119</v>
      </c>
      <c r="I95" s="47"/>
    </row>
    <row r="96" spans="1:9" ht="92.1" customHeight="1">
      <c r="A96" s="50">
        <v>7.1</v>
      </c>
      <c r="B96" s="81" t="s">
        <v>2173</v>
      </c>
      <c r="C96" s="48" t="s">
        <v>1727</v>
      </c>
      <c r="D96" s="83" t="s">
        <v>2194</v>
      </c>
      <c r="E96" s="84">
        <v>20220930</v>
      </c>
      <c r="F96" s="83" t="s">
        <v>2187</v>
      </c>
      <c r="G96" s="47"/>
      <c r="H96" s="81" t="s">
        <v>2119</v>
      </c>
      <c r="I96" s="47"/>
    </row>
    <row r="97" spans="1:9" ht="103.15" customHeight="1">
      <c r="A97" s="50">
        <v>7.1</v>
      </c>
      <c r="B97" s="81" t="s">
        <v>2173</v>
      </c>
      <c r="C97" s="48" t="s">
        <v>1725</v>
      </c>
      <c r="D97" s="81" t="s">
        <v>2193</v>
      </c>
      <c r="E97" s="84">
        <v>20220930</v>
      </c>
      <c r="F97" s="83" t="s">
        <v>2192</v>
      </c>
      <c r="G97" s="48" t="s">
        <v>2191</v>
      </c>
      <c r="H97" s="81" t="s">
        <v>2119</v>
      </c>
      <c r="I97" s="47"/>
    </row>
    <row r="98" spans="1:9" ht="113.1" customHeight="1">
      <c r="A98" s="50">
        <v>7.1</v>
      </c>
      <c r="B98" s="81" t="s">
        <v>2173</v>
      </c>
      <c r="C98" s="48" t="s">
        <v>1721</v>
      </c>
      <c r="D98" s="83" t="s">
        <v>2190</v>
      </c>
      <c r="E98" s="84">
        <v>20220930</v>
      </c>
      <c r="F98" s="83" t="s">
        <v>2189</v>
      </c>
      <c r="G98" s="47"/>
      <c r="H98" s="81" t="s">
        <v>2119</v>
      </c>
      <c r="I98" s="47"/>
    </row>
    <row r="99" spans="1:9" ht="43.15" customHeight="1">
      <c r="A99" s="50">
        <v>7.1</v>
      </c>
      <c r="B99" s="81" t="s">
        <v>2173</v>
      </c>
      <c r="C99" s="48" t="s">
        <v>1719</v>
      </c>
      <c r="D99" s="81" t="s">
        <v>2188</v>
      </c>
      <c r="E99" s="84">
        <v>20220930</v>
      </c>
      <c r="F99" s="83" t="s">
        <v>2187</v>
      </c>
      <c r="G99" s="47"/>
      <c r="H99" s="81" t="s">
        <v>2119</v>
      </c>
      <c r="I99" s="47"/>
    </row>
    <row r="100" spans="1:9" ht="43.15" customHeight="1">
      <c r="A100" s="50">
        <v>7.1</v>
      </c>
      <c r="B100" s="81" t="s">
        <v>2173</v>
      </c>
      <c r="C100" s="56" t="s">
        <v>2504</v>
      </c>
      <c r="D100" s="83" t="s">
        <v>2186</v>
      </c>
      <c r="E100" s="84">
        <v>20220930</v>
      </c>
      <c r="F100" s="81" t="s">
        <v>2185</v>
      </c>
      <c r="G100" s="47"/>
      <c r="H100" s="81" t="s">
        <v>2119</v>
      </c>
      <c r="I100" s="47"/>
    </row>
    <row r="101" spans="1:9" ht="71.099999999999994" customHeight="1">
      <c r="A101" s="50">
        <v>7.1</v>
      </c>
      <c r="B101" s="81" t="s">
        <v>2173</v>
      </c>
      <c r="C101" s="56" t="s">
        <v>2505</v>
      </c>
      <c r="D101" s="83" t="s">
        <v>2184</v>
      </c>
      <c r="E101" s="84">
        <v>20220930</v>
      </c>
      <c r="F101" s="81" t="s">
        <v>2183</v>
      </c>
      <c r="G101" s="47"/>
      <c r="H101" s="81" t="s">
        <v>2119</v>
      </c>
      <c r="I101" s="47"/>
    </row>
    <row r="102" spans="1:9" ht="49.15" customHeight="1">
      <c r="A102" s="50">
        <v>7.2</v>
      </c>
      <c r="B102" s="83" t="s">
        <v>2182</v>
      </c>
      <c r="C102" s="48" t="s">
        <v>1711</v>
      </c>
      <c r="D102" s="83" t="s">
        <v>2181</v>
      </c>
      <c r="E102" s="84">
        <v>20220930</v>
      </c>
      <c r="F102" s="81" t="s">
        <v>1481</v>
      </c>
      <c r="G102" s="47"/>
      <c r="H102" s="81" t="s">
        <v>2119</v>
      </c>
      <c r="I102" s="47"/>
    </row>
    <row r="103" spans="1:9" ht="102.4" customHeight="1">
      <c r="A103" s="50">
        <v>7.3</v>
      </c>
      <c r="B103" s="81" t="s">
        <v>2173</v>
      </c>
      <c r="C103" s="48" t="s">
        <v>1709</v>
      </c>
      <c r="D103" s="83" t="s">
        <v>2180</v>
      </c>
      <c r="E103" s="84">
        <v>20220930</v>
      </c>
      <c r="F103" s="81" t="s">
        <v>1707</v>
      </c>
      <c r="G103" s="47"/>
      <c r="H103" s="81" t="s">
        <v>1706</v>
      </c>
      <c r="I103" s="47"/>
    </row>
    <row r="104" spans="1:9" ht="82.15" customHeight="1">
      <c r="A104" s="50">
        <v>7.3</v>
      </c>
      <c r="B104" s="81" t="s">
        <v>2173</v>
      </c>
      <c r="C104" s="48" t="s">
        <v>1705</v>
      </c>
      <c r="D104" s="83" t="s">
        <v>2179</v>
      </c>
      <c r="E104" s="84">
        <v>20220930</v>
      </c>
      <c r="F104" s="81" t="s">
        <v>1701</v>
      </c>
      <c r="G104" s="47"/>
      <c r="H104" s="81" t="s">
        <v>1700</v>
      </c>
      <c r="I104" s="47"/>
    </row>
    <row r="105" spans="1:9" ht="71.099999999999994" customHeight="1">
      <c r="A105" s="50">
        <v>7.3</v>
      </c>
      <c r="B105" s="81" t="s">
        <v>2173</v>
      </c>
      <c r="C105" s="48" t="s">
        <v>1703</v>
      </c>
      <c r="D105" s="83" t="s">
        <v>2178</v>
      </c>
      <c r="E105" s="84">
        <v>20220930</v>
      </c>
      <c r="F105" s="81" t="s">
        <v>1701</v>
      </c>
      <c r="G105" s="47"/>
      <c r="H105" s="81" t="s">
        <v>1700</v>
      </c>
      <c r="I105" s="47"/>
    </row>
    <row r="106" spans="1:9" ht="82.15" customHeight="1">
      <c r="A106" s="50">
        <v>7.3</v>
      </c>
      <c r="B106" s="81" t="s">
        <v>2173</v>
      </c>
      <c r="C106" s="48" t="s">
        <v>1699</v>
      </c>
      <c r="D106" s="83" t="s">
        <v>2177</v>
      </c>
      <c r="E106" s="84">
        <v>20220930</v>
      </c>
      <c r="F106" s="81" t="s">
        <v>1697</v>
      </c>
      <c r="G106" s="47"/>
      <c r="H106" s="81" t="s">
        <v>1696</v>
      </c>
      <c r="I106" s="47" t="s">
        <v>2080</v>
      </c>
    </row>
    <row r="107" spans="1:9" ht="113.1" customHeight="1">
      <c r="A107" s="50">
        <v>7.3</v>
      </c>
      <c r="B107" s="81" t="s">
        <v>2173</v>
      </c>
      <c r="C107" s="48" t="s">
        <v>1695</v>
      </c>
      <c r="D107" s="83" t="s">
        <v>2176</v>
      </c>
      <c r="E107" s="84">
        <v>20220930</v>
      </c>
      <c r="F107" s="81" t="s">
        <v>1481</v>
      </c>
      <c r="G107" s="47" t="s">
        <v>2174</v>
      </c>
      <c r="H107" s="81" t="s">
        <v>1481</v>
      </c>
      <c r="I107" s="47" t="s">
        <v>2174</v>
      </c>
    </row>
    <row r="108" spans="1:9" ht="71.099999999999994" customHeight="1">
      <c r="A108" s="50">
        <v>7.3</v>
      </c>
      <c r="B108" s="81" t="s">
        <v>2173</v>
      </c>
      <c r="C108" s="48" t="s">
        <v>1693</v>
      </c>
      <c r="D108" s="83" t="s">
        <v>2175</v>
      </c>
      <c r="E108" s="84">
        <v>20220930</v>
      </c>
      <c r="F108" s="81" t="s">
        <v>1481</v>
      </c>
      <c r="G108" s="47" t="s">
        <v>2174</v>
      </c>
      <c r="H108" s="81" t="s">
        <v>1481</v>
      </c>
      <c r="I108" s="47" t="s">
        <v>2174</v>
      </c>
    </row>
    <row r="109" spans="1:9" ht="92.1" customHeight="1">
      <c r="A109" s="50">
        <v>7.3</v>
      </c>
      <c r="B109" s="81" t="s">
        <v>2173</v>
      </c>
      <c r="C109" s="48" t="s">
        <v>1690</v>
      </c>
      <c r="D109" s="81" t="s">
        <v>2172</v>
      </c>
      <c r="E109" s="84">
        <v>20220930</v>
      </c>
      <c r="F109" s="81" t="s">
        <v>1481</v>
      </c>
      <c r="G109" s="48" t="s">
        <v>2171</v>
      </c>
      <c r="H109" s="81" t="s">
        <v>1481</v>
      </c>
      <c r="I109" s="48" t="s">
        <v>2171</v>
      </c>
    </row>
    <row r="110" spans="1:9" ht="39" customHeight="1">
      <c r="A110" s="50">
        <v>12.1</v>
      </c>
      <c r="B110" s="81" t="s">
        <v>2170</v>
      </c>
      <c r="C110" s="49" t="s">
        <v>2506</v>
      </c>
      <c r="D110" s="81" t="s">
        <v>2169</v>
      </c>
      <c r="E110" s="84">
        <v>20220930</v>
      </c>
      <c r="F110" s="85">
        <v>0</v>
      </c>
      <c r="G110" s="47"/>
      <c r="H110" s="81" t="s">
        <v>1481</v>
      </c>
      <c r="I110" s="48" t="s">
        <v>2168</v>
      </c>
    </row>
    <row r="111" spans="1:9" ht="38.1" customHeight="1">
      <c r="A111" s="50">
        <v>12.1</v>
      </c>
      <c r="B111" s="83" t="s">
        <v>2165</v>
      </c>
      <c r="C111" s="49" t="s">
        <v>2507</v>
      </c>
      <c r="D111" s="83" t="s">
        <v>2167</v>
      </c>
      <c r="E111" s="84">
        <v>20220930</v>
      </c>
      <c r="F111" s="81" t="s">
        <v>1481</v>
      </c>
      <c r="G111" s="47" t="s">
        <v>2163</v>
      </c>
      <c r="H111" s="81" t="s">
        <v>1481</v>
      </c>
      <c r="I111" s="47" t="s">
        <v>2166</v>
      </c>
    </row>
    <row r="112" spans="1:9" ht="38.1" customHeight="1">
      <c r="A112" s="50">
        <v>12.1</v>
      </c>
      <c r="B112" s="83" t="s">
        <v>2165</v>
      </c>
      <c r="C112" s="49" t="s">
        <v>2508</v>
      </c>
      <c r="D112" s="83" t="s">
        <v>2164</v>
      </c>
      <c r="E112" s="84">
        <v>20220930</v>
      </c>
      <c r="F112" s="81" t="s">
        <v>1481</v>
      </c>
      <c r="G112" s="47" t="s">
        <v>2163</v>
      </c>
      <c r="H112" s="81" t="s">
        <v>1481</v>
      </c>
      <c r="I112" s="47" t="s">
        <v>2162</v>
      </c>
    </row>
    <row r="113" spans="1:9" ht="38.1" customHeight="1">
      <c r="A113" s="50">
        <v>12.2</v>
      </c>
      <c r="B113" s="83" t="s">
        <v>2161</v>
      </c>
      <c r="C113" s="49" t="s">
        <v>2509</v>
      </c>
      <c r="D113" s="83" t="s">
        <v>2160</v>
      </c>
      <c r="E113" s="84">
        <v>20220930</v>
      </c>
      <c r="F113" s="85">
        <v>0</v>
      </c>
      <c r="G113" s="51"/>
      <c r="H113" s="81" t="s">
        <v>1481</v>
      </c>
      <c r="I113" s="47" t="s">
        <v>2159</v>
      </c>
    </row>
    <row r="114" spans="1:9" ht="38.1" customHeight="1">
      <c r="A114" s="50">
        <v>12.2</v>
      </c>
      <c r="B114" s="81" t="s">
        <v>2158</v>
      </c>
      <c r="C114" s="49" t="s">
        <v>2510</v>
      </c>
      <c r="D114" s="81" t="s">
        <v>2157</v>
      </c>
      <c r="E114" s="84">
        <v>20220930</v>
      </c>
      <c r="F114" s="81" t="s">
        <v>1481</v>
      </c>
      <c r="G114" s="48" t="s">
        <v>2153</v>
      </c>
      <c r="H114" s="81" t="s">
        <v>1481</v>
      </c>
      <c r="I114" s="48" t="s">
        <v>2156</v>
      </c>
    </row>
    <row r="115" spans="1:9" ht="39" customHeight="1">
      <c r="A115" s="50">
        <v>12.2</v>
      </c>
      <c r="B115" s="81" t="s">
        <v>2155</v>
      </c>
      <c r="C115" s="49" t="s">
        <v>2511</v>
      </c>
      <c r="D115" s="81" t="s">
        <v>2154</v>
      </c>
      <c r="E115" s="84">
        <v>20220930</v>
      </c>
      <c r="F115" s="81" t="s">
        <v>1481</v>
      </c>
      <c r="G115" s="48" t="s">
        <v>2153</v>
      </c>
      <c r="H115" s="81" t="s">
        <v>1481</v>
      </c>
      <c r="I115" s="48" t="s">
        <v>2152</v>
      </c>
    </row>
    <row r="116" spans="1:9" ht="38.1" customHeight="1">
      <c r="A116" s="50">
        <v>13.1</v>
      </c>
      <c r="B116" s="83" t="s">
        <v>2146</v>
      </c>
      <c r="C116" s="49" t="s">
        <v>2567</v>
      </c>
      <c r="D116" s="83" t="s">
        <v>2151</v>
      </c>
      <c r="E116" s="84">
        <v>20220930</v>
      </c>
      <c r="F116" s="81" t="s">
        <v>1481</v>
      </c>
      <c r="G116" s="48" t="s">
        <v>2144</v>
      </c>
      <c r="H116" s="81" t="s">
        <v>1481</v>
      </c>
      <c r="I116" s="48" t="s">
        <v>2144</v>
      </c>
    </row>
    <row r="117" spans="1:9" ht="38.1" customHeight="1">
      <c r="A117" s="50">
        <v>13.1</v>
      </c>
      <c r="B117" s="83" t="s">
        <v>2146</v>
      </c>
      <c r="C117" s="49" t="s">
        <v>2568</v>
      </c>
      <c r="D117" s="83" t="s">
        <v>2150</v>
      </c>
      <c r="E117" s="84">
        <v>20220930</v>
      </c>
      <c r="F117" s="81" t="s">
        <v>1481</v>
      </c>
      <c r="G117" s="48" t="s">
        <v>2144</v>
      </c>
      <c r="H117" s="81" t="s">
        <v>1481</v>
      </c>
      <c r="I117" s="48" t="s">
        <v>2144</v>
      </c>
    </row>
    <row r="118" spans="1:9" ht="38.1" customHeight="1">
      <c r="A118" s="50">
        <v>13.1</v>
      </c>
      <c r="B118" s="81" t="s">
        <v>2148</v>
      </c>
      <c r="C118" s="48" t="s">
        <v>1672</v>
      </c>
      <c r="D118" s="81" t="s">
        <v>2149</v>
      </c>
      <c r="E118" s="84">
        <v>20220930</v>
      </c>
      <c r="F118" s="81" t="s">
        <v>1481</v>
      </c>
      <c r="G118" s="48" t="s">
        <v>2144</v>
      </c>
      <c r="H118" s="81" t="s">
        <v>1481</v>
      </c>
      <c r="I118" s="48" t="s">
        <v>2144</v>
      </c>
    </row>
    <row r="119" spans="1:9" ht="39" customHeight="1">
      <c r="A119" s="50">
        <v>13.1</v>
      </c>
      <c r="B119" s="81" t="s">
        <v>2148</v>
      </c>
      <c r="C119" s="48" t="s">
        <v>1670</v>
      </c>
      <c r="D119" s="81" t="s">
        <v>2147</v>
      </c>
      <c r="E119" s="84">
        <v>20220930</v>
      </c>
      <c r="F119" s="81" t="s">
        <v>1481</v>
      </c>
      <c r="G119" s="48" t="s">
        <v>2144</v>
      </c>
      <c r="H119" s="81" t="s">
        <v>1481</v>
      </c>
      <c r="I119" s="48" t="s">
        <v>2144</v>
      </c>
    </row>
    <row r="120" spans="1:9" ht="48" customHeight="1">
      <c r="A120" s="50">
        <v>13.1</v>
      </c>
      <c r="B120" s="83" t="s">
        <v>2146</v>
      </c>
      <c r="C120" s="49" t="s">
        <v>2483</v>
      </c>
      <c r="D120" s="83" t="s">
        <v>2145</v>
      </c>
      <c r="E120" s="84">
        <v>20220930</v>
      </c>
      <c r="F120" s="81" t="s">
        <v>1481</v>
      </c>
      <c r="G120" s="48" t="s">
        <v>2144</v>
      </c>
      <c r="H120" s="81" t="s">
        <v>1481</v>
      </c>
      <c r="I120" s="48" t="s">
        <v>2144</v>
      </c>
    </row>
    <row r="121" spans="1:9" ht="49.15" customHeight="1">
      <c r="A121" s="50">
        <v>14.1</v>
      </c>
      <c r="B121" s="81" t="s">
        <v>2142</v>
      </c>
      <c r="C121" s="49" t="s">
        <v>2484</v>
      </c>
      <c r="D121" s="81" t="s">
        <v>2143</v>
      </c>
      <c r="E121" s="84">
        <v>20220930</v>
      </c>
      <c r="F121" s="85">
        <v>0.8508</v>
      </c>
      <c r="G121" s="47"/>
      <c r="H121" s="81" t="s">
        <v>1481</v>
      </c>
      <c r="I121" s="48" t="s">
        <v>2029</v>
      </c>
    </row>
    <row r="122" spans="1:9" ht="49.15" customHeight="1">
      <c r="A122" s="50">
        <v>14.1</v>
      </c>
      <c r="B122" s="81" t="s">
        <v>2142</v>
      </c>
      <c r="C122" s="49" t="s">
        <v>2485</v>
      </c>
      <c r="D122" s="81" t="s">
        <v>2141</v>
      </c>
      <c r="E122" s="84">
        <v>20220930</v>
      </c>
      <c r="F122" s="85">
        <v>0.1492</v>
      </c>
      <c r="G122" s="47"/>
      <c r="H122" s="81" t="s">
        <v>1481</v>
      </c>
      <c r="I122" s="48" t="s">
        <v>2029</v>
      </c>
    </row>
    <row r="123" spans="1:9" ht="49.15" customHeight="1">
      <c r="A123" s="50">
        <v>14.1</v>
      </c>
      <c r="B123" s="83" t="s">
        <v>2139</v>
      </c>
      <c r="C123" s="49" t="s">
        <v>2486</v>
      </c>
      <c r="D123" s="83" t="s">
        <v>2140</v>
      </c>
      <c r="E123" s="84">
        <v>20220930</v>
      </c>
      <c r="F123" s="81" t="s">
        <v>1481</v>
      </c>
      <c r="G123" s="47" t="s">
        <v>2137</v>
      </c>
      <c r="H123" s="81" t="s">
        <v>1481</v>
      </c>
      <c r="I123" s="47" t="s">
        <v>2137</v>
      </c>
    </row>
    <row r="124" spans="1:9" ht="48" customHeight="1">
      <c r="A124" s="50">
        <v>14.1</v>
      </c>
      <c r="B124" s="83" t="s">
        <v>2139</v>
      </c>
      <c r="C124" s="49" t="s">
        <v>2487</v>
      </c>
      <c r="D124" s="83" t="s">
        <v>2138</v>
      </c>
      <c r="E124" s="84">
        <v>20220930</v>
      </c>
      <c r="F124" s="81" t="s">
        <v>1481</v>
      </c>
      <c r="G124" s="47" t="s">
        <v>2137</v>
      </c>
      <c r="H124" s="81" t="s">
        <v>1481</v>
      </c>
      <c r="I124" s="47" t="s">
        <v>2137</v>
      </c>
    </row>
    <row r="125" spans="1:9" ht="43.15" customHeight="1">
      <c r="A125" s="50">
        <v>15.1</v>
      </c>
      <c r="B125" s="81" t="s">
        <v>2135</v>
      </c>
      <c r="C125" s="49" t="s">
        <v>2488</v>
      </c>
      <c r="D125" s="81" t="s">
        <v>2136</v>
      </c>
      <c r="E125" s="84">
        <v>20220930</v>
      </c>
      <c r="F125" s="83" t="s">
        <v>2127</v>
      </c>
      <c r="G125" s="47"/>
      <c r="H125" s="81" t="s">
        <v>2119</v>
      </c>
      <c r="I125" s="47"/>
    </row>
    <row r="126" spans="1:9" ht="43.15" customHeight="1">
      <c r="A126" s="50">
        <v>15.1</v>
      </c>
      <c r="B126" s="81" t="s">
        <v>2135</v>
      </c>
      <c r="C126" s="49" t="s">
        <v>2489</v>
      </c>
      <c r="D126" s="81" t="s">
        <v>2134</v>
      </c>
      <c r="E126" s="84">
        <v>20220930</v>
      </c>
      <c r="F126" s="83" t="s">
        <v>2127</v>
      </c>
      <c r="G126" s="47"/>
      <c r="H126" s="81" t="s">
        <v>2119</v>
      </c>
      <c r="I126" s="47"/>
    </row>
    <row r="127" spans="1:9" ht="42.6" customHeight="1">
      <c r="A127" s="50">
        <v>15.2</v>
      </c>
      <c r="B127" s="81" t="s">
        <v>2129</v>
      </c>
      <c r="C127" s="49" t="s">
        <v>2490</v>
      </c>
      <c r="D127" s="81" t="s">
        <v>2133</v>
      </c>
      <c r="E127" s="84">
        <v>20220930</v>
      </c>
      <c r="F127" s="83" t="s">
        <v>2127</v>
      </c>
      <c r="G127" s="47"/>
      <c r="H127" s="81" t="s">
        <v>2119</v>
      </c>
      <c r="I127" s="47"/>
    </row>
    <row r="128" spans="1:9" ht="43.15" customHeight="1">
      <c r="A128" s="50">
        <v>15.2</v>
      </c>
      <c r="B128" s="81" t="s">
        <v>2129</v>
      </c>
      <c r="C128" s="49" t="s">
        <v>2491</v>
      </c>
      <c r="D128" s="81" t="s">
        <v>2132</v>
      </c>
      <c r="E128" s="84">
        <v>20220930</v>
      </c>
      <c r="F128" s="83" t="s">
        <v>2127</v>
      </c>
      <c r="G128" s="47"/>
      <c r="H128" s="81" t="s">
        <v>2119</v>
      </c>
      <c r="I128" s="47"/>
    </row>
    <row r="129" spans="1:9" ht="42" customHeight="1">
      <c r="A129" s="50">
        <v>15.2</v>
      </c>
      <c r="B129" s="81" t="s">
        <v>2129</v>
      </c>
      <c r="C129" s="49" t="s">
        <v>2492</v>
      </c>
      <c r="D129" s="81" t="s">
        <v>2131</v>
      </c>
      <c r="E129" s="84">
        <v>20220930</v>
      </c>
      <c r="F129" s="83" t="s">
        <v>2127</v>
      </c>
      <c r="G129" s="47"/>
      <c r="H129" s="81" t="s">
        <v>2119</v>
      </c>
      <c r="I129" s="47"/>
    </row>
    <row r="130" spans="1:9" ht="43.15" customHeight="1">
      <c r="A130" s="50">
        <v>15.2</v>
      </c>
      <c r="B130" s="81" t="s">
        <v>2129</v>
      </c>
      <c r="C130" s="49" t="s">
        <v>2493</v>
      </c>
      <c r="D130" s="81" t="s">
        <v>2130</v>
      </c>
      <c r="E130" s="84">
        <v>20220930</v>
      </c>
      <c r="F130" s="83" t="s">
        <v>2127</v>
      </c>
      <c r="G130" s="47"/>
      <c r="H130" s="81" t="s">
        <v>2119</v>
      </c>
      <c r="I130" s="47"/>
    </row>
    <row r="131" spans="1:9" ht="43.15" customHeight="1">
      <c r="A131" s="50">
        <v>15.2</v>
      </c>
      <c r="B131" s="81" t="s">
        <v>2129</v>
      </c>
      <c r="C131" s="49" t="s">
        <v>2494</v>
      </c>
      <c r="D131" s="81" t="s">
        <v>2128</v>
      </c>
      <c r="E131" s="84">
        <v>20220930</v>
      </c>
      <c r="F131" s="83" t="s">
        <v>2127</v>
      </c>
      <c r="G131" s="47"/>
      <c r="H131" s="81" t="s">
        <v>2119</v>
      </c>
      <c r="I131" s="47"/>
    </row>
    <row r="132" spans="1:9" ht="43.15" customHeight="1">
      <c r="A132" s="50">
        <v>15.2</v>
      </c>
      <c r="B132" s="83" t="s">
        <v>2124</v>
      </c>
      <c r="C132" s="49" t="s">
        <v>2495</v>
      </c>
      <c r="D132" s="83" t="s">
        <v>2126</v>
      </c>
      <c r="E132" s="84">
        <v>20220930</v>
      </c>
      <c r="F132" s="81" t="s">
        <v>2125</v>
      </c>
      <c r="G132" s="47"/>
      <c r="H132" s="81" t="s">
        <v>2119</v>
      </c>
      <c r="I132" s="47"/>
    </row>
    <row r="133" spans="1:9" ht="42" customHeight="1">
      <c r="A133" s="50">
        <v>15.2</v>
      </c>
      <c r="B133" s="83" t="s">
        <v>2124</v>
      </c>
      <c r="C133" s="49" t="s">
        <v>2496</v>
      </c>
      <c r="D133" s="81" t="s">
        <v>2123</v>
      </c>
      <c r="E133" s="84">
        <v>20220930</v>
      </c>
      <c r="F133" s="81" t="s">
        <v>1481</v>
      </c>
      <c r="G133" s="47"/>
      <c r="H133" s="81" t="s">
        <v>2119</v>
      </c>
      <c r="I133" s="47"/>
    </row>
    <row r="134" spans="1:9" ht="43.15" customHeight="1">
      <c r="A134" s="50">
        <v>15.3</v>
      </c>
      <c r="B134" s="81" t="s">
        <v>2121</v>
      </c>
      <c r="C134" s="49" t="s">
        <v>2497</v>
      </c>
      <c r="D134" s="81" t="s">
        <v>2122</v>
      </c>
      <c r="E134" s="84">
        <v>20220930</v>
      </c>
      <c r="F134" s="85">
        <v>0.85629999999999995</v>
      </c>
      <c r="G134" s="47"/>
      <c r="H134" s="81" t="s">
        <v>2119</v>
      </c>
      <c r="I134" s="47"/>
    </row>
    <row r="135" spans="1:9" ht="49.15" customHeight="1">
      <c r="A135" s="50">
        <v>15.3</v>
      </c>
      <c r="B135" s="81" t="s">
        <v>2121</v>
      </c>
      <c r="C135" s="49" t="s">
        <v>2498</v>
      </c>
      <c r="D135" s="81" t="s">
        <v>2120</v>
      </c>
      <c r="E135" s="84">
        <v>20220930</v>
      </c>
      <c r="F135" s="85">
        <v>0.1145</v>
      </c>
      <c r="G135" s="47"/>
      <c r="H135" s="81" t="s">
        <v>2119</v>
      </c>
      <c r="I135" s="47"/>
    </row>
    <row r="136" spans="1:9" ht="71.099999999999994" customHeight="1">
      <c r="A136" s="50">
        <v>16.100000000000001</v>
      </c>
      <c r="B136" s="83" t="s">
        <v>2118</v>
      </c>
      <c r="C136" s="49" t="s">
        <v>2499</v>
      </c>
      <c r="D136" s="83" t="s">
        <v>2117</v>
      </c>
      <c r="E136" s="84">
        <v>20220930</v>
      </c>
      <c r="F136" s="81" t="s">
        <v>1641</v>
      </c>
      <c r="G136" s="47"/>
      <c r="H136" s="81" t="s">
        <v>1640</v>
      </c>
      <c r="I136" s="47"/>
    </row>
    <row r="137" spans="1:9" ht="71.099999999999994" customHeight="1">
      <c r="A137" s="50">
        <v>16.100000000000001</v>
      </c>
      <c r="B137" s="81" t="s">
        <v>2116</v>
      </c>
      <c r="C137" s="49" t="s">
        <v>2500</v>
      </c>
      <c r="D137" s="81" t="s">
        <v>2115</v>
      </c>
      <c r="E137" s="84">
        <v>20220930</v>
      </c>
      <c r="F137" s="81" t="s">
        <v>1637</v>
      </c>
      <c r="G137" s="47"/>
      <c r="H137" s="81" t="s">
        <v>1636</v>
      </c>
      <c r="I137" s="47"/>
    </row>
    <row r="138" spans="1:9" ht="39" customHeight="1">
      <c r="A138" s="50">
        <v>16.2</v>
      </c>
      <c r="B138" s="81" t="s">
        <v>2091</v>
      </c>
      <c r="C138" s="49" t="s">
        <v>2501</v>
      </c>
      <c r="D138" s="81" t="s">
        <v>2114</v>
      </c>
      <c r="E138" s="84">
        <v>20220930</v>
      </c>
      <c r="F138" s="85">
        <v>1</v>
      </c>
      <c r="G138" s="47"/>
      <c r="H138" s="85">
        <v>1</v>
      </c>
      <c r="I138" s="47"/>
    </row>
    <row r="139" spans="1:9" ht="59.1" customHeight="1">
      <c r="A139" s="50">
        <v>16.2</v>
      </c>
      <c r="B139" s="83" t="s">
        <v>2095</v>
      </c>
      <c r="C139" s="49" t="s">
        <v>2502</v>
      </c>
      <c r="D139" s="83" t="s">
        <v>2113</v>
      </c>
      <c r="E139" s="84">
        <v>20220930</v>
      </c>
      <c r="F139" s="85">
        <v>0</v>
      </c>
      <c r="G139" s="47" t="s">
        <v>2112</v>
      </c>
      <c r="H139" s="85">
        <v>0</v>
      </c>
      <c r="I139" s="47" t="s">
        <v>2112</v>
      </c>
    </row>
    <row r="140" spans="1:9" ht="48.6" customHeight="1">
      <c r="A140" s="50">
        <v>16.2</v>
      </c>
      <c r="B140" s="83" t="s">
        <v>2095</v>
      </c>
      <c r="C140" s="49" t="s">
        <v>2503</v>
      </c>
      <c r="D140" s="83" t="s">
        <v>2111</v>
      </c>
      <c r="E140" s="84">
        <v>20220930</v>
      </c>
      <c r="F140" s="85">
        <v>0</v>
      </c>
      <c r="G140" s="47"/>
      <c r="H140" s="85">
        <v>0</v>
      </c>
      <c r="I140" s="47"/>
    </row>
    <row r="141" spans="1:9" ht="71.099999999999994" customHeight="1">
      <c r="A141" s="50">
        <v>16.2</v>
      </c>
      <c r="B141" s="83" t="s">
        <v>2095</v>
      </c>
      <c r="C141" s="49" t="s">
        <v>2512</v>
      </c>
      <c r="D141" s="83" t="s">
        <v>2110</v>
      </c>
      <c r="E141" s="84">
        <v>20220930</v>
      </c>
      <c r="F141" s="85">
        <v>0</v>
      </c>
      <c r="G141" s="47"/>
      <c r="H141" s="85">
        <v>0</v>
      </c>
      <c r="I141" s="47"/>
    </row>
    <row r="142" spans="1:9" ht="59.1" customHeight="1">
      <c r="A142" s="50">
        <v>16.2</v>
      </c>
      <c r="B142" s="81" t="s">
        <v>2091</v>
      </c>
      <c r="C142" s="49" t="s">
        <v>2513</v>
      </c>
      <c r="D142" s="81" t="s">
        <v>2109</v>
      </c>
      <c r="E142" s="84">
        <v>20220930</v>
      </c>
      <c r="F142" s="85">
        <v>1</v>
      </c>
      <c r="G142" s="47"/>
      <c r="H142" s="85">
        <v>1</v>
      </c>
      <c r="I142" s="47"/>
    </row>
    <row r="143" spans="1:9" ht="49.15" customHeight="1">
      <c r="A143" s="50">
        <v>16.2</v>
      </c>
      <c r="B143" s="81" t="s">
        <v>2091</v>
      </c>
      <c r="C143" s="49" t="s">
        <v>2514</v>
      </c>
      <c r="D143" s="81" t="s">
        <v>2108</v>
      </c>
      <c r="E143" s="84">
        <v>20220930</v>
      </c>
      <c r="F143" s="85">
        <v>0</v>
      </c>
      <c r="G143" s="47"/>
      <c r="H143" s="85">
        <v>0</v>
      </c>
      <c r="I143" s="47"/>
    </row>
    <row r="144" spans="1:9" ht="38.1" customHeight="1">
      <c r="A144" s="50">
        <v>16.2</v>
      </c>
      <c r="B144" s="81" t="s">
        <v>2091</v>
      </c>
      <c r="C144" s="49" t="s">
        <v>2515</v>
      </c>
      <c r="D144" s="81" t="s">
        <v>2107</v>
      </c>
      <c r="E144" s="84">
        <v>20220930</v>
      </c>
      <c r="F144" s="85">
        <v>0</v>
      </c>
      <c r="G144" s="51"/>
      <c r="H144" s="85">
        <v>0</v>
      </c>
      <c r="I144" s="51"/>
    </row>
    <row r="145" spans="1:9" ht="126" customHeight="1">
      <c r="A145" s="50">
        <v>16.2</v>
      </c>
      <c r="B145" s="81" t="s">
        <v>2091</v>
      </c>
      <c r="C145" s="49" t="s">
        <v>2516</v>
      </c>
      <c r="D145" s="81" t="s">
        <v>2106</v>
      </c>
      <c r="E145" s="84">
        <v>20220930</v>
      </c>
      <c r="F145" s="83" t="s">
        <v>1627</v>
      </c>
      <c r="G145" s="48" t="s">
        <v>2098</v>
      </c>
      <c r="H145" s="83" t="s">
        <v>1626</v>
      </c>
      <c r="I145" s="48" t="s">
        <v>2098</v>
      </c>
    </row>
    <row r="146" spans="1:9" ht="71.099999999999994" customHeight="1">
      <c r="A146" s="50">
        <v>16.2</v>
      </c>
      <c r="B146" s="83" t="s">
        <v>2095</v>
      </c>
      <c r="C146" s="49" t="s">
        <v>2517</v>
      </c>
      <c r="D146" s="83" t="s">
        <v>2105</v>
      </c>
      <c r="E146" s="84">
        <v>20220930</v>
      </c>
      <c r="F146" s="81" t="s">
        <v>1624</v>
      </c>
      <c r="G146" s="47"/>
      <c r="H146" s="81" t="s">
        <v>1623</v>
      </c>
      <c r="I146" s="47"/>
    </row>
    <row r="147" spans="1:9" ht="38.1" customHeight="1">
      <c r="A147" s="50">
        <v>16.2</v>
      </c>
      <c r="B147" s="81" t="s">
        <v>2091</v>
      </c>
      <c r="C147" s="56" t="s">
        <v>2518</v>
      </c>
      <c r="D147" s="81" t="s">
        <v>2104</v>
      </c>
      <c r="E147" s="84">
        <v>20220930</v>
      </c>
      <c r="F147" s="85">
        <v>0</v>
      </c>
      <c r="G147" s="51"/>
      <c r="H147" s="85">
        <v>0</v>
      </c>
      <c r="I147" s="51"/>
    </row>
    <row r="148" spans="1:9" ht="39" customHeight="1">
      <c r="A148" s="50">
        <v>16.2</v>
      </c>
      <c r="B148" s="81" t="s">
        <v>2091</v>
      </c>
      <c r="C148" s="56" t="s">
        <v>2519</v>
      </c>
      <c r="D148" s="81" t="s">
        <v>2103</v>
      </c>
      <c r="E148" s="84">
        <v>20220930</v>
      </c>
      <c r="F148" s="85">
        <v>0</v>
      </c>
      <c r="G148" s="47"/>
      <c r="H148" s="85">
        <v>0</v>
      </c>
      <c r="I148" s="47"/>
    </row>
    <row r="149" spans="1:9" ht="38.1" customHeight="1">
      <c r="A149" s="50">
        <v>16.2</v>
      </c>
      <c r="B149" s="83" t="s">
        <v>2095</v>
      </c>
      <c r="C149" s="56" t="s">
        <v>2520</v>
      </c>
      <c r="D149" s="83" t="s">
        <v>2102</v>
      </c>
      <c r="E149" s="84">
        <v>20220930</v>
      </c>
      <c r="F149" s="85">
        <v>0</v>
      </c>
      <c r="G149" s="51"/>
      <c r="H149" s="85">
        <v>0</v>
      </c>
      <c r="I149" s="51"/>
    </row>
    <row r="150" spans="1:9" ht="38.1" customHeight="1">
      <c r="A150" s="50">
        <v>16.2</v>
      </c>
      <c r="B150" s="83" t="s">
        <v>2095</v>
      </c>
      <c r="C150" s="56" t="s">
        <v>2521</v>
      </c>
      <c r="D150" s="83" t="s">
        <v>2101</v>
      </c>
      <c r="E150" s="84">
        <v>20220930</v>
      </c>
      <c r="F150" s="85">
        <v>0</v>
      </c>
      <c r="G150" s="51"/>
      <c r="H150" s="85">
        <v>0</v>
      </c>
      <c r="I150" s="51"/>
    </row>
    <row r="151" spans="1:9" ht="38.25" customHeight="1">
      <c r="A151" s="50">
        <v>16.2</v>
      </c>
      <c r="B151" s="81" t="s">
        <v>2091</v>
      </c>
      <c r="C151" s="56" t="s">
        <v>2522</v>
      </c>
      <c r="D151" s="81" t="s">
        <v>2100</v>
      </c>
      <c r="E151" s="84">
        <v>20220930</v>
      </c>
      <c r="F151" s="85">
        <v>0</v>
      </c>
      <c r="G151" s="51"/>
      <c r="H151" s="85">
        <v>0</v>
      </c>
      <c r="I151" s="51"/>
    </row>
    <row r="152" spans="1:9" ht="126" customHeight="1">
      <c r="A152" s="50">
        <v>16.2</v>
      </c>
      <c r="B152" s="83" t="s">
        <v>2095</v>
      </c>
      <c r="C152" s="56" t="s">
        <v>2523</v>
      </c>
      <c r="D152" s="83" t="s">
        <v>2099</v>
      </c>
      <c r="E152" s="84">
        <v>20220930</v>
      </c>
      <c r="F152" s="83" t="s">
        <v>1616</v>
      </c>
      <c r="G152" s="48" t="s">
        <v>2098</v>
      </c>
      <c r="H152" s="83" t="s">
        <v>1615</v>
      </c>
      <c r="I152" s="48" t="s">
        <v>2098</v>
      </c>
    </row>
    <row r="153" spans="1:9" ht="39" customHeight="1">
      <c r="A153" s="50">
        <v>16.2</v>
      </c>
      <c r="B153" s="81" t="s">
        <v>2091</v>
      </c>
      <c r="C153" s="56" t="s">
        <v>2524</v>
      </c>
      <c r="D153" s="81" t="s">
        <v>2097</v>
      </c>
      <c r="E153" s="84">
        <v>20220930</v>
      </c>
      <c r="F153" s="81" t="s">
        <v>1612</v>
      </c>
      <c r="G153" s="47"/>
      <c r="H153" s="81" t="s">
        <v>1611</v>
      </c>
      <c r="I153" s="47"/>
    </row>
    <row r="154" spans="1:9" ht="59.1" customHeight="1">
      <c r="A154" s="50">
        <v>16.2</v>
      </c>
      <c r="B154" s="83" t="s">
        <v>2095</v>
      </c>
      <c r="C154" s="56" t="s">
        <v>2525</v>
      </c>
      <c r="D154" s="83" t="s">
        <v>2096</v>
      </c>
      <c r="E154" s="84">
        <v>20220930</v>
      </c>
      <c r="F154" s="84">
        <v>0</v>
      </c>
      <c r="G154" s="47"/>
      <c r="H154" s="84">
        <v>0</v>
      </c>
      <c r="I154" s="47"/>
    </row>
    <row r="155" spans="1:9" ht="59.1" customHeight="1">
      <c r="A155" s="50">
        <v>16.2</v>
      </c>
      <c r="B155" s="83" t="s">
        <v>2095</v>
      </c>
      <c r="C155" s="56" t="s">
        <v>2526</v>
      </c>
      <c r="D155" s="83" t="s">
        <v>2094</v>
      </c>
      <c r="E155" s="84">
        <v>20220930</v>
      </c>
      <c r="F155" s="81" t="s">
        <v>2093</v>
      </c>
      <c r="G155" s="47"/>
      <c r="H155" s="84">
        <v>0</v>
      </c>
      <c r="I155" s="47"/>
    </row>
    <row r="156" spans="1:9" ht="38.1" customHeight="1">
      <c r="A156" s="50">
        <v>16.2</v>
      </c>
      <c r="B156" s="81" t="s">
        <v>2091</v>
      </c>
      <c r="C156" s="56" t="s">
        <v>2527</v>
      </c>
      <c r="D156" s="81" t="s">
        <v>2092</v>
      </c>
      <c r="E156" s="84">
        <v>20220930</v>
      </c>
      <c r="F156" s="84">
        <v>0</v>
      </c>
      <c r="G156" s="51"/>
      <c r="H156" s="84">
        <v>0</v>
      </c>
      <c r="I156" s="51"/>
    </row>
    <row r="157" spans="1:9" ht="39" customHeight="1">
      <c r="A157" s="50">
        <v>16.2</v>
      </c>
      <c r="B157" s="81" t="s">
        <v>2091</v>
      </c>
      <c r="C157" s="56" t="s">
        <v>2528</v>
      </c>
      <c r="D157" s="81" t="s">
        <v>2090</v>
      </c>
      <c r="E157" s="84">
        <v>20220930</v>
      </c>
      <c r="F157" s="85">
        <v>0</v>
      </c>
      <c r="G157" s="47"/>
      <c r="H157" s="85">
        <v>0</v>
      </c>
      <c r="I157" s="47"/>
    </row>
    <row r="158" spans="1:9" ht="31.5" customHeight="1">
      <c r="A158" s="50">
        <v>16.3</v>
      </c>
      <c r="B158" s="83" t="s">
        <v>2089</v>
      </c>
      <c r="C158" s="49" t="s">
        <v>2529</v>
      </c>
      <c r="D158" s="83" t="s">
        <v>2088</v>
      </c>
      <c r="E158" s="84">
        <v>20220930</v>
      </c>
      <c r="F158" s="81" t="s">
        <v>1481</v>
      </c>
      <c r="G158" s="51"/>
      <c r="H158" s="81" t="s">
        <v>1481</v>
      </c>
      <c r="I158" s="51"/>
    </row>
    <row r="159" spans="1:9" ht="28.15" customHeight="1">
      <c r="A159" s="50">
        <v>16.3</v>
      </c>
      <c r="B159" s="81" t="s">
        <v>2085</v>
      </c>
      <c r="C159" s="49" t="s">
        <v>2530</v>
      </c>
      <c r="D159" s="81" t="s">
        <v>2087</v>
      </c>
      <c r="E159" s="84">
        <v>20220930</v>
      </c>
      <c r="F159" s="81" t="s">
        <v>1481</v>
      </c>
      <c r="G159" s="51"/>
      <c r="H159" s="81" t="s">
        <v>1481</v>
      </c>
      <c r="I159" s="51"/>
    </row>
    <row r="160" spans="1:9" ht="92.1" customHeight="1">
      <c r="A160" s="50">
        <v>16.3</v>
      </c>
      <c r="B160" s="81" t="s">
        <v>2085</v>
      </c>
      <c r="C160" s="49" t="s">
        <v>2531</v>
      </c>
      <c r="D160" s="81" t="s">
        <v>2086</v>
      </c>
      <c r="E160" s="84">
        <v>20220930</v>
      </c>
      <c r="F160" s="81" t="s">
        <v>1481</v>
      </c>
      <c r="G160" s="47"/>
      <c r="H160" s="81" t="s">
        <v>1481</v>
      </c>
      <c r="I160" s="47"/>
    </row>
    <row r="161" spans="1:9" ht="82.15" customHeight="1">
      <c r="A161" s="50">
        <v>16.3</v>
      </c>
      <c r="B161" s="81" t="s">
        <v>2085</v>
      </c>
      <c r="C161" s="49" t="s">
        <v>2532</v>
      </c>
      <c r="D161" s="81" t="s">
        <v>2084</v>
      </c>
      <c r="E161" s="84">
        <v>20220930</v>
      </c>
      <c r="F161" s="81" t="s">
        <v>1481</v>
      </c>
      <c r="G161" s="47"/>
      <c r="H161" s="81" t="s">
        <v>1481</v>
      </c>
      <c r="I161" s="47"/>
    </row>
    <row r="162" spans="1:9" ht="71.25" customHeight="1">
      <c r="A162" s="50">
        <v>17.100000000000001</v>
      </c>
      <c r="B162" s="81" t="s">
        <v>2083</v>
      </c>
      <c r="C162" s="49" t="s">
        <v>2562</v>
      </c>
      <c r="D162" s="81" t="s">
        <v>2082</v>
      </c>
      <c r="E162" s="84">
        <v>20220930</v>
      </c>
      <c r="F162" s="85">
        <v>0.99950000000000006</v>
      </c>
      <c r="G162" s="47"/>
      <c r="H162" s="91">
        <v>0.999</v>
      </c>
      <c r="I162" s="47"/>
    </row>
    <row r="163" spans="1:9" ht="38.1" customHeight="1">
      <c r="A163" s="50">
        <v>17.2</v>
      </c>
      <c r="B163" s="83" t="s">
        <v>2081</v>
      </c>
      <c r="C163" s="49" t="s">
        <v>2559</v>
      </c>
      <c r="D163" s="83" t="s">
        <v>2081</v>
      </c>
      <c r="E163" s="84">
        <v>20220930</v>
      </c>
      <c r="F163" s="85">
        <v>1</v>
      </c>
      <c r="G163" s="51"/>
      <c r="H163" s="93">
        <v>1</v>
      </c>
      <c r="I163" s="47" t="s">
        <v>2080</v>
      </c>
    </row>
    <row r="164" spans="1:9" ht="49.15" customHeight="1">
      <c r="A164" s="50">
        <v>17.3</v>
      </c>
      <c r="B164" s="81" t="s">
        <v>2079</v>
      </c>
      <c r="C164" s="49" t="s">
        <v>2560</v>
      </c>
      <c r="D164" s="81" t="s">
        <v>2078</v>
      </c>
      <c r="E164" s="84">
        <v>20220930</v>
      </c>
      <c r="F164" s="81" t="s">
        <v>1596</v>
      </c>
      <c r="G164" s="47"/>
      <c r="H164" s="81" t="s">
        <v>1596</v>
      </c>
      <c r="I164" s="48" t="s">
        <v>2077</v>
      </c>
    </row>
    <row r="165" spans="1:9" ht="31.5" customHeight="1">
      <c r="A165" s="50">
        <v>17.399999999999999</v>
      </c>
      <c r="B165" s="81" t="s">
        <v>2076</v>
      </c>
      <c r="C165" s="49" t="s">
        <v>2561</v>
      </c>
      <c r="D165" s="83" t="s">
        <v>2075</v>
      </c>
      <c r="E165" s="84">
        <v>20220930</v>
      </c>
      <c r="F165" s="81" t="s">
        <v>2074</v>
      </c>
      <c r="G165" s="51"/>
      <c r="H165" s="81" t="s">
        <v>2073</v>
      </c>
      <c r="I165" s="51"/>
    </row>
    <row r="166" spans="1:9" ht="31.5" customHeight="1">
      <c r="A166" s="50">
        <v>18.100000000000001</v>
      </c>
      <c r="B166" s="83" t="s">
        <v>2061</v>
      </c>
      <c r="C166" s="48" t="s">
        <v>1590</v>
      </c>
      <c r="D166" s="81" t="s">
        <v>2072</v>
      </c>
      <c r="E166" s="84">
        <v>20220930</v>
      </c>
      <c r="F166" s="84">
        <v>20</v>
      </c>
      <c r="G166" s="51"/>
      <c r="H166" s="84">
        <v>2</v>
      </c>
      <c r="I166" s="51"/>
    </row>
    <row r="167" spans="1:9" ht="28.15" customHeight="1">
      <c r="A167" s="50">
        <v>18.100000000000001</v>
      </c>
      <c r="B167" s="81" t="s">
        <v>2066</v>
      </c>
      <c r="C167" s="48" t="s">
        <v>1588</v>
      </c>
      <c r="D167" s="81" t="s">
        <v>2071</v>
      </c>
      <c r="E167" s="84">
        <v>20220930</v>
      </c>
      <c r="F167" s="84">
        <v>10</v>
      </c>
      <c r="G167" s="51"/>
      <c r="H167" s="84">
        <v>9</v>
      </c>
      <c r="I167" s="51"/>
    </row>
    <row r="168" spans="1:9" ht="28.15" customHeight="1">
      <c r="A168" s="50">
        <v>18.100000000000001</v>
      </c>
      <c r="B168" s="81" t="s">
        <v>2066</v>
      </c>
      <c r="C168" s="48" t="s">
        <v>1586</v>
      </c>
      <c r="D168" s="81" t="s">
        <v>2070</v>
      </c>
      <c r="E168" s="84">
        <v>20220930</v>
      </c>
      <c r="F168" s="81" t="s">
        <v>1481</v>
      </c>
      <c r="G168" s="51"/>
      <c r="H168" s="81" t="s">
        <v>1481</v>
      </c>
      <c r="I168" s="51"/>
    </row>
    <row r="169" spans="1:9" ht="31.5" customHeight="1">
      <c r="A169" s="50">
        <v>18.100000000000001</v>
      </c>
      <c r="B169" s="83" t="s">
        <v>2061</v>
      </c>
      <c r="C169" s="48" t="s">
        <v>1584</v>
      </c>
      <c r="D169" s="81" t="s">
        <v>2069</v>
      </c>
      <c r="E169" s="84">
        <v>20220930</v>
      </c>
      <c r="F169" s="81" t="s">
        <v>1481</v>
      </c>
      <c r="G169" s="51"/>
      <c r="H169" s="81" t="s">
        <v>1481</v>
      </c>
      <c r="I169" s="51"/>
    </row>
    <row r="170" spans="1:9" ht="31.5" customHeight="1">
      <c r="A170" s="50">
        <v>18.100000000000001</v>
      </c>
      <c r="B170" s="83" t="s">
        <v>2061</v>
      </c>
      <c r="C170" s="48" t="s">
        <v>1582</v>
      </c>
      <c r="D170" s="81" t="s">
        <v>2068</v>
      </c>
      <c r="E170" s="84">
        <v>20220930</v>
      </c>
      <c r="F170" s="81" t="s">
        <v>1481</v>
      </c>
      <c r="G170" s="51"/>
      <c r="H170" s="81" t="s">
        <v>1481</v>
      </c>
      <c r="I170" s="51"/>
    </row>
    <row r="171" spans="1:9" ht="28.15" customHeight="1">
      <c r="A171" s="50">
        <v>18.100000000000001</v>
      </c>
      <c r="B171" s="81" t="s">
        <v>2066</v>
      </c>
      <c r="C171" s="48" t="s">
        <v>1580</v>
      </c>
      <c r="D171" s="81" t="s">
        <v>2067</v>
      </c>
      <c r="E171" s="84">
        <v>20220930</v>
      </c>
      <c r="F171" s="81" t="s">
        <v>1481</v>
      </c>
      <c r="G171" s="51"/>
      <c r="H171" s="84">
        <v>10</v>
      </c>
      <c r="I171" s="51"/>
    </row>
    <row r="172" spans="1:9" ht="28.15" customHeight="1">
      <c r="A172" s="50">
        <v>18.100000000000001</v>
      </c>
      <c r="B172" s="81" t="s">
        <v>2066</v>
      </c>
      <c r="C172" s="48" t="s">
        <v>1578</v>
      </c>
      <c r="D172" s="81" t="s">
        <v>2065</v>
      </c>
      <c r="E172" s="84">
        <v>20220930</v>
      </c>
      <c r="F172" s="84">
        <v>30</v>
      </c>
      <c r="G172" s="48" t="s">
        <v>2064</v>
      </c>
      <c r="H172" s="84">
        <v>1</v>
      </c>
      <c r="I172" s="48" t="s">
        <v>2063</v>
      </c>
    </row>
    <row r="173" spans="1:9" ht="31.5" customHeight="1">
      <c r="A173" s="50">
        <v>18.100000000000001</v>
      </c>
      <c r="B173" s="83" t="s">
        <v>2061</v>
      </c>
      <c r="C173" s="48" t="s">
        <v>1574</v>
      </c>
      <c r="D173" s="81" t="s">
        <v>2062</v>
      </c>
      <c r="E173" s="84">
        <v>20220930</v>
      </c>
      <c r="F173" s="84">
        <v>30</v>
      </c>
      <c r="G173" s="51"/>
      <c r="H173" s="84">
        <v>11</v>
      </c>
      <c r="I173" s="51"/>
    </row>
    <row r="174" spans="1:9" ht="31.5" customHeight="1">
      <c r="A174" s="50">
        <v>18.100000000000001</v>
      </c>
      <c r="B174" s="83" t="s">
        <v>2061</v>
      </c>
      <c r="C174" s="48" t="s">
        <v>1571</v>
      </c>
      <c r="D174" s="81" t="s">
        <v>2060</v>
      </c>
      <c r="E174" s="84">
        <v>20220930</v>
      </c>
      <c r="F174" s="81" t="s">
        <v>1481</v>
      </c>
      <c r="G174" s="47" t="s">
        <v>2059</v>
      </c>
      <c r="H174" s="84">
        <v>0</v>
      </c>
      <c r="I174" s="51"/>
    </row>
    <row r="175" spans="1:9" ht="82.15" customHeight="1">
      <c r="A175" s="50">
        <v>18.2</v>
      </c>
      <c r="B175" s="81" t="s">
        <v>2054</v>
      </c>
      <c r="C175" s="49" t="s">
        <v>2533</v>
      </c>
      <c r="D175" s="81" t="s">
        <v>2058</v>
      </c>
      <c r="E175" s="84">
        <v>20220930</v>
      </c>
      <c r="F175" s="81" t="s">
        <v>1481</v>
      </c>
      <c r="G175" s="48" t="s">
        <v>2040</v>
      </c>
      <c r="H175" s="83" t="s">
        <v>2057</v>
      </c>
      <c r="I175" s="47"/>
    </row>
    <row r="176" spans="1:9" ht="71.099999999999994" customHeight="1">
      <c r="A176" s="50">
        <v>18.2</v>
      </c>
      <c r="B176" s="81" t="s">
        <v>2054</v>
      </c>
      <c r="C176" s="49" t="s">
        <v>2534</v>
      </c>
      <c r="D176" s="81" t="s">
        <v>2056</v>
      </c>
      <c r="E176" s="84">
        <v>20220930</v>
      </c>
      <c r="F176" s="83" t="s">
        <v>2055</v>
      </c>
      <c r="G176" s="47"/>
      <c r="H176" s="81" t="s">
        <v>1481</v>
      </c>
      <c r="I176" s="48" t="s">
        <v>2051</v>
      </c>
    </row>
    <row r="177" spans="1:9" ht="71.650000000000006" customHeight="1">
      <c r="A177" s="50">
        <v>18.2</v>
      </c>
      <c r="B177" s="81" t="s">
        <v>2054</v>
      </c>
      <c r="C177" s="49" t="s">
        <v>2535</v>
      </c>
      <c r="D177" s="81" t="s">
        <v>2053</v>
      </c>
      <c r="E177" s="84">
        <v>20220930</v>
      </c>
      <c r="F177" s="83" t="s">
        <v>2052</v>
      </c>
      <c r="G177" s="47"/>
      <c r="H177" s="81" t="s">
        <v>1481</v>
      </c>
      <c r="I177" s="48" t="s">
        <v>2051</v>
      </c>
    </row>
    <row r="178" spans="1:9" ht="82.15" customHeight="1">
      <c r="A178" s="50">
        <v>18.3</v>
      </c>
      <c r="B178" s="81" t="s">
        <v>2045</v>
      </c>
      <c r="C178" s="49" t="s">
        <v>2536</v>
      </c>
      <c r="D178" s="83" t="s">
        <v>2050</v>
      </c>
      <c r="E178" s="84">
        <v>20220930</v>
      </c>
      <c r="F178" s="81" t="s">
        <v>1481</v>
      </c>
      <c r="G178" s="47" t="s">
        <v>2049</v>
      </c>
      <c r="H178" s="83" t="s">
        <v>2048</v>
      </c>
      <c r="I178" s="47"/>
    </row>
    <row r="179" spans="1:9" ht="71.099999999999994" customHeight="1">
      <c r="A179" s="50">
        <v>18.3</v>
      </c>
      <c r="B179" s="81" t="s">
        <v>2045</v>
      </c>
      <c r="C179" s="49" t="s">
        <v>2537</v>
      </c>
      <c r="D179" s="83" t="s">
        <v>2047</v>
      </c>
      <c r="E179" s="84">
        <v>20220930</v>
      </c>
      <c r="F179" s="83" t="s">
        <v>2046</v>
      </c>
      <c r="G179" s="47"/>
      <c r="H179" s="81" t="s">
        <v>1481</v>
      </c>
      <c r="I179" s="47" t="s">
        <v>2042</v>
      </c>
    </row>
    <row r="180" spans="1:9" ht="71.099999999999994" customHeight="1">
      <c r="A180" s="50">
        <v>18.3</v>
      </c>
      <c r="B180" s="81" t="s">
        <v>2045</v>
      </c>
      <c r="C180" s="49" t="s">
        <v>2538</v>
      </c>
      <c r="D180" s="83" t="s">
        <v>2044</v>
      </c>
      <c r="E180" s="84">
        <v>20220930</v>
      </c>
      <c r="F180" s="83" t="s">
        <v>2043</v>
      </c>
      <c r="G180" s="47"/>
      <c r="H180" s="81" t="s">
        <v>1481</v>
      </c>
      <c r="I180" s="47" t="s">
        <v>2042</v>
      </c>
    </row>
    <row r="181" spans="1:9" ht="71.099999999999994" customHeight="1">
      <c r="A181" s="50">
        <v>18.399999999999999</v>
      </c>
      <c r="B181" s="81" t="s">
        <v>2039</v>
      </c>
      <c r="C181" s="49" t="s">
        <v>2539</v>
      </c>
      <c r="D181" s="81" t="s">
        <v>2041</v>
      </c>
      <c r="E181" s="84">
        <v>20220930</v>
      </c>
      <c r="F181" s="81" t="s">
        <v>1481</v>
      </c>
      <c r="G181" s="48" t="s">
        <v>2040</v>
      </c>
      <c r="H181" s="85">
        <v>0.5</v>
      </c>
      <c r="I181" s="47"/>
    </row>
    <row r="182" spans="1:9" ht="60" customHeight="1">
      <c r="A182" s="50">
        <v>18.399999999999999</v>
      </c>
      <c r="B182" s="81" t="s">
        <v>2039</v>
      </c>
      <c r="C182" s="49" t="s">
        <v>2540</v>
      </c>
      <c r="D182" s="81" t="s">
        <v>2038</v>
      </c>
      <c r="E182" s="84">
        <v>20220930</v>
      </c>
      <c r="F182" s="85">
        <v>0.4536</v>
      </c>
      <c r="G182" s="47"/>
      <c r="H182" s="81" t="s">
        <v>1481</v>
      </c>
      <c r="I182" s="47"/>
    </row>
    <row r="183" spans="1:9" ht="59.1" customHeight="1">
      <c r="A183" s="50">
        <v>18.399999999999999</v>
      </c>
      <c r="B183" s="83" t="s">
        <v>2037</v>
      </c>
      <c r="C183" s="49" t="s">
        <v>2541</v>
      </c>
      <c r="D183" s="83" t="s">
        <v>2036</v>
      </c>
      <c r="E183" s="84">
        <v>20220930</v>
      </c>
      <c r="F183" s="85">
        <v>0.6482</v>
      </c>
      <c r="G183" s="47"/>
      <c r="H183" s="81" t="s">
        <v>1481</v>
      </c>
      <c r="I183" s="47"/>
    </row>
    <row r="184" spans="1:9" ht="71.099999999999994" customHeight="1">
      <c r="A184" s="50">
        <v>19.100000000000001</v>
      </c>
      <c r="B184" s="83" t="s">
        <v>2027</v>
      </c>
      <c r="C184" s="49" t="s">
        <v>2542</v>
      </c>
      <c r="D184" s="81" t="s">
        <v>2035</v>
      </c>
      <c r="E184" s="84">
        <v>20220930</v>
      </c>
      <c r="F184" s="81" t="s">
        <v>1481</v>
      </c>
      <c r="G184" s="47" t="s">
        <v>2034</v>
      </c>
      <c r="H184" s="81" t="s">
        <v>1481</v>
      </c>
      <c r="I184" s="47" t="s">
        <v>2025</v>
      </c>
    </row>
    <row r="185" spans="1:9" ht="38.1" customHeight="1">
      <c r="A185" s="50">
        <v>19.100000000000001</v>
      </c>
      <c r="B185" s="81" t="s">
        <v>2031</v>
      </c>
      <c r="C185" s="49" t="s">
        <v>2543</v>
      </c>
      <c r="D185" s="81" t="s">
        <v>2033</v>
      </c>
      <c r="E185" s="84">
        <v>20220930</v>
      </c>
      <c r="F185" s="84">
        <v>25</v>
      </c>
      <c r="G185" s="51"/>
      <c r="H185" s="81" t="s">
        <v>1481</v>
      </c>
      <c r="I185" s="48" t="s">
        <v>2029</v>
      </c>
    </row>
    <row r="186" spans="1:9" ht="49.15" customHeight="1">
      <c r="A186" s="50">
        <v>19.100000000000001</v>
      </c>
      <c r="B186" s="81" t="s">
        <v>2031</v>
      </c>
      <c r="C186" s="48" t="s">
        <v>1545</v>
      </c>
      <c r="D186" s="81" t="s">
        <v>2032</v>
      </c>
      <c r="E186" s="84">
        <v>20220930</v>
      </c>
      <c r="F186" s="81" t="s">
        <v>1543</v>
      </c>
      <c r="G186" s="47"/>
      <c r="H186" s="81" t="s">
        <v>1481</v>
      </c>
      <c r="I186" s="48" t="s">
        <v>2029</v>
      </c>
    </row>
    <row r="187" spans="1:9" ht="48.75" customHeight="1">
      <c r="A187" s="50">
        <v>19.100000000000001</v>
      </c>
      <c r="B187" s="81" t="s">
        <v>2031</v>
      </c>
      <c r="C187" s="48" t="s">
        <v>1542</v>
      </c>
      <c r="D187" s="81" t="s">
        <v>2030</v>
      </c>
      <c r="E187" s="84">
        <v>20220930</v>
      </c>
      <c r="F187" s="81" t="s">
        <v>1540</v>
      </c>
      <c r="G187" s="47"/>
      <c r="H187" s="81" t="s">
        <v>1481</v>
      </c>
      <c r="I187" s="48" t="s">
        <v>2029</v>
      </c>
    </row>
    <row r="188" spans="1:9" ht="49.15" customHeight="1">
      <c r="A188" s="50">
        <v>19.100000000000001</v>
      </c>
      <c r="B188" s="83" t="s">
        <v>2027</v>
      </c>
      <c r="C188" s="48" t="s">
        <v>1539</v>
      </c>
      <c r="D188" s="83" t="s">
        <v>2028</v>
      </c>
      <c r="E188" s="84">
        <v>20220930</v>
      </c>
      <c r="F188" s="81" t="s">
        <v>1537</v>
      </c>
      <c r="G188" s="47"/>
      <c r="H188" s="81" t="s">
        <v>1481</v>
      </c>
      <c r="I188" s="47" t="s">
        <v>2025</v>
      </c>
    </row>
    <row r="189" spans="1:9" ht="48" customHeight="1">
      <c r="A189" s="50">
        <v>19.100000000000001</v>
      </c>
      <c r="B189" s="83" t="s">
        <v>2027</v>
      </c>
      <c r="C189" s="48" t="s">
        <v>1535</v>
      </c>
      <c r="D189" s="83" t="s">
        <v>2026</v>
      </c>
      <c r="E189" s="84">
        <v>20220930</v>
      </c>
      <c r="F189" s="81" t="s">
        <v>1533</v>
      </c>
      <c r="G189" s="47"/>
      <c r="H189" s="81" t="s">
        <v>1481</v>
      </c>
      <c r="I189" s="47" t="s">
        <v>2025</v>
      </c>
    </row>
    <row r="190" spans="1:9" ht="39" customHeight="1">
      <c r="A190" s="50">
        <v>20.100000000000001</v>
      </c>
      <c r="B190" s="81" t="s">
        <v>2024</v>
      </c>
      <c r="C190" s="49" t="s">
        <v>2544</v>
      </c>
      <c r="D190" s="81" t="s">
        <v>2023</v>
      </c>
      <c r="E190" s="84">
        <v>20220930</v>
      </c>
      <c r="F190" s="81" t="s">
        <v>1481</v>
      </c>
      <c r="G190" s="48" t="s">
        <v>1993</v>
      </c>
      <c r="H190" s="81" t="s">
        <v>1481</v>
      </c>
      <c r="I190" s="48" t="s">
        <v>1993</v>
      </c>
    </row>
    <row r="191" spans="1:9" ht="59.1" customHeight="1">
      <c r="A191" s="50">
        <v>20.2</v>
      </c>
      <c r="B191" s="83" t="s">
        <v>2022</v>
      </c>
      <c r="C191" s="49" t="s">
        <v>2545</v>
      </c>
      <c r="D191" s="83" t="s">
        <v>2021</v>
      </c>
      <c r="E191" s="84">
        <v>20220930</v>
      </c>
      <c r="F191" s="81" t="s">
        <v>1481</v>
      </c>
      <c r="G191" s="48" t="s">
        <v>1993</v>
      </c>
      <c r="H191" s="81" t="s">
        <v>1481</v>
      </c>
      <c r="I191" s="48" t="s">
        <v>1993</v>
      </c>
    </row>
    <row r="192" spans="1:9" ht="71.099999999999994" customHeight="1">
      <c r="A192" s="50">
        <v>20.3</v>
      </c>
      <c r="B192" s="83" t="s">
        <v>2020</v>
      </c>
      <c r="C192" s="49" t="s">
        <v>2546</v>
      </c>
      <c r="D192" s="83" t="s">
        <v>2019</v>
      </c>
      <c r="E192" s="84">
        <v>20220930</v>
      </c>
      <c r="F192" s="81" t="s">
        <v>1481</v>
      </c>
      <c r="G192" s="48" t="s">
        <v>1993</v>
      </c>
      <c r="H192" s="81" t="s">
        <v>1481</v>
      </c>
      <c r="I192" s="48" t="s">
        <v>1993</v>
      </c>
    </row>
    <row r="193" spans="1:10" ht="103.15" customHeight="1">
      <c r="A193" s="50">
        <v>20.399999999999999</v>
      </c>
      <c r="B193" s="81" t="s">
        <v>2013</v>
      </c>
      <c r="C193" s="48" t="s">
        <v>1525</v>
      </c>
      <c r="D193" s="81" t="s">
        <v>2018</v>
      </c>
      <c r="E193" s="84">
        <v>20220930</v>
      </c>
      <c r="F193" s="81" t="s">
        <v>1481</v>
      </c>
      <c r="G193" s="48" t="s">
        <v>1993</v>
      </c>
      <c r="H193" s="81" t="s">
        <v>1481</v>
      </c>
      <c r="I193" s="48" t="s">
        <v>1993</v>
      </c>
    </row>
    <row r="194" spans="1:10" ht="38.1" customHeight="1">
      <c r="A194" s="50">
        <v>20.399999999999999</v>
      </c>
      <c r="B194" s="83" t="s">
        <v>2017</v>
      </c>
      <c r="C194" s="48" t="s">
        <v>1523</v>
      </c>
      <c r="D194" s="83" t="s">
        <v>2016</v>
      </c>
      <c r="E194" s="84">
        <v>20220930</v>
      </c>
      <c r="F194" s="81" t="s">
        <v>1481</v>
      </c>
      <c r="G194" s="48" t="s">
        <v>1993</v>
      </c>
      <c r="H194" s="81" t="s">
        <v>1481</v>
      </c>
      <c r="I194" s="48" t="s">
        <v>1993</v>
      </c>
    </row>
    <row r="195" spans="1:10" ht="38.1" customHeight="1">
      <c r="A195" s="50">
        <v>20.399999999999999</v>
      </c>
      <c r="B195" s="81" t="s">
        <v>2013</v>
      </c>
      <c r="C195" s="48" t="s">
        <v>1521</v>
      </c>
      <c r="D195" s="81" t="s">
        <v>2015</v>
      </c>
      <c r="E195" s="84">
        <v>20220930</v>
      </c>
      <c r="F195" s="81" t="s">
        <v>1481</v>
      </c>
      <c r="G195" s="48" t="s">
        <v>1993</v>
      </c>
      <c r="H195" s="81" t="s">
        <v>1481</v>
      </c>
      <c r="I195" s="48" t="s">
        <v>1993</v>
      </c>
    </row>
    <row r="196" spans="1:10" ht="49.15" customHeight="1">
      <c r="A196" s="50">
        <v>20.399999999999999</v>
      </c>
      <c r="B196" s="81" t="s">
        <v>2013</v>
      </c>
      <c r="C196" s="49" t="s">
        <v>2547</v>
      </c>
      <c r="D196" s="81" t="s">
        <v>2014</v>
      </c>
      <c r="E196" s="84">
        <v>20220930</v>
      </c>
      <c r="F196" s="81" t="s">
        <v>1481</v>
      </c>
      <c r="G196" s="48" t="s">
        <v>1993</v>
      </c>
      <c r="H196" s="81" t="s">
        <v>1481</v>
      </c>
      <c r="I196" s="48" t="s">
        <v>1993</v>
      </c>
    </row>
    <row r="197" spans="1:10" ht="28.15" customHeight="1">
      <c r="A197" s="50">
        <v>20.399999999999999</v>
      </c>
      <c r="B197" s="81" t="s">
        <v>2013</v>
      </c>
      <c r="C197" s="49" t="s">
        <v>2548</v>
      </c>
      <c r="D197" s="81" t="s">
        <v>2012</v>
      </c>
      <c r="E197" s="84">
        <v>20220930</v>
      </c>
      <c r="F197" s="81" t="s">
        <v>1481</v>
      </c>
      <c r="G197" s="48" t="s">
        <v>1993</v>
      </c>
      <c r="H197" s="81" t="s">
        <v>1481</v>
      </c>
      <c r="I197" s="48" t="s">
        <v>1993</v>
      </c>
    </row>
    <row r="198" spans="1:10" ht="71.099999999999994" customHeight="1">
      <c r="A198" s="50">
        <v>20.5</v>
      </c>
      <c r="B198" s="83" t="s">
        <v>2011</v>
      </c>
      <c r="C198" s="48" t="s">
        <v>1508</v>
      </c>
      <c r="D198" s="83" t="s">
        <v>2010</v>
      </c>
      <c r="E198" s="84">
        <v>20220930</v>
      </c>
      <c r="F198" s="81" t="s">
        <v>1481</v>
      </c>
      <c r="G198" s="48" t="s">
        <v>1993</v>
      </c>
      <c r="H198" s="81" t="s">
        <v>1481</v>
      </c>
      <c r="I198" s="48" t="s">
        <v>1993</v>
      </c>
    </row>
    <row r="199" spans="1:10" ht="38.25" customHeight="1">
      <c r="A199" s="50">
        <v>20.5</v>
      </c>
      <c r="B199" s="81" t="s">
        <v>2009</v>
      </c>
      <c r="C199" s="48" t="s">
        <v>1505</v>
      </c>
      <c r="D199" s="81" t="s">
        <v>1997</v>
      </c>
      <c r="E199" s="84">
        <v>20220930</v>
      </c>
      <c r="F199" s="81" t="s">
        <v>1481</v>
      </c>
      <c r="G199" s="48" t="s">
        <v>1993</v>
      </c>
      <c r="H199" s="81" t="s">
        <v>1481</v>
      </c>
      <c r="I199" s="48" t="s">
        <v>1993</v>
      </c>
    </row>
    <row r="200" spans="1:10" ht="71.099999999999994" customHeight="1">
      <c r="A200" s="50">
        <v>20.6</v>
      </c>
      <c r="B200" s="83" t="s">
        <v>2000</v>
      </c>
      <c r="C200" s="48" t="s">
        <v>1504</v>
      </c>
      <c r="D200" s="83" t="s">
        <v>1999</v>
      </c>
      <c r="E200" s="84">
        <v>20220930</v>
      </c>
      <c r="F200" s="81" t="s">
        <v>1481</v>
      </c>
      <c r="G200" s="48" t="s">
        <v>1993</v>
      </c>
      <c r="H200" s="81" t="s">
        <v>1481</v>
      </c>
      <c r="I200" s="48" t="s">
        <v>1993</v>
      </c>
      <c r="J200" s="46"/>
    </row>
    <row r="201" spans="1:10" ht="38.1" customHeight="1">
      <c r="A201" s="50">
        <v>20.6</v>
      </c>
      <c r="B201" s="81" t="s">
        <v>1998</v>
      </c>
      <c r="C201" s="48" t="s">
        <v>1501</v>
      </c>
      <c r="D201" s="81" t="s">
        <v>1997</v>
      </c>
      <c r="E201" s="84">
        <v>20220930</v>
      </c>
      <c r="F201" s="81" t="s">
        <v>1481</v>
      </c>
      <c r="G201" s="48" t="s">
        <v>1993</v>
      </c>
      <c r="H201" s="81" t="s">
        <v>1481</v>
      </c>
      <c r="I201" s="48" t="s">
        <v>1993</v>
      </c>
      <c r="J201" s="45"/>
    </row>
    <row r="202" spans="1:10" ht="49.15" customHeight="1">
      <c r="A202" s="50">
        <v>20.7</v>
      </c>
      <c r="B202" s="81" t="s">
        <v>1995</v>
      </c>
      <c r="C202" s="49" t="s">
        <v>2549</v>
      </c>
      <c r="D202" s="81" t="s">
        <v>1996</v>
      </c>
      <c r="E202" s="84">
        <v>20220930</v>
      </c>
      <c r="F202" s="81" t="s">
        <v>1481</v>
      </c>
      <c r="G202" s="48" t="s">
        <v>1993</v>
      </c>
      <c r="H202" s="81" t="s">
        <v>1481</v>
      </c>
      <c r="I202" s="48" t="s">
        <v>1993</v>
      </c>
      <c r="J202" s="46"/>
    </row>
    <row r="203" spans="1:10" ht="59.1" customHeight="1">
      <c r="A203" s="50">
        <v>20.7</v>
      </c>
      <c r="B203" s="81" t="s">
        <v>1995</v>
      </c>
      <c r="C203" s="49" t="s">
        <v>2550</v>
      </c>
      <c r="D203" s="81" t="s">
        <v>1994</v>
      </c>
      <c r="E203" s="84">
        <v>20220930</v>
      </c>
      <c r="F203" s="81" t="s">
        <v>1481</v>
      </c>
      <c r="G203" s="48" t="s">
        <v>1993</v>
      </c>
      <c r="H203" s="81" t="s">
        <v>1481</v>
      </c>
      <c r="I203" s="48" t="s">
        <v>1993</v>
      </c>
      <c r="J203" s="46"/>
    </row>
    <row r="204" spans="1:10" ht="49.15" customHeight="1">
      <c r="A204" s="50">
        <v>23.1</v>
      </c>
      <c r="B204" s="81" t="s">
        <v>1986</v>
      </c>
      <c r="C204" s="49" t="s">
        <v>2551</v>
      </c>
      <c r="D204" s="81" t="s">
        <v>1992</v>
      </c>
      <c r="E204" s="84">
        <v>20220930</v>
      </c>
      <c r="F204" s="81" t="s">
        <v>1982</v>
      </c>
      <c r="G204" s="47"/>
      <c r="H204" s="81" t="s">
        <v>1982</v>
      </c>
      <c r="I204" s="47"/>
      <c r="J204" s="46"/>
    </row>
    <row r="205" spans="1:10" ht="49.15" customHeight="1">
      <c r="A205" s="50">
        <v>23.1</v>
      </c>
      <c r="B205" s="81" t="s">
        <v>1986</v>
      </c>
      <c r="C205" s="49" t="s">
        <v>2552</v>
      </c>
      <c r="D205" s="83" t="s">
        <v>1991</v>
      </c>
      <c r="E205" s="84">
        <v>20220930</v>
      </c>
      <c r="F205" s="81" t="s">
        <v>1982</v>
      </c>
      <c r="G205" s="47"/>
      <c r="H205" s="81" t="s">
        <v>1982</v>
      </c>
      <c r="I205" s="47"/>
      <c r="J205" s="46"/>
    </row>
    <row r="206" spans="1:10" ht="71.099999999999994" customHeight="1">
      <c r="A206" s="50">
        <v>23.2</v>
      </c>
      <c r="B206" s="83" t="s">
        <v>1990</v>
      </c>
      <c r="C206" s="49" t="s">
        <v>2553</v>
      </c>
      <c r="D206" s="83" t="s">
        <v>1989</v>
      </c>
      <c r="E206" s="84">
        <v>20220930</v>
      </c>
      <c r="F206" s="81" t="s">
        <v>1481</v>
      </c>
      <c r="G206" s="48" t="s">
        <v>1988</v>
      </c>
      <c r="H206" s="81" t="s">
        <v>1481</v>
      </c>
      <c r="I206" s="48" t="s">
        <v>1988</v>
      </c>
      <c r="J206" s="46"/>
    </row>
    <row r="207" spans="1:10" ht="38.1" customHeight="1">
      <c r="A207" s="50">
        <v>23.2</v>
      </c>
      <c r="B207" s="81" t="s">
        <v>1986</v>
      </c>
      <c r="C207" s="49" t="s">
        <v>2554</v>
      </c>
      <c r="D207" s="81" t="s">
        <v>1987</v>
      </c>
      <c r="E207" s="84">
        <v>20220930</v>
      </c>
      <c r="F207" s="81" t="s">
        <v>1982</v>
      </c>
      <c r="G207" s="51"/>
      <c r="H207" s="81" t="s">
        <v>1982</v>
      </c>
      <c r="I207" s="51"/>
      <c r="J207" s="45"/>
    </row>
    <row r="208" spans="1:10" ht="39" customHeight="1">
      <c r="A208" s="50">
        <v>23.2</v>
      </c>
      <c r="B208" s="81" t="s">
        <v>1986</v>
      </c>
      <c r="C208" s="49" t="s">
        <v>2555</v>
      </c>
      <c r="D208" s="81" t="s">
        <v>1985</v>
      </c>
      <c r="E208" s="84">
        <v>20220930</v>
      </c>
      <c r="F208" s="81" t="s">
        <v>1982</v>
      </c>
      <c r="G208" s="47"/>
      <c r="H208" s="81" t="s">
        <v>1982</v>
      </c>
      <c r="I208" s="47"/>
      <c r="J208" s="46"/>
    </row>
    <row r="209" spans="1:10" ht="38.1" customHeight="1">
      <c r="A209" s="50">
        <v>23.2</v>
      </c>
      <c r="B209" s="83" t="s">
        <v>1984</v>
      </c>
      <c r="C209" s="49" t="s">
        <v>2556</v>
      </c>
      <c r="D209" s="83" t="s">
        <v>1983</v>
      </c>
      <c r="E209" s="84">
        <v>20220930</v>
      </c>
      <c r="F209" s="81" t="s">
        <v>1982</v>
      </c>
      <c r="G209" s="51"/>
      <c r="H209" s="81" t="s">
        <v>1982</v>
      </c>
      <c r="I209" s="51"/>
      <c r="J209" s="45"/>
    </row>
    <row r="210" spans="1:10" ht="38.1" customHeight="1">
      <c r="A210" s="50">
        <v>23.3</v>
      </c>
      <c r="B210" s="83" t="s">
        <v>1981</v>
      </c>
      <c r="C210" s="49" t="s">
        <v>2557</v>
      </c>
      <c r="D210" s="83" t="s">
        <v>1980</v>
      </c>
      <c r="E210" s="84">
        <v>20220930</v>
      </c>
      <c r="F210" s="81" t="s">
        <v>1481</v>
      </c>
      <c r="G210" s="47" t="s">
        <v>1979</v>
      </c>
      <c r="H210" s="81" t="s">
        <v>1481</v>
      </c>
      <c r="I210" s="51"/>
      <c r="J210" s="45"/>
    </row>
    <row r="211" spans="1:10" ht="38.65" customHeight="1">
      <c r="A211" s="50">
        <v>23.3</v>
      </c>
      <c r="B211" s="81" t="s">
        <v>1978</v>
      </c>
      <c r="C211" s="49" t="s">
        <v>2558</v>
      </c>
      <c r="D211" s="81" t="s">
        <v>1977</v>
      </c>
      <c r="E211" s="84">
        <v>20220930</v>
      </c>
      <c r="F211" s="81" t="s">
        <v>1481</v>
      </c>
      <c r="G211" s="48" t="s">
        <v>1976</v>
      </c>
      <c r="H211" s="81" t="s">
        <v>1481</v>
      </c>
      <c r="I211" s="47"/>
      <c r="J211" s="46"/>
    </row>
    <row r="212" spans="1:10" ht="24.4" customHeight="1">
      <c r="A212" s="565" t="s">
        <v>1975</v>
      </c>
      <c r="B212" s="565"/>
      <c r="C212" s="565"/>
      <c r="D212" s="565"/>
      <c r="E212" s="565"/>
      <c r="F212" s="565"/>
      <c r="G212" s="565"/>
      <c r="H212" s="565"/>
      <c r="I212" s="565"/>
      <c r="J212" s="565"/>
    </row>
    <row r="213" spans="1:10" ht="48" customHeight="1">
      <c r="A213" s="547" t="s">
        <v>1970</v>
      </c>
      <c r="B213" s="548"/>
      <c r="C213" s="549"/>
      <c r="D213" s="548"/>
      <c r="E213" s="88"/>
      <c r="F213" s="88"/>
      <c r="G213" s="550"/>
      <c r="H213" s="551"/>
      <c r="I213" s="94"/>
      <c r="J213" s="46"/>
    </row>
    <row r="214" spans="1:10" ht="48" customHeight="1">
      <c r="A214" s="547" t="s">
        <v>1970</v>
      </c>
      <c r="B214" s="548"/>
      <c r="C214" s="549"/>
      <c r="D214" s="548"/>
      <c r="E214" s="88"/>
      <c r="F214" s="88"/>
      <c r="G214" s="550"/>
      <c r="H214" s="551"/>
      <c r="I214" s="94"/>
    </row>
    <row r="215" spans="1:10" ht="17.100000000000001" customHeight="1">
      <c r="A215" s="552" t="s">
        <v>1974</v>
      </c>
      <c r="B215" s="553"/>
      <c r="C215" s="554"/>
      <c r="D215" s="553"/>
      <c r="E215" s="89"/>
      <c r="F215" s="89"/>
      <c r="G215" s="555"/>
      <c r="H215" s="556"/>
      <c r="I215" s="95"/>
    </row>
    <row r="216" spans="1:10" ht="17.100000000000001" customHeight="1">
      <c r="A216" s="540" t="s">
        <v>1974</v>
      </c>
      <c r="B216" s="541"/>
      <c r="C216" s="542"/>
      <c r="D216" s="541"/>
      <c r="E216" s="82"/>
      <c r="F216" s="82"/>
      <c r="G216" s="543"/>
      <c r="H216" s="544"/>
      <c r="I216" s="96"/>
    </row>
    <row r="217" spans="1:10" ht="18" customHeight="1">
      <c r="A217" s="540" t="s">
        <v>1974</v>
      </c>
      <c r="B217" s="541"/>
      <c r="C217" s="542"/>
      <c r="D217" s="541"/>
      <c r="E217" s="82"/>
      <c r="F217" s="82"/>
      <c r="G217" s="543"/>
      <c r="H217" s="544"/>
      <c r="I217" s="96"/>
    </row>
    <row r="218" spans="1:10" ht="17.100000000000001" customHeight="1">
      <c r="A218" s="540" t="s">
        <v>1974</v>
      </c>
      <c r="B218" s="541"/>
      <c r="C218" s="542"/>
      <c r="D218" s="541"/>
      <c r="E218" s="82"/>
      <c r="F218" s="82"/>
      <c r="G218" s="543"/>
      <c r="H218" s="544"/>
      <c r="I218" s="96"/>
    </row>
    <row r="219" spans="1:10" ht="17.100000000000001" customHeight="1">
      <c r="A219" s="540" t="s">
        <v>1973</v>
      </c>
      <c r="B219" s="541"/>
      <c r="C219" s="542"/>
      <c r="D219" s="541"/>
      <c r="E219" s="82"/>
      <c r="F219" s="82"/>
      <c r="G219" s="543"/>
      <c r="H219" s="544"/>
      <c r="I219" s="96"/>
    </row>
    <row r="220" spans="1:10" ht="17.100000000000001" customHeight="1">
      <c r="A220" s="540" t="s">
        <v>1973</v>
      </c>
      <c r="B220" s="541"/>
      <c r="C220" s="542"/>
      <c r="D220" s="541"/>
      <c r="E220" s="82"/>
      <c r="F220" s="82"/>
      <c r="G220" s="559"/>
      <c r="H220" s="560"/>
      <c r="I220" s="96"/>
    </row>
    <row r="221" spans="1:10" ht="18" customHeight="1">
      <c r="A221" s="540" t="s">
        <v>1973</v>
      </c>
      <c r="B221" s="541"/>
      <c r="C221" s="542"/>
      <c r="D221" s="541"/>
      <c r="E221" s="82"/>
      <c r="F221" s="82"/>
      <c r="G221" s="559"/>
      <c r="H221" s="560"/>
      <c r="I221" s="96"/>
    </row>
    <row r="222" spans="1:10" ht="31.5" customHeight="1">
      <c r="A222" s="540" t="s">
        <v>1973</v>
      </c>
      <c r="B222" s="541"/>
      <c r="C222" s="557"/>
      <c r="D222" s="558"/>
      <c r="E222" s="82"/>
      <c r="F222" s="82"/>
      <c r="G222" s="559"/>
      <c r="H222" s="560"/>
      <c r="I222" s="96"/>
    </row>
    <row r="223" spans="1:10" ht="18" customHeight="1">
      <c r="A223" s="540" t="s">
        <v>1973</v>
      </c>
      <c r="B223" s="541"/>
      <c r="C223" s="542"/>
      <c r="D223" s="541"/>
      <c r="E223" s="82"/>
      <c r="F223" s="82"/>
      <c r="G223" s="559"/>
      <c r="H223" s="560"/>
      <c r="I223" s="96"/>
    </row>
    <row r="224" spans="1:10" ht="17.100000000000001" customHeight="1">
      <c r="A224" s="540" t="s">
        <v>1973</v>
      </c>
      <c r="B224" s="541"/>
      <c r="C224" s="542"/>
      <c r="D224" s="541"/>
      <c r="E224" s="82"/>
      <c r="F224" s="82"/>
      <c r="G224" s="543"/>
      <c r="H224" s="544"/>
      <c r="I224" s="96"/>
    </row>
    <row r="225" spans="1:9" ht="17.100000000000001" customHeight="1">
      <c r="A225" s="540" t="s">
        <v>1973</v>
      </c>
      <c r="B225" s="541"/>
      <c r="C225" s="542"/>
      <c r="D225" s="541"/>
      <c r="E225" s="82"/>
      <c r="F225" s="82"/>
      <c r="G225" s="543"/>
      <c r="H225" s="544"/>
      <c r="I225" s="96"/>
    </row>
    <row r="226" spans="1:9" ht="17.100000000000001" customHeight="1">
      <c r="A226" s="540" t="s">
        <v>1973</v>
      </c>
      <c r="B226" s="541"/>
      <c r="C226" s="542"/>
      <c r="D226" s="541"/>
      <c r="E226" s="82"/>
      <c r="F226" s="82"/>
      <c r="G226" s="559"/>
      <c r="H226" s="560"/>
      <c r="I226" s="96"/>
    </row>
    <row r="227" spans="1:9" ht="18" customHeight="1">
      <c r="A227" s="540" t="s">
        <v>1973</v>
      </c>
      <c r="B227" s="541"/>
      <c r="C227" s="542"/>
      <c r="D227" s="541"/>
      <c r="E227" s="82"/>
      <c r="F227" s="82"/>
      <c r="G227" s="543"/>
      <c r="H227" s="544"/>
      <c r="I227" s="96"/>
    </row>
    <row r="228" spans="1:9" ht="17.100000000000001" customHeight="1">
      <c r="A228" s="540" t="s">
        <v>1973</v>
      </c>
      <c r="B228" s="541"/>
      <c r="C228" s="542"/>
      <c r="D228" s="541"/>
      <c r="E228" s="82"/>
      <c r="F228" s="82"/>
      <c r="G228" s="559"/>
      <c r="H228" s="560"/>
      <c r="I228" s="96"/>
    </row>
    <row r="229" spans="1:9" ht="17.100000000000001" customHeight="1">
      <c r="A229" s="540" t="s">
        <v>1973</v>
      </c>
      <c r="B229" s="541"/>
      <c r="C229" s="542"/>
      <c r="D229" s="541"/>
      <c r="E229" s="82"/>
      <c r="F229" s="82"/>
      <c r="G229" s="543"/>
      <c r="H229" s="544"/>
      <c r="I229" s="96"/>
    </row>
    <row r="230" spans="1:9" ht="17.100000000000001" customHeight="1">
      <c r="A230" s="540" t="s">
        <v>1973</v>
      </c>
      <c r="B230" s="541"/>
      <c r="C230" s="542"/>
      <c r="D230" s="541"/>
      <c r="E230" s="82"/>
      <c r="F230" s="82"/>
      <c r="G230" s="543"/>
      <c r="H230" s="544"/>
      <c r="I230" s="96"/>
    </row>
    <row r="231" spans="1:9" ht="18" customHeight="1">
      <c r="A231" s="540" t="s">
        <v>1973</v>
      </c>
      <c r="B231" s="541"/>
      <c r="C231" s="542"/>
      <c r="D231" s="541"/>
      <c r="E231" s="82"/>
      <c r="F231" s="82"/>
      <c r="G231" s="543"/>
      <c r="H231" s="544"/>
      <c r="I231" s="96"/>
    </row>
    <row r="232" spans="1:9" ht="17.100000000000001" customHeight="1">
      <c r="A232" s="540" t="s">
        <v>1973</v>
      </c>
      <c r="B232" s="541"/>
      <c r="C232" s="542"/>
      <c r="D232" s="541"/>
      <c r="E232" s="82"/>
      <c r="F232" s="82"/>
      <c r="G232" s="543"/>
      <c r="H232" s="544"/>
      <c r="I232" s="96"/>
    </row>
    <row r="233" spans="1:9" ht="17.100000000000001" customHeight="1">
      <c r="A233" s="540" t="s">
        <v>1973</v>
      </c>
      <c r="B233" s="541"/>
      <c r="C233" s="542"/>
      <c r="D233" s="541"/>
      <c r="E233" s="82"/>
      <c r="F233" s="82"/>
      <c r="G233" s="543"/>
      <c r="H233" s="544"/>
      <c r="I233" s="96"/>
    </row>
    <row r="234" spans="1:9" ht="17.100000000000001" customHeight="1">
      <c r="A234" s="540" t="s">
        <v>1973</v>
      </c>
      <c r="B234" s="541"/>
      <c r="C234" s="542"/>
      <c r="D234" s="541"/>
      <c r="E234" s="82"/>
      <c r="F234" s="82"/>
      <c r="G234" s="559"/>
      <c r="H234" s="560"/>
      <c r="I234" s="96"/>
    </row>
    <row r="235" spans="1:9" ht="18" customHeight="1">
      <c r="A235" s="540" t="s">
        <v>1973</v>
      </c>
      <c r="B235" s="541"/>
      <c r="C235" s="542"/>
      <c r="D235" s="541"/>
      <c r="E235" s="82"/>
      <c r="F235" s="82"/>
      <c r="G235" s="543"/>
      <c r="H235" s="544"/>
      <c r="I235" s="96"/>
    </row>
    <row r="236" spans="1:9" ht="17.100000000000001" customHeight="1">
      <c r="A236" s="540" t="s">
        <v>1973</v>
      </c>
      <c r="B236" s="541"/>
      <c r="C236" s="542"/>
      <c r="D236" s="541"/>
      <c r="E236" s="82"/>
      <c r="F236" s="82"/>
      <c r="G236" s="543"/>
      <c r="H236" s="544"/>
      <c r="I236" s="96"/>
    </row>
    <row r="237" spans="1:9" ht="17.100000000000001" customHeight="1">
      <c r="A237" s="540" t="s">
        <v>1973</v>
      </c>
      <c r="B237" s="541"/>
      <c r="C237" s="542"/>
      <c r="D237" s="541"/>
      <c r="E237" s="82"/>
      <c r="F237" s="82"/>
      <c r="G237" s="543"/>
      <c r="H237" s="544"/>
      <c r="I237" s="96"/>
    </row>
    <row r="238" spans="1:9" ht="17.100000000000001" customHeight="1">
      <c r="A238" s="540" t="s">
        <v>1973</v>
      </c>
      <c r="B238" s="541"/>
      <c r="C238" s="542"/>
      <c r="D238" s="541"/>
      <c r="E238" s="82"/>
      <c r="F238" s="82"/>
      <c r="G238" s="559"/>
      <c r="H238" s="560"/>
      <c r="I238" s="96"/>
    </row>
    <row r="239" spans="1:9" ht="18" customHeight="1">
      <c r="A239" s="540" t="s">
        <v>1973</v>
      </c>
      <c r="B239" s="541"/>
      <c r="C239" s="542"/>
      <c r="D239" s="541"/>
      <c r="E239" s="82"/>
      <c r="F239" s="82"/>
      <c r="G239" s="559"/>
      <c r="H239" s="560"/>
      <c r="I239" s="96"/>
    </row>
    <row r="240" spans="1:9" ht="17.100000000000001" customHeight="1">
      <c r="A240" s="540" t="s">
        <v>1973</v>
      </c>
      <c r="B240" s="541"/>
      <c r="C240" s="542"/>
      <c r="D240" s="541"/>
      <c r="E240" s="82"/>
      <c r="F240" s="82"/>
      <c r="G240" s="559"/>
      <c r="H240" s="560"/>
      <c r="I240" s="96"/>
    </row>
    <row r="241" spans="1:9" ht="17.100000000000001" customHeight="1">
      <c r="A241" s="540" t="s">
        <v>1973</v>
      </c>
      <c r="B241" s="541"/>
      <c r="C241" s="542"/>
      <c r="D241" s="541"/>
      <c r="E241" s="82"/>
      <c r="F241" s="82"/>
      <c r="G241" s="543"/>
      <c r="H241" s="544"/>
      <c r="I241" s="96"/>
    </row>
    <row r="242" spans="1:9" ht="17.100000000000001" customHeight="1">
      <c r="A242" s="540" t="s">
        <v>1973</v>
      </c>
      <c r="B242" s="541"/>
      <c r="C242" s="542"/>
      <c r="D242" s="541"/>
      <c r="E242" s="82"/>
      <c r="F242" s="82"/>
      <c r="G242" s="559"/>
      <c r="H242" s="560"/>
      <c r="I242" s="96"/>
    </row>
    <row r="243" spans="1:9" ht="18" customHeight="1">
      <c r="A243" s="540" t="s">
        <v>1973</v>
      </c>
      <c r="B243" s="541"/>
      <c r="C243" s="542"/>
      <c r="D243" s="541"/>
      <c r="E243" s="82"/>
      <c r="F243" s="82"/>
      <c r="G243" s="543"/>
      <c r="H243" s="544"/>
      <c r="I243" s="96"/>
    </row>
    <row r="244" spans="1:9" ht="17.100000000000001" customHeight="1">
      <c r="A244" s="540" t="s">
        <v>1973</v>
      </c>
      <c r="B244" s="541"/>
      <c r="C244" s="542"/>
      <c r="D244" s="541"/>
      <c r="E244" s="82"/>
      <c r="F244" s="82"/>
      <c r="G244" s="543"/>
      <c r="H244" s="544"/>
      <c r="I244" s="96"/>
    </row>
    <row r="245" spans="1:9" ht="17.100000000000001" customHeight="1">
      <c r="A245" s="540" t="s">
        <v>1973</v>
      </c>
      <c r="B245" s="541"/>
      <c r="C245" s="542"/>
      <c r="D245" s="541"/>
      <c r="E245" s="82"/>
      <c r="F245" s="82"/>
      <c r="G245" s="543"/>
      <c r="H245" s="544"/>
      <c r="I245" s="96"/>
    </row>
    <row r="246" spans="1:9" ht="17.100000000000001" customHeight="1">
      <c r="A246" s="540" t="s">
        <v>1973</v>
      </c>
      <c r="B246" s="541"/>
      <c r="C246" s="542"/>
      <c r="D246" s="541"/>
      <c r="E246" s="82"/>
      <c r="F246" s="82"/>
      <c r="G246" s="559"/>
      <c r="H246" s="560"/>
      <c r="I246" s="96"/>
    </row>
    <row r="247" spans="1:9" ht="18" customHeight="1">
      <c r="A247" s="540" t="s">
        <v>1973</v>
      </c>
      <c r="B247" s="541"/>
      <c r="C247" s="542"/>
      <c r="D247" s="541"/>
      <c r="E247" s="82"/>
      <c r="F247" s="82"/>
      <c r="G247" s="543"/>
      <c r="H247" s="544"/>
      <c r="I247" s="96"/>
    </row>
    <row r="248" spans="1:9" ht="17.100000000000001" customHeight="1">
      <c r="A248" s="540" t="s">
        <v>1973</v>
      </c>
      <c r="B248" s="541"/>
      <c r="C248" s="542"/>
      <c r="D248" s="541"/>
      <c r="E248" s="82"/>
      <c r="F248" s="82"/>
      <c r="G248" s="543"/>
      <c r="H248" s="544"/>
      <c r="I248" s="96"/>
    </row>
    <row r="249" spans="1:9" ht="17.100000000000001" customHeight="1">
      <c r="A249" s="540" t="s">
        <v>1973</v>
      </c>
      <c r="B249" s="541"/>
      <c r="C249" s="542"/>
      <c r="D249" s="541"/>
      <c r="E249" s="82"/>
      <c r="F249" s="82"/>
      <c r="G249" s="543"/>
      <c r="H249" s="544"/>
      <c r="I249" s="96"/>
    </row>
    <row r="250" spans="1:9" ht="17.100000000000001" customHeight="1">
      <c r="A250" s="540" t="s">
        <v>1973</v>
      </c>
      <c r="B250" s="541"/>
      <c r="C250" s="542"/>
      <c r="D250" s="541"/>
      <c r="E250" s="82"/>
      <c r="F250" s="82"/>
      <c r="G250" s="543"/>
      <c r="H250" s="544"/>
      <c r="I250" s="96"/>
    </row>
    <row r="251" spans="1:9" ht="17.649999999999999" customHeight="1">
      <c r="A251" s="540" t="s">
        <v>1973</v>
      </c>
      <c r="B251" s="541"/>
      <c r="C251" s="542"/>
      <c r="D251" s="541"/>
      <c r="E251" s="82"/>
      <c r="F251" s="82"/>
      <c r="G251" s="543"/>
      <c r="H251" s="544"/>
      <c r="I251" s="96"/>
    </row>
    <row r="252" spans="1:9" ht="48" customHeight="1">
      <c r="A252" s="547" t="s">
        <v>1970</v>
      </c>
      <c r="B252" s="548"/>
      <c r="C252" s="549"/>
      <c r="D252" s="548"/>
      <c r="E252" s="88"/>
      <c r="F252" s="88"/>
      <c r="G252" s="550"/>
      <c r="H252" s="551"/>
      <c r="I252" s="94"/>
    </row>
    <row r="253" spans="1:9" ht="17.100000000000001" customHeight="1">
      <c r="A253" s="552" t="s">
        <v>1973</v>
      </c>
      <c r="B253" s="553"/>
      <c r="C253" s="554"/>
      <c r="D253" s="553"/>
      <c r="E253" s="89"/>
      <c r="F253" s="89"/>
      <c r="G253" s="555"/>
      <c r="H253" s="556"/>
      <c r="I253" s="95"/>
    </row>
    <row r="254" spans="1:9" ht="17.100000000000001" customHeight="1">
      <c r="A254" s="540" t="s">
        <v>1973</v>
      </c>
      <c r="B254" s="541"/>
      <c r="C254" s="542"/>
      <c r="D254" s="541"/>
      <c r="E254" s="82"/>
      <c r="F254" s="82"/>
      <c r="G254" s="543"/>
      <c r="H254" s="544"/>
      <c r="I254" s="96"/>
    </row>
    <row r="255" spans="1:9" ht="18" customHeight="1">
      <c r="A255" s="540" t="s">
        <v>1973</v>
      </c>
      <c r="B255" s="541"/>
      <c r="C255" s="542"/>
      <c r="D255" s="541"/>
      <c r="E255" s="82"/>
      <c r="F255" s="82"/>
      <c r="G255" s="559"/>
      <c r="H255" s="560"/>
      <c r="I255" s="96"/>
    </row>
    <row r="256" spans="1:9" ht="17.100000000000001" customHeight="1">
      <c r="A256" s="540" t="s">
        <v>1973</v>
      </c>
      <c r="B256" s="541"/>
      <c r="C256" s="542"/>
      <c r="D256" s="541"/>
      <c r="E256" s="82"/>
      <c r="F256" s="82"/>
      <c r="G256" s="543"/>
      <c r="H256" s="544"/>
      <c r="I256" s="96"/>
    </row>
    <row r="257" spans="1:9" ht="17.100000000000001" customHeight="1">
      <c r="A257" s="540" t="s">
        <v>1973</v>
      </c>
      <c r="B257" s="541"/>
      <c r="C257" s="542"/>
      <c r="D257" s="541"/>
      <c r="E257" s="82"/>
      <c r="F257" s="82"/>
      <c r="G257" s="559"/>
      <c r="H257" s="560"/>
      <c r="I257" s="96"/>
    </row>
    <row r="258" spans="1:9" ht="17.100000000000001" customHeight="1">
      <c r="A258" s="540" t="s">
        <v>1973</v>
      </c>
      <c r="B258" s="541"/>
      <c r="C258" s="542"/>
      <c r="D258" s="541"/>
      <c r="E258" s="82"/>
      <c r="F258" s="82"/>
      <c r="G258" s="543"/>
      <c r="H258" s="544"/>
      <c r="I258" s="96"/>
    </row>
    <row r="259" spans="1:9" ht="18" customHeight="1">
      <c r="A259" s="540" t="s">
        <v>1973</v>
      </c>
      <c r="B259" s="541"/>
      <c r="C259" s="542"/>
      <c r="D259" s="541"/>
      <c r="E259" s="82"/>
      <c r="F259" s="82"/>
      <c r="G259" s="543"/>
      <c r="H259" s="544"/>
      <c r="I259" s="96"/>
    </row>
    <row r="260" spans="1:9" ht="17.100000000000001" customHeight="1">
      <c r="A260" s="540" t="s">
        <v>1973</v>
      </c>
      <c r="B260" s="541"/>
      <c r="C260" s="542"/>
      <c r="D260" s="541"/>
      <c r="E260" s="82"/>
      <c r="F260" s="82"/>
      <c r="G260" s="543"/>
      <c r="H260" s="544"/>
      <c r="I260" s="96"/>
    </row>
    <row r="261" spans="1:9" ht="17.100000000000001" customHeight="1">
      <c r="A261" s="540" t="s">
        <v>1973</v>
      </c>
      <c r="B261" s="541"/>
      <c r="C261" s="542"/>
      <c r="D261" s="541"/>
      <c r="E261" s="82"/>
      <c r="F261" s="82"/>
      <c r="G261" s="543"/>
      <c r="H261" s="544"/>
      <c r="I261" s="96"/>
    </row>
    <row r="262" spans="1:9" ht="17.100000000000001" customHeight="1">
      <c r="A262" s="540" t="s">
        <v>1973</v>
      </c>
      <c r="B262" s="541"/>
      <c r="C262" s="542"/>
      <c r="D262" s="541"/>
      <c r="E262" s="82"/>
      <c r="F262" s="82"/>
      <c r="G262" s="543"/>
      <c r="H262" s="544"/>
      <c r="I262" s="96"/>
    </row>
    <row r="263" spans="1:9" ht="18" customHeight="1">
      <c r="A263" s="540" t="s">
        <v>1973</v>
      </c>
      <c r="B263" s="541"/>
      <c r="C263" s="542"/>
      <c r="D263" s="541"/>
      <c r="E263" s="82"/>
      <c r="F263" s="82"/>
      <c r="G263" s="543"/>
      <c r="H263" s="544"/>
      <c r="I263" s="96"/>
    </row>
    <row r="264" spans="1:9" ht="17.100000000000001" customHeight="1">
      <c r="A264" s="540" t="s">
        <v>1973</v>
      </c>
      <c r="B264" s="541"/>
      <c r="C264" s="542"/>
      <c r="D264" s="541"/>
      <c r="E264" s="82"/>
      <c r="F264" s="82"/>
      <c r="G264" s="543"/>
      <c r="H264" s="544"/>
      <c r="I264" s="96"/>
    </row>
    <row r="265" spans="1:9" ht="17.100000000000001" customHeight="1">
      <c r="A265" s="540" t="s">
        <v>1973</v>
      </c>
      <c r="B265" s="541"/>
      <c r="C265" s="542"/>
      <c r="D265" s="541"/>
      <c r="E265" s="82"/>
      <c r="F265" s="82"/>
      <c r="G265" s="543"/>
      <c r="H265" s="544"/>
      <c r="I265" s="96"/>
    </row>
    <row r="266" spans="1:9" ht="17.100000000000001" customHeight="1">
      <c r="A266" s="540" t="s">
        <v>1973</v>
      </c>
      <c r="B266" s="541"/>
      <c r="C266" s="542"/>
      <c r="D266" s="541"/>
      <c r="E266" s="82"/>
      <c r="F266" s="82"/>
      <c r="G266" s="543"/>
      <c r="H266" s="544"/>
      <c r="I266" s="96"/>
    </row>
    <row r="267" spans="1:9" ht="18" customHeight="1">
      <c r="A267" s="540" t="s">
        <v>1973</v>
      </c>
      <c r="B267" s="541"/>
      <c r="C267" s="542"/>
      <c r="D267" s="541"/>
      <c r="E267" s="82"/>
      <c r="F267" s="82"/>
      <c r="G267" s="543"/>
      <c r="H267" s="544"/>
      <c r="I267" s="96"/>
    </row>
    <row r="268" spans="1:9" ht="17.100000000000001" customHeight="1">
      <c r="A268" s="540" t="s">
        <v>1973</v>
      </c>
      <c r="B268" s="541"/>
      <c r="C268" s="542"/>
      <c r="D268" s="541"/>
      <c r="E268" s="82"/>
      <c r="F268" s="82"/>
      <c r="G268" s="543"/>
      <c r="H268" s="544"/>
      <c r="I268" s="96"/>
    </row>
    <row r="269" spans="1:9" ht="17.100000000000001" customHeight="1">
      <c r="A269" s="540" t="s">
        <v>1973</v>
      </c>
      <c r="B269" s="541"/>
      <c r="C269" s="542"/>
      <c r="D269" s="541"/>
      <c r="E269" s="82"/>
      <c r="F269" s="82"/>
      <c r="G269" s="543"/>
      <c r="H269" s="544"/>
      <c r="I269" s="96"/>
    </row>
    <row r="270" spans="1:9" ht="17.100000000000001" customHeight="1">
      <c r="A270" s="540" t="s">
        <v>1973</v>
      </c>
      <c r="B270" s="541"/>
      <c r="C270" s="542"/>
      <c r="D270" s="541"/>
      <c r="E270" s="82"/>
      <c r="F270" s="82"/>
      <c r="G270" s="543"/>
      <c r="H270" s="544"/>
      <c r="I270" s="96"/>
    </row>
    <row r="271" spans="1:9" ht="18" customHeight="1">
      <c r="A271" s="540" t="s">
        <v>1973</v>
      </c>
      <c r="B271" s="541"/>
      <c r="C271" s="542"/>
      <c r="D271" s="541"/>
      <c r="E271" s="82"/>
      <c r="F271" s="82"/>
      <c r="G271" s="543"/>
      <c r="H271" s="544"/>
      <c r="I271" s="96"/>
    </row>
    <row r="272" spans="1:9" ht="17.100000000000001" customHeight="1">
      <c r="A272" s="540" t="s">
        <v>1973</v>
      </c>
      <c r="B272" s="541"/>
      <c r="C272" s="542"/>
      <c r="D272" s="541"/>
      <c r="E272" s="82"/>
      <c r="F272" s="82"/>
      <c r="G272" s="543"/>
      <c r="H272" s="544"/>
      <c r="I272" s="96"/>
    </row>
    <row r="273" spans="1:9" ht="17.100000000000001" customHeight="1">
      <c r="A273" s="540" t="s">
        <v>1973</v>
      </c>
      <c r="B273" s="541"/>
      <c r="C273" s="542"/>
      <c r="D273" s="541"/>
      <c r="E273" s="82"/>
      <c r="F273" s="82"/>
      <c r="G273" s="559"/>
      <c r="H273" s="560"/>
      <c r="I273" s="96"/>
    </row>
    <row r="274" spans="1:9" ht="17.100000000000001" customHeight="1">
      <c r="A274" s="540" t="s">
        <v>1973</v>
      </c>
      <c r="B274" s="541"/>
      <c r="C274" s="542"/>
      <c r="D274" s="541"/>
      <c r="E274" s="82"/>
      <c r="F274" s="82"/>
      <c r="G274" s="543"/>
      <c r="H274" s="544"/>
      <c r="I274" s="96"/>
    </row>
    <row r="275" spans="1:9" ht="18" customHeight="1">
      <c r="A275" s="540" t="s">
        <v>1973</v>
      </c>
      <c r="B275" s="541"/>
      <c r="C275" s="542"/>
      <c r="D275" s="541"/>
      <c r="E275" s="82"/>
      <c r="F275" s="82"/>
      <c r="G275" s="543"/>
      <c r="H275" s="544"/>
      <c r="I275" s="96"/>
    </row>
    <row r="276" spans="1:9" ht="17.100000000000001" customHeight="1">
      <c r="A276" s="540" t="s">
        <v>1973</v>
      </c>
      <c r="B276" s="541"/>
      <c r="C276" s="542"/>
      <c r="D276" s="541"/>
      <c r="E276" s="82"/>
      <c r="F276" s="82"/>
      <c r="G276" s="543"/>
      <c r="H276" s="544"/>
      <c r="I276" s="96"/>
    </row>
    <row r="277" spans="1:9" ht="17.100000000000001" customHeight="1">
      <c r="A277" s="540" t="s">
        <v>1973</v>
      </c>
      <c r="B277" s="541"/>
      <c r="C277" s="542"/>
      <c r="D277" s="541"/>
      <c r="E277" s="82"/>
      <c r="F277" s="82"/>
      <c r="G277" s="543"/>
      <c r="H277" s="544"/>
      <c r="I277" s="96"/>
    </row>
    <row r="278" spans="1:9" ht="17.100000000000001" customHeight="1">
      <c r="A278" s="540" t="s">
        <v>1973</v>
      </c>
      <c r="B278" s="541"/>
      <c r="C278" s="542"/>
      <c r="D278" s="541"/>
      <c r="E278" s="82"/>
      <c r="F278" s="82"/>
      <c r="G278" s="543"/>
      <c r="H278" s="544"/>
      <c r="I278" s="96"/>
    </row>
    <row r="279" spans="1:9" ht="18" customHeight="1">
      <c r="A279" s="540" t="s">
        <v>1973</v>
      </c>
      <c r="B279" s="541"/>
      <c r="C279" s="542"/>
      <c r="D279" s="541"/>
      <c r="E279" s="82"/>
      <c r="F279" s="82"/>
      <c r="G279" s="559"/>
      <c r="H279" s="560"/>
      <c r="I279" s="96"/>
    </row>
    <row r="280" spans="1:9" ht="17.100000000000001" customHeight="1">
      <c r="A280" s="540" t="s">
        <v>1973</v>
      </c>
      <c r="B280" s="541"/>
      <c r="C280" s="542"/>
      <c r="D280" s="541"/>
      <c r="E280" s="82"/>
      <c r="F280" s="82"/>
      <c r="G280" s="559"/>
      <c r="H280" s="560"/>
      <c r="I280" s="96"/>
    </row>
    <row r="281" spans="1:9" ht="17.100000000000001" customHeight="1">
      <c r="A281" s="540" t="s">
        <v>1973</v>
      </c>
      <c r="B281" s="541"/>
      <c r="C281" s="542"/>
      <c r="D281" s="541"/>
      <c r="E281" s="82"/>
      <c r="F281" s="82"/>
      <c r="G281" s="543"/>
      <c r="H281" s="544"/>
      <c r="I281" s="96"/>
    </row>
    <row r="282" spans="1:9" ht="17.100000000000001" customHeight="1">
      <c r="A282" s="540" t="s">
        <v>1973</v>
      </c>
      <c r="B282" s="541"/>
      <c r="C282" s="542"/>
      <c r="D282" s="541"/>
      <c r="E282" s="82"/>
      <c r="F282" s="82"/>
      <c r="G282" s="543"/>
      <c r="H282" s="544"/>
      <c r="I282" s="96"/>
    </row>
    <row r="283" spans="1:9" ht="18" customHeight="1">
      <c r="A283" s="540" t="s">
        <v>1973</v>
      </c>
      <c r="B283" s="541"/>
      <c r="C283" s="542"/>
      <c r="D283" s="541"/>
      <c r="E283" s="82"/>
      <c r="F283" s="82"/>
      <c r="G283" s="543"/>
      <c r="H283" s="544"/>
      <c r="I283" s="96"/>
    </row>
    <row r="284" spans="1:9" ht="17.100000000000001" customHeight="1">
      <c r="A284" s="540" t="s">
        <v>1973</v>
      </c>
      <c r="B284" s="541"/>
      <c r="C284" s="542"/>
      <c r="D284" s="541"/>
      <c r="E284" s="82"/>
      <c r="F284" s="82"/>
      <c r="G284" s="559"/>
      <c r="H284" s="560"/>
      <c r="I284" s="96"/>
    </row>
    <row r="285" spans="1:9" ht="17.100000000000001" customHeight="1">
      <c r="A285" s="540" t="s">
        <v>1973</v>
      </c>
      <c r="B285" s="541"/>
      <c r="C285" s="542"/>
      <c r="D285" s="541"/>
      <c r="E285" s="82"/>
      <c r="F285" s="82"/>
      <c r="G285" s="543"/>
      <c r="H285" s="544"/>
      <c r="I285" s="96"/>
    </row>
    <row r="286" spans="1:9" ht="17.100000000000001" customHeight="1">
      <c r="A286" s="540" t="s">
        <v>1973</v>
      </c>
      <c r="B286" s="541"/>
      <c r="C286" s="542"/>
      <c r="D286" s="541"/>
      <c r="E286" s="82"/>
      <c r="F286" s="82"/>
      <c r="G286" s="543"/>
      <c r="H286" s="544"/>
      <c r="I286" s="96"/>
    </row>
    <row r="287" spans="1:9" ht="18" customHeight="1">
      <c r="A287" s="540" t="s">
        <v>1973</v>
      </c>
      <c r="B287" s="541"/>
      <c r="C287" s="542"/>
      <c r="D287" s="541"/>
      <c r="E287" s="82"/>
      <c r="F287" s="82"/>
      <c r="G287" s="543"/>
      <c r="H287" s="544"/>
      <c r="I287" s="96"/>
    </row>
    <row r="288" spans="1:9" ht="17.100000000000001" customHeight="1">
      <c r="A288" s="540" t="s">
        <v>1973</v>
      </c>
      <c r="B288" s="541"/>
      <c r="C288" s="542"/>
      <c r="D288" s="541"/>
      <c r="E288" s="82"/>
      <c r="F288" s="82"/>
      <c r="G288" s="543"/>
      <c r="H288" s="544"/>
      <c r="I288" s="96"/>
    </row>
    <row r="289" spans="1:9" ht="17.100000000000001" customHeight="1">
      <c r="A289" s="540" t="s">
        <v>1973</v>
      </c>
      <c r="B289" s="541"/>
      <c r="C289" s="542"/>
      <c r="D289" s="541"/>
      <c r="E289" s="82"/>
      <c r="F289" s="82"/>
      <c r="G289" s="543"/>
      <c r="H289" s="544"/>
      <c r="I289" s="96"/>
    </row>
    <row r="290" spans="1:9" ht="48" customHeight="1">
      <c r="A290" s="547" t="s">
        <v>1970</v>
      </c>
      <c r="B290" s="548"/>
      <c r="C290" s="549"/>
      <c r="D290" s="548"/>
      <c r="E290" s="88"/>
      <c r="F290" s="88"/>
      <c r="G290" s="550"/>
      <c r="H290" s="551"/>
      <c r="I290" s="94"/>
    </row>
    <row r="291" spans="1:9" ht="17.100000000000001" customHeight="1">
      <c r="A291" s="552" t="s">
        <v>1973</v>
      </c>
      <c r="B291" s="553"/>
      <c r="C291" s="554"/>
      <c r="D291" s="553"/>
      <c r="E291" s="89"/>
      <c r="F291" s="89"/>
      <c r="G291" s="555"/>
      <c r="H291" s="556"/>
      <c r="I291" s="95"/>
    </row>
    <row r="292" spans="1:9" ht="17.100000000000001" customHeight="1">
      <c r="A292" s="540" t="s">
        <v>1973</v>
      </c>
      <c r="B292" s="541"/>
      <c r="C292" s="542"/>
      <c r="D292" s="541"/>
      <c r="E292" s="82"/>
      <c r="F292" s="82"/>
      <c r="G292" s="543"/>
      <c r="H292" s="544"/>
      <c r="I292" s="96"/>
    </row>
    <row r="293" spans="1:9" ht="18" customHeight="1">
      <c r="A293" s="540" t="s">
        <v>1973</v>
      </c>
      <c r="B293" s="541"/>
      <c r="C293" s="542"/>
      <c r="D293" s="541"/>
      <c r="E293" s="82"/>
      <c r="F293" s="82"/>
      <c r="G293" s="543"/>
      <c r="H293" s="544"/>
      <c r="I293" s="96"/>
    </row>
    <row r="294" spans="1:9" ht="17.100000000000001" customHeight="1">
      <c r="A294" s="540" t="s">
        <v>1973</v>
      </c>
      <c r="B294" s="541"/>
      <c r="C294" s="542"/>
      <c r="D294" s="541"/>
      <c r="E294" s="82"/>
      <c r="F294" s="82"/>
      <c r="G294" s="543"/>
      <c r="H294" s="544"/>
      <c r="I294" s="96"/>
    </row>
    <row r="295" spans="1:9" ht="17.100000000000001" customHeight="1">
      <c r="A295" s="540" t="s">
        <v>1973</v>
      </c>
      <c r="B295" s="541"/>
      <c r="C295" s="542"/>
      <c r="D295" s="541"/>
      <c r="E295" s="82"/>
      <c r="F295" s="82"/>
      <c r="G295" s="543"/>
      <c r="H295" s="544"/>
      <c r="I295" s="96"/>
    </row>
    <row r="296" spans="1:9" ht="17.100000000000001" customHeight="1">
      <c r="A296" s="540" t="s">
        <v>1973</v>
      </c>
      <c r="B296" s="541"/>
      <c r="C296" s="542"/>
      <c r="D296" s="541"/>
      <c r="E296" s="82"/>
      <c r="F296" s="82"/>
      <c r="G296" s="543"/>
      <c r="H296" s="544"/>
      <c r="I296" s="96"/>
    </row>
    <row r="297" spans="1:9" ht="18" customHeight="1">
      <c r="A297" s="540" t="s">
        <v>1973</v>
      </c>
      <c r="B297" s="541"/>
      <c r="C297" s="542"/>
      <c r="D297" s="541"/>
      <c r="E297" s="82"/>
      <c r="F297" s="82"/>
      <c r="G297" s="543"/>
      <c r="H297" s="544"/>
      <c r="I297" s="96"/>
    </row>
    <row r="298" spans="1:9" ht="17.100000000000001" customHeight="1">
      <c r="A298" s="540" t="s">
        <v>1973</v>
      </c>
      <c r="B298" s="541"/>
      <c r="C298" s="542"/>
      <c r="D298" s="541"/>
      <c r="E298" s="82"/>
      <c r="F298" s="82"/>
      <c r="G298" s="543"/>
      <c r="H298" s="544"/>
      <c r="I298" s="96"/>
    </row>
    <row r="299" spans="1:9" ht="17.100000000000001" customHeight="1">
      <c r="A299" s="540" t="s">
        <v>1973</v>
      </c>
      <c r="B299" s="541"/>
      <c r="C299" s="542"/>
      <c r="D299" s="541"/>
      <c r="E299" s="82"/>
      <c r="F299" s="82"/>
      <c r="G299" s="543"/>
      <c r="H299" s="544"/>
      <c r="I299" s="96"/>
    </row>
    <row r="300" spans="1:9" ht="17.100000000000001" customHeight="1">
      <c r="A300" s="540" t="s">
        <v>1973</v>
      </c>
      <c r="B300" s="541"/>
      <c r="C300" s="542"/>
      <c r="D300" s="541"/>
      <c r="E300" s="82"/>
      <c r="F300" s="82"/>
      <c r="G300" s="543"/>
      <c r="H300" s="544"/>
      <c r="I300" s="96"/>
    </row>
    <row r="301" spans="1:9" ht="18" customHeight="1">
      <c r="A301" s="540" t="s">
        <v>1973</v>
      </c>
      <c r="B301" s="541"/>
      <c r="C301" s="542"/>
      <c r="D301" s="541"/>
      <c r="E301" s="82"/>
      <c r="F301" s="82"/>
      <c r="G301" s="543"/>
      <c r="H301" s="544"/>
      <c r="I301" s="96"/>
    </row>
    <row r="302" spans="1:9" ht="17.100000000000001" customHeight="1">
      <c r="A302" s="540" t="s">
        <v>1973</v>
      </c>
      <c r="B302" s="541"/>
      <c r="C302" s="542"/>
      <c r="D302" s="541"/>
      <c r="E302" s="82"/>
      <c r="F302" s="82"/>
      <c r="G302" s="559"/>
      <c r="H302" s="560"/>
      <c r="I302" s="96"/>
    </row>
    <row r="303" spans="1:9" ht="17.100000000000001" customHeight="1">
      <c r="A303" s="540" t="s">
        <v>1973</v>
      </c>
      <c r="B303" s="541"/>
      <c r="C303" s="542"/>
      <c r="D303" s="541"/>
      <c r="E303" s="82"/>
      <c r="F303" s="82"/>
      <c r="G303" s="543"/>
      <c r="H303" s="544"/>
      <c r="I303" s="96"/>
    </row>
    <row r="304" spans="1:9" ht="17.100000000000001" customHeight="1">
      <c r="A304" s="540" t="s">
        <v>1973</v>
      </c>
      <c r="B304" s="541"/>
      <c r="C304" s="542"/>
      <c r="D304" s="541"/>
      <c r="E304" s="82"/>
      <c r="F304" s="82"/>
      <c r="G304" s="543"/>
      <c r="H304" s="544"/>
      <c r="I304" s="96"/>
    </row>
    <row r="305" spans="1:9" ht="18" customHeight="1">
      <c r="A305" s="540" t="s">
        <v>1973</v>
      </c>
      <c r="B305" s="541"/>
      <c r="C305" s="542"/>
      <c r="D305" s="541"/>
      <c r="E305" s="82"/>
      <c r="F305" s="82"/>
      <c r="G305" s="543"/>
      <c r="H305" s="544"/>
      <c r="I305" s="96"/>
    </row>
    <row r="306" spans="1:9" ht="17.100000000000001" customHeight="1">
      <c r="A306" s="540" t="s">
        <v>1973</v>
      </c>
      <c r="B306" s="541"/>
      <c r="C306" s="542"/>
      <c r="D306" s="541"/>
      <c r="E306" s="82"/>
      <c r="F306" s="82"/>
      <c r="G306" s="543"/>
      <c r="H306" s="544"/>
      <c r="I306" s="96"/>
    </row>
    <row r="307" spans="1:9" ht="17.100000000000001" customHeight="1">
      <c r="A307" s="540" t="s">
        <v>1973</v>
      </c>
      <c r="B307" s="541"/>
      <c r="C307" s="542"/>
      <c r="D307" s="541"/>
      <c r="E307" s="82"/>
      <c r="F307" s="82"/>
      <c r="G307" s="543"/>
      <c r="H307" s="544"/>
      <c r="I307" s="96"/>
    </row>
    <row r="308" spans="1:9" ht="17.100000000000001" customHeight="1">
      <c r="A308" s="540" t="s">
        <v>1973</v>
      </c>
      <c r="B308" s="541"/>
      <c r="C308" s="542"/>
      <c r="D308" s="541"/>
      <c r="E308" s="82"/>
      <c r="F308" s="82"/>
      <c r="G308" s="559"/>
      <c r="H308" s="560"/>
      <c r="I308" s="96"/>
    </row>
    <row r="309" spans="1:9" ht="18" customHeight="1">
      <c r="A309" s="540" t="s">
        <v>1973</v>
      </c>
      <c r="B309" s="541"/>
      <c r="C309" s="542"/>
      <c r="D309" s="541"/>
      <c r="E309" s="82"/>
      <c r="F309" s="82"/>
      <c r="G309" s="543"/>
      <c r="H309" s="544"/>
      <c r="I309" s="96"/>
    </row>
    <row r="310" spans="1:9" ht="17.100000000000001" customHeight="1">
      <c r="A310" s="540" t="s">
        <v>1973</v>
      </c>
      <c r="B310" s="541"/>
      <c r="C310" s="542"/>
      <c r="D310" s="541"/>
      <c r="E310" s="82"/>
      <c r="F310" s="82"/>
      <c r="G310" s="543"/>
      <c r="H310" s="544"/>
      <c r="I310" s="96"/>
    </row>
    <row r="311" spans="1:9" ht="31.5" customHeight="1">
      <c r="A311" s="540" t="s">
        <v>1973</v>
      </c>
      <c r="B311" s="541"/>
      <c r="C311" s="557"/>
      <c r="D311" s="558"/>
      <c r="E311" s="82"/>
      <c r="F311" s="82"/>
      <c r="G311" s="559"/>
      <c r="H311" s="560"/>
      <c r="I311" s="96"/>
    </row>
    <row r="312" spans="1:9" ht="17.100000000000001" customHeight="1">
      <c r="A312" s="540" t="s">
        <v>1973</v>
      </c>
      <c r="B312" s="541"/>
      <c r="C312" s="542"/>
      <c r="D312" s="541"/>
      <c r="E312" s="82"/>
      <c r="F312" s="82"/>
      <c r="G312" s="543"/>
      <c r="H312" s="544"/>
      <c r="I312" s="96"/>
    </row>
    <row r="313" spans="1:9" ht="17.100000000000001" customHeight="1">
      <c r="A313" s="540" t="s">
        <v>1973</v>
      </c>
      <c r="B313" s="541"/>
      <c r="C313" s="542"/>
      <c r="D313" s="541"/>
      <c r="E313" s="82"/>
      <c r="F313" s="82"/>
      <c r="G313" s="543"/>
      <c r="H313" s="544"/>
      <c r="I313" s="96"/>
    </row>
    <row r="314" spans="1:9" ht="17.100000000000001" customHeight="1">
      <c r="A314" s="540" t="s">
        <v>1973</v>
      </c>
      <c r="B314" s="541"/>
      <c r="C314" s="542"/>
      <c r="D314" s="541"/>
      <c r="E314" s="82"/>
      <c r="F314" s="82"/>
      <c r="G314" s="559"/>
      <c r="H314" s="560"/>
      <c r="I314" s="96"/>
    </row>
    <row r="315" spans="1:9" ht="18" customHeight="1">
      <c r="A315" s="540" t="s">
        <v>1973</v>
      </c>
      <c r="B315" s="541"/>
      <c r="C315" s="542"/>
      <c r="D315" s="541"/>
      <c r="E315" s="82"/>
      <c r="F315" s="82"/>
      <c r="G315" s="559"/>
      <c r="H315" s="560"/>
      <c r="I315" s="96"/>
    </row>
    <row r="316" spans="1:9" ht="17.100000000000001" customHeight="1">
      <c r="A316" s="540" t="s">
        <v>1973</v>
      </c>
      <c r="B316" s="541"/>
      <c r="C316" s="542"/>
      <c r="D316" s="541"/>
      <c r="E316" s="82"/>
      <c r="F316" s="82"/>
      <c r="G316" s="543"/>
      <c r="H316" s="544"/>
      <c r="I316" s="96"/>
    </row>
    <row r="317" spans="1:9" ht="17.100000000000001" customHeight="1">
      <c r="A317" s="540" t="s">
        <v>1973</v>
      </c>
      <c r="B317" s="541"/>
      <c r="C317" s="542"/>
      <c r="D317" s="541"/>
      <c r="E317" s="82"/>
      <c r="F317" s="82"/>
      <c r="G317" s="559"/>
      <c r="H317" s="560"/>
      <c r="I317" s="96"/>
    </row>
    <row r="318" spans="1:9" ht="17.100000000000001" customHeight="1">
      <c r="A318" s="540" t="s">
        <v>1973</v>
      </c>
      <c r="B318" s="541"/>
      <c r="C318" s="542"/>
      <c r="D318" s="541"/>
      <c r="E318" s="82"/>
      <c r="F318" s="82"/>
      <c r="G318" s="543"/>
      <c r="H318" s="544"/>
      <c r="I318" s="96"/>
    </row>
    <row r="319" spans="1:9" ht="18" customHeight="1">
      <c r="A319" s="540" t="s">
        <v>1973</v>
      </c>
      <c r="B319" s="541"/>
      <c r="C319" s="542"/>
      <c r="D319" s="541"/>
      <c r="E319" s="82"/>
      <c r="F319" s="82"/>
      <c r="G319" s="559"/>
      <c r="H319" s="560"/>
      <c r="I319" s="96"/>
    </row>
    <row r="320" spans="1:9" ht="17.100000000000001" customHeight="1">
      <c r="A320" s="540" t="s">
        <v>1973</v>
      </c>
      <c r="B320" s="541"/>
      <c r="C320" s="542"/>
      <c r="D320" s="541"/>
      <c r="E320" s="82"/>
      <c r="F320" s="82"/>
      <c r="G320" s="543"/>
      <c r="H320" s="544"/>
      <c r="I320" s="96"/>
    </row>
    <row r="321" spans="1:9" ht="17.100000000000001" customHeight="1">
      <c r="A321" s="540" t="s">
        <v>1973</v>
      </c>
      <c r="B321" s="541"/>
      <c r="C321" s="542"/>
      <c r="D321" s="541"/>
      <c r="E321" s="82"/>
      <c r="F321" s="82"/>
      <c r="G321" s="543"/>
      <c r="H321" s="544"/>
      <c r="I321" s="96"/>
    </row>
    <row r="322" spans="1:9" ht="17.100000000000001" customHeight="1">
      <c r="A322" s="540" t="s">
        <v>1973</v>
      </c>
      <c r="B322" s="541"/>
      <c r="C322" s="542"/>
      <c r="D322" s="541"/>
      <c r="E322" s="82"/>
      <c r="F322" s="82"/>
      <c r="G322" s="559"/>
      <c r="H322" s="560"/>
      <c r="I322" s="96"/>
    </row>
    <row r="323" spans="1:9" ht="18" customHeight="1">
      <c r="A323" s="540" t="s">
        <v>1973</v>
      </c>
      <c r="B323" s="541"/>
      <c r="C323" s="542"/>
      <c r="D323" s="541"/>
      <c r="E323" s="82"/>
      <c r="F323" s="82"/>
      <c r="G323" s="543"/>
      <c r="H323" s="544"/>
      <c r="I323" s="96"/>
    </row>
    <row r="324" spans="1:9" ht="17.100000000000001" customHeight="1">
      <c r="A324" s="540" t="s">
        <v>1973</v>
      </c>
      <c r="B324" s="541"/>
      <c r="C324" s="542"/>
      <c r="D324" s="541"/>
      <c r="E324" s="82"/>
      <c r="F324" s="82"/>
      <c r="G324" s="543"/>
      <c r="H324" s="544"/>
      <c r="I324" s="96"/>
    </row>
    <row r="325" spans="1:9" ht="17.100000000000001" customHeight="1">
      <c r="A325" s="540" t="s">
        <v>1973</v>
      </c>
      <c r="B325" s="541"/>
      <c r="C325" s="542"/>
      <c r="D325" s="541"/>
      <c r="E325" s="82"/>
      <c r="F325" s="82"/>
      <c r="G325" s="543"/>
      <c r="H325" s="544"/>
      <c r="I325" s="96"/>
    </row>
    <row r="326" spans="1:9" ht="17.100000000000001" customHeight="1">
      <c r="A326" s="540" t="s">
        <v>1973</v>
      </c>
      <c r="B326" s="541"/>
      <c r="C326" s="542"/>
      <c r="D326" s="541"/>
      <c r="E326" s="82"/>
      <c r="F326" s="82"/>
      <c r="G326" s="543"/>
      <c r="H326" s="544"/>
      <c r="I326" s="96"/>
    </row>
    <row r="327" spans="1:9" ht="17.649999999999999" customHeight="1">
      <c r="A327" s="540" t="s">
        <v>1973</v>
      </c>
      <c r="B327" s="541"/>
      <c r="C327" s="542"/>
      <c r="D327" s="541"/>
      <c r="E327" s="82"/>
      <c r="F327" s="82"/>
      <c r="G327" s="543"/>
      <c r="H327" s="544"/>
      <c r="I327" s="96"/>
    </row>
    <row r="328" spans="1:9" ht="48" customHeight="1">
      <c r="A328" s="547" t="s">
        <v>1970</v>
      </c>
      <c r="B328" s="548"/>
      <c r="C328" s="549"/>
      <c r="D328" s="548"/>
      <c r="E328" s="88"/>
      <c r="F328" s="88"/>
      <c r="G328" s="550"/>
      <c r="H328" s="551"/>
      <c r="I328" s="94"/>
    </row>
    <row r="329" spans="1:9" ht="17.100000000000001" customHeight="1">
      <c r="A329" s="552" t="s">
        <v>1973</v>
      </c>
      <c r="B329" s="553"/>
      <c r="C329" s="554"/>
      <c r="D329" s="553"/>
      <c r="E329" s="89"/>
      <c r="F329" s="89"/>
      <c r="G329" s="555"/>
      <c r="H329" s="556"/>
      <c r="I329" s="95"/>
    </row>
    <row r="330" spans="1:9" ht="17.100000000000001" customHeight="1">
      <c r="A330" s="540" t="s">
        <v>1973</v>
      </c>
      <c r="B330" s="541"/>
      <c r="C330" s="542"/>
      <c r="D330" s="541"/>
      <c r="E330" s="82"/>
      <c r="F330" s="82"/>
      <c r="G330" s="543"/>
      <c r="H330" s="544"/>
      <c r="I330" s="96"/>
    </row>
    <row r="331" spans="1:9" ht="18" customHeight="1">
      <c r="A331" s="540" t="s">
        <v>1973</v>
      </c>
      <c r="B331" s="541"/>
      <c r="C331" s="542"/>
      <c r="D331" s="541"/>
      <c r="E331" s="82"/>
      <c r="F331" s="82"/>
      <c r="G331" s="543"/>
      <c r="H331" s="544"/>
      <c r="I331" s="96"/>
    </row>
    <row r="332" spans="1:9" ht="17.100000000000001" customHeight="1">
      <c r="A332" s="540" t="s">
        <v>1973</v>
      </c>
      <c r="B332" s="541"/>
      <c r="C332" s="542"/>
      <c r="D332" s="541"/>
      <c r="E332" s="82"/>
      <c r="F332" s="82"/>
      <c r="G332" s="543"/>
      <c r="H332" s="544"/>
      <c r="I332" s="96"/>
    </row>
    <row r="333" spans="1:9" ht="17.100000000000001" customHeight="1">
      <c r="A333" s="540" t="s">
        <v>1973</v>
      </c>
      <c r="B333" s="541"/>
      <c r="C333" s="542"/>
      <c r="D333" s="541"/>
      <c r="E333" s="82"/>
      <c r="F333" s="82"/>
      <c r="G333" s="543"/>
      <c r="H333" s="544"/>
      <c r="I333" s="96"/>
    </row>
    <row r="334" spans="1:9" ht="17.100000000000001" customHeight="1">
      <c r="A334" s="540" t="s">
        <v>1973</v>
      </c>
      <c r="B334" s="541"/>
      <c r="C334" s="542"/>
      <c r="D334" s="541"/>
      <c r="E334" s="82"/>
      <c r="F334" s="82"/>
      <c r="G334" s="543"/>
      <c r="H334" s="544"/>
      <c r="I334" s="96"/>
    </row>
    <row r="335" spans="1:9" ht="18" customHeight="1">
      <c r="A335" s="540" t="s">
        <v>1973</v>
      </c>
      <c r="B335" s="541"/>
      <c r="C335" s="542"/>
      <c r="D335" s="541"/>
      <c r="E335" s="82"/>
      <c r="F335" s="82"/>
      <c r="G335" s="543"/>
      <c r="H335" s="544"/>
      <c r="I335" s="96"/>
    </row>
    <row r="336" spans="1:9" ht="17.100000000000001" customHeight="1">
      <c r="A336" s="540" t="s">
        <v>1973</v>
      </c>
      <c r="B336" s="541"/>
      <c r="C336" s="542"/>
      <c r="D336" s="541"/>
      <c r="E336" s="82"/>
      <c r="F336" s="82"/>
      <c r="G336" s="543"/>
      <c r="H336" s="544"/>
      <c r="I336" s="96"/>
    </row>
    <row r="337" spans="1:9" ht="17.100000000000001" customHeight="1">
      <c r="A337" s="540" t="s">
        <v>1973</v>
      </c>
      <c r="B337" s="541"/>
      <c r="C337" s="542"/>
      <c r="D337" s="541"/>
      <c r="E337" s="82"/>
      <c r="F337" s="82"/>
      <c r="G337" s="543"/>
      <c r="H337" s="544"/>
      <c r="I337" s="96"/>
    </row>
    <row r="338" spans="1:9" ht="17.100000000000001" customHeight="1">
      <c r="A338" s="540" t="s">
        <v>1973</v>
      </c>
      <c r="B338" s="541"/>
      <c r="C338" s="542"/>
      <c r="D338" s="541"/>
      <c r="E338" s="82"/>
      <c r="F338" s="82"/>
      <c r="G338" s="543"/>
      <c r="H338" s="544"/>
      <c r="I338" s="96"/>
    </row>
    <row r="339" spans="1:9" ht="18" customHeight="1">
      <c r="A339" s="540" t="s">
        <v>1973</v>
      </c>
      <c r="B339" s="541"/>
      <c r="C339" s="542"/>
      <c r="D339" s="541"/>
      <c r="E339" s="82"/>
      <c r="F339" s="82"/>
      <c r="G339" s="543"/>
      <c r="H339" s="544"/>
      <c r="I339" s="96"/>
    </row>
    <row r="340" spans="1:9" ht="17.100000000000001" customHeight="1">
      <c r="A340" s="540" t="s">
        <v>1973</v>
      </c>
      <c r="B340" s="541"/>
      <c r="C340" s="542"/>
      <c r="D340" s="541"/>
      <c r="E340" s="82"/>
      <c r="F340" s="82"/>
      <c r="G340" s="543"/>
      <c r="H340" s="544"/>
      <c r="I340" s="96"/>
    </row>
    <row r="341" spans="1:9" ht="17.100000000000001" customHeight="1">
      <c r="A341" s="540" t="s">
        <v>1973</v>
      </c>
      <c r="B341" s="541"/>
      <c r="C341" s="542"/>
      <c r="D341" s="541"/>
      <c r="E341" s="82"/>
      <c r="F341" s="82"/>
      <c r="G341" s="543"/>
      <c r="H341" s="544"/>
      <c r="I341" s="96"/>
    </row>
    <row r="342" spans="1:9" ht="17.100000000000001" customHeight="1">
      <c r="A342" s="540" t="s">
        <v>1973</v>
      </c>
      <c r="B342" s="541"/>
      <c r="C342" s="542"/>
      <c r="D342" s="541"/>
      <c r="E342" s="82"/>
      <c r="F342" s="82"/>
      <c r="G342" s="543"/>
      <c r="H342" s="544"/>
      <c r="I342" s="96"/>
    </row>
    <row r="343" spans="1:9" ht="18" customHeight="1">
      <c r="A343" s="540" t="s">
        <v>1973</v>
      </c>
      <c r="B343" s="541"/>
      <c r="C343" s="542"/>
      <c r="D343" s="541"/>
      <c r="E343" s="82"/>
      <c r="F343" s="82"/>
      <c r="G343" s="543"/>
      <c r="H343" s="544"/>
      <c r="I343" s="96"/>
    </row>
    <row r="344" spans="1:9" ht="17.100000000000001" customHeight="1">
      <c r="A344" s="540" t="s">
        <v>1973</v>
      </c>
      <c r="B344" s="541"/>
      <c r="C344" s="542"/>
      <c r="D344" s="541"/>
      <c r="E344" s="82"/>
      <c r="F344" s="82"/>
      <c r="G344" s="543"/>
      <c r="H344" s="544"/>
      <c r="I344" s="96"/>
    </row>
    <row r="345" spans="1:9" ht="17.100000000000001" customHeight="1">
      <c r="A345" s="540" t="s">
        <v>1973</v>
      </c>
      <c r="B345" s="541"/>
      <c r="C345" s="542"/>
      <c r="D345" s="541"/>
      <c r="E345" s="82"/>
      <c r="F345" s="82"/>
      <c r="G345" s="543"/>
      <c r="H345" s="544"/>
      <c r="I345" s="96"/>
    </row>
    <row r="346" spans="1:9" ht="17.100000000000001" customHeight="1">
      <c r="A346" s="540" t="s">
        <v>1973</v>
      </c>
      <c r="B346" s="541"/>
      <c r="C346" s="542"/>
      <c r="D346" s="541"/>
      <c r="E346" s="82"/>
      <c r="F346" s="82"/>
      <c r="G346" s="543"/>
      <c r="H346" s="544"/>
      <c r="I346" s="96"/>
    </row>
    <row r="347" spans="1:9" ht="18" customHeight="1">
      <c r="A347" s="540" t="s">
        <v>1973</v>
      </c>
      <c r="B347" s="541"/>
      <c r="C347" s="542"/>
      <c r="D347" s="541"/>
      <c r="E347" s="82"/>
      <c r="F347" s="82"/>
      <c r="G347" s="543"/>
      <c r="H347" s="544"/>
      <c r="I347" s="96"/>
    </row>
    <row r="348" spans="1:9" ht="17.100000000000001" customHeight="1">
      <c r="A348" s="540" t="s">
        <v>1973</v>
      </c>
      <c r="B348" s="541"/>
      <c r="C348" s="542"/>
      <c r="D348" s="541"/>
      <c r="E348" s="82"/>
      <c r="F348" s="82"/>
      <c r="G348" s="543"/>
      <c r="H348" s="544"/>
      <c r="I348" s="96"/>
    </row>
    <row r="349" spans="1:9" ht="17.100000000000001" customHeight="1">
      <c r="A349" s="540" t="s">
        <v>1973</v>
      </c>
      <c r="B349" s="541"/>
      <c r="C349" s="542"/>
      <c r="D349" s="541"/>
      <c r="E349" s="82"/>
      <c r="F349" s="82"/>
      <c r="G349" s="543"/>
      <c r="H349" s="544"/>
      <c r="I349" s="96"/>
    </row>
    <row r="350" spans="1:9" ht="17.100000000000001" customHeight="1">
      <c r="A350" s="540" t="s">
        <v>1973</v>
      </c>
      <c r="B350" s="541"/>
      <c r="C350" s="542"/>
      <c r="D350" s="541"/>
      <c r="E350" s="82"/>
      <c r="F350" s="82"/>
      <c r="G350" s="543"/>
      <c r="H350" s="544"/>
      <c r="I350" s="96"/>
    </row>
    <row r="351" spans="1:9" ht="28.15" customHeight="1">
      <c r="A351" s="540" t="s">
        <v>1973</v>
      </c>
      <c r="B351" s="541"/>
      <c r="C351" s="542"/>
      <c r="D351" s="541"/>
      <c r="E351" s="82"/>
      <c r="F351" s="82"/>
      <c r="G351" s="543"/>
      <c r="H351" s="544"/>
      <c r="I351" s="96"/>
    </row>
    <row r="352" spans="1:9" ht="17.100000000000001" customHeight="1">
      <c r="A352" s="540" t="s">
        <v>1973</v>
      </c>
      <c r="B352" s="541"/>
      <c r="C352" s="542"/>
      <c r="D352" s="541"/>
      <c r="E352" s="82"/>
      <c r="F352" s="82"/>
      <c r="G352" s="543"/>
      <c r="H352" s="544"/>
      <c r="I352" s="96"/>
    </row>
    <row r="353" spans="1:9" ht="18" customHeight="1">
      <c r="A353" s="540" t="s">
        <v>1973</v>
      </c>
      <c r="B353" s="541"/>
      <c r="C353" s="542"/>
      <c r="D353" s="541"/>
      <c r="E353" s="82"/>
      <c r="F353" s="82"/>
      <c r="G353" s="543"/>
      <c r="H353" s="544"/>
      <c r="I353" s="96"/>
    </row>
    <row r="354" spans="1:9" ht="17.100000000000001" customHeight="1">
      <c r="A354" s="540" t="s">
        <v>1973</v>
      </c>
      <c r="B354" s="541"/>
      <c r="C354" s="542"/>
      <c r="D354" s="541"/>
      <c r="E354" s="82"/>
      <c r="F354" s="82"/>
      <c r="G354" s="543"/>
      <c r="H354" s="544"/>
      <c r="I354" s="96"/>
    </row>
    <row r="355" spans="1:9" ht="17.100000000000001" customHeight="1">
      <c r="A355" s="540" t="s">
        <v>1973</v>
      </c>
      <c r="B355" s="541"/>
      <c r="C355" s="542"/>
      <c r="D355" s="541"/>
      <c r="E355" s="82"/>
      <c r="F355" s="82"/>
      <c r="G355" s="543"/>
      <c r="H355" s="544"/>
      <c r="I355" s="96"/>
    </row>
    <row r="356" spans="1:9" ht="17.100000000000001" customHeight="1">
      <c r="A356" s="540" t="s">
        <v>1973</v>
      </c>
      <c r="B356" s="541"/>
      <c r="C356" s="542"/>
      <c r="D356" s="541"/>
      <c r="E356" s="82"/>
      <c r="F356" s="82"/>
      <c r="G356" s="543"/>
      <c r="H356" s="544"/>
      <c r="I356" s="96"/>
    </row>
    <row r="357" spans="1:9" ht="18" customHeight="1">
      <c r="A357" s="540" t="s">
        <v>1973</v>
      </c>
      <c r="B357" s="541"/>
      <c r="C357" s="542"/>
      <c r="D357" s="541"/>
      <c r="E357" s="82"/>
      <c r="F357" s="82"/>
      <c r="G357" s="543"/>
      <c r="H357" s="544"/>
      <c r="I357" s="96"/>
    </row>
    <row r="358" spans="1:9" ht="17.100000000000001" customHeight="1">
      <c r="A358" s="540" t="s">
        <v>1973</v>
      </c>
      <c r="B358" s="541"/>
      <c r="C358" s="542"/>
      <c r="D358" s="541"/>
      <c r="E358" s="82"/>
      <c r="F358" s="82"/>
      <c r="G358" s="543"/>
      <c r="H358" s="544"/>
      <c r="I358" s="96"/>
    </row>
    <row r="359" spans="1:9" ht="17.100000000000001" customHeight="1">
      <c r="A359" s="540" t="s">
        <v>1973</v>
      </c>
      <c r="B359" s="541"/>
      <c r="C359" s="542"/>
      <c r="D359" s="541"/>
      <c r="E359" s="82"/>
      <c r="F359" s="82"/>
      <c r="G359" s="559"/>
      <c r="H359" s="560"/>
      <c r="I359" s="96"/>
    </row>
    <row r="360" spans="1:9" ht="17.100000000000001" customHeight="1">
      <c r="A360" s="540" t="s">
        <v>1973</v>
      </c>
      <c r="B360" s="541"/>
      <c r="C360" s="542"/>
      <c r="D360" s="541"/>
      <c r="E360" s="82"/>
      <c r="F360" s="82"/>
      <c r="G360" s="543"/>
      <c r="H360" s="544"/>
      <c r="I360" s="96"/>
    </row>
    <row r="361" spans="1:9" ht="18" customHeight="1">
      <c r="A361" s="540" t="s">
        <v>1973</v>
      </c>
      <c r="B361" s="541"/>
      <c r="C361" s="542"/>
      <c r="D361" s="541"/>
      <c r="E361" s="82"/>
      <c r="F361" s="82"/>
      <c r="G361" s="543"/>
      <c r="H361" s="544"/>
      <c r="I361" s="96"/>
    </row>
    <row r="362" spans="1:9" ht="17.100000000000001" customHeight="1">
      <c r="A362" s="540" t="s">
        <v>1973</v>
      </c>
      <c r="B362" s="541"/>
      <c r="C362" s="542"/>
      <c r="D362" s="541"/>
      <c r="E362" s="82"/>
      <c r="F362" s="82"/>
      <c r="G362" s="543"/>
      <c r="H362" s="544"/>
      <c r="I362" s="96"/>
    </row>
    <row r="363" spans="1:9" ht="17.100000000000001" customHeight="1">
      <c r="A363" s="540" t="s">
        <v>1973</v>
      </c>
      <c r="B363" s="541"/>
      <c r="C363" s="542"/>
      <c r="D363" s="541"/>
      <c r="E363" s="82"/>
      <c r="F363" s="82"/>
      <c r="G363" s="543"/>
      <c r="H363" s="544"/>
      <c r="I363" s="96"/>
    </row>
    <row r="364" spans="1:9" ht="17.100000000000001" customHeight="1">
      <c r="A364" s="540" t="s">
        <v>1973</v>
      </c>
      <c r="B364" s="541"/>
      <c r="C364" s="542"/>
      <c r="D364" s="541"/>
      <c r="E364" s="82"/>
      <c r="F364" s="82"/>
      <c r="G364" s="543"/>
      <c r="H364" s="544"/>
      <c r="I364" s="96"/>
    </row>
    <row r="365" spans="1:9" ht="17.649999999999999" customHeight="1">
      <c r="A365" s="540" t="s">
        <v>1973</v>
      </c>
      <c r="B365" s="541"/>
      <c r="C365" s="542"/>
      <c r="D365" s="541"/>
      <c r="E365" s="82"/>
      <c r="F365" s="82"/>
      <c r="G365" s="543"/>
      <c r="H365" s="544"/>
      <c r="I365" s="96"/>
    </row>
    <row r="366" spans="1:9" ht="48" customHeight="1">
      <c r="A366" s="547" t="s">
        <v>1970</v>
      </c>
      <c r="B366" s="548"/>
      <c r="C366" s="549"/>
      <c r="D366" s="548"/>
      <c r="E366" s="88"/>
      <c r="F366" s="88"/>
      <c r="G366" s="550"/>
      <c r="H366" s="551"/>
      <c r="I366" s="94"/>
    </row>
    <row r="367" spans="1:9" ht="17.100000000000001" customHeight="1">
      <c r="A367" s="552" t="s">
        <v>1973</v>
      </c>
      <c r="B367" s="553"/>
      <c r="C367" s="554"/>
      <c r="D367" s="553"/>
      <c r="E367" s="89"/>
      <c r="F367" s="89"/>
      <c r="G367" s="555"/>
      <c r="H367" s="556"/>
      <c r="I367" s="95"/>
    </row>
    <row r="368" spans="1:9" ht="17.100000000000001" customHeight="1">
      <c r="A368" s="540" t="s">
        <v>1973</v>
      </c>
      <c r="B368" s="541"/>
      <c r="C368" s="542"/>
      <c r="D368" s="541"/>
      <c r="E368" s="82"/>
      <c r="F368" s="82"/>
      <c r="G368" s="543"/>
      <c r="H368" s="544"/>
      <c r="I368" s="96"/>
    </row>
    <row r="369" spans="1:9" ht="18" customHeight="1">
      <c r="A369" s="540" t="s">
        <v>1973</v>
      </c>
      <c r="B369" s="541"/>
      <c r="C369" s="542"/>
      <c r="D369" s="541"/>
      <c r="E369" s="82"/>
      <c r="F369" s="82"/>
      <c r="G369" s="543"/>
      <c r="H369" s="544"/>
      <c r="I369" s="96"/>
    </row>
    <row r="370" spans="1:9" ht="17.100000000000001" customHeight="1">
      <c r="A370" s="540" t="s">
        <v>1973</v>
      </c>
      <c r="B370" s="541"/>
      <c r="C370" s="542"/>
      <c r="D370" s="541"/>
      <c r="E370" s="82"/>
      <c r="F370" s="82"/>
      <c r="G370" s="543"/>
      <c r="H370" s="544"/>
      <c r="I370" s="96"/>
    </row>
    <row r="371" spans="1:9" ht="17.100000000000001" customHeight="1">
      <c r="A371" s="540" t="s">
        <v>1973</v>
      </c>
      <c r="B371" s="541"/>
      <c r="C371" s="542"/>
      <c r="D371" s="541"/>
      <c r="E371" s="82"/>
      <c r="F371" s="82"/>
      <c r="G371" s="543"/>
      <c r="H371" s="544"/>
      <c r="I371" s="96"/>
    </row>
    <row r="372" spans="1:9" ht="17.100000000000001" customHeight="1">
      <c r="A372" s="540" t="s">
        <v>1973</v>
      </c>
      <c r="B372" s="541"/>
      <c r="C372" s="542"/>
      <c r="D372" s="541"/>
      <c r="E372" s="82"/>
      <c r="F372" s="82"/>
      <c r="G372" s="543"/>
      <c r="H372" s="544"/>
      <c r="I372" s="96"/>
    </row>
    <row r="373" spans="1:9" ht="18" customHeight="1">
      <c r="A373" s="540" t="s">
        <v>1973</v>
      </c>
      <c r="B373" s="541"/>
      <c r="C373" s="542"/>
      <c r="D373" s="541"/>
      <c r="E373" s="82"/>
      <c r="F373" s="82"/>
      <c r="G373" s="543"/>
      <c r="H373" s="544"/>
      <c r="I373" s="96"/>
    </row>
    <row r="374" spans="1:9" ht="17.100000000000001" customHeight="1">
      <c r="A374" s="540" t="s">
        <v>1973</v>
      </c>
      <c r="B374" s="541"/>
      <c r="C374" s="542"/>
      <c r="D374" s="541"/>
      <c r="E374" s="82"/>
      <c r="F374" s="82"/>
      <c r="G374" s="543"/>
      <c r="H374" s="544"/>
      <c r="I374" s="96"/>
    </row>
    <row r="375" spans="1:9" ht="17.100000000000001" customHeight="1">
      <c r="A375" s="540" t="s">
        <v>1973</v>
      </c>
      <c r="B375" s="541"/>
      <c r="C375" s="542"/>
      <c r="D375" s="541"/>
      <c r="E375" s="82"/>
      <c r="F375" s="82"/>
      <c r="G375" s="543"/>
      <c r="H375" s="544"/>
      <c r="I375" s="96"/>
    </row>
    <row r="376" spans="1:9" ht="17.100000000000001" customHeight="1">
      <c r="A376" s="540" t="s">
        <v>1973</v>
      </c>
      <c r="B376" s="541"/>
      <c r="C376" s="542"/>
      <c r="D376" s="541"/>
      <c r="E376" s="82"/>
      <c r="F376" s="82"/>
      <c r="G376" s="543"/>
      <c r="H376" s="544"/>
      <c r="I376" s="96"/>
    </row>
    <row r="377" spans="1:9" ht="18" customHeight="1">
      <c r="A377" s="540" t="s">
        <v>1973</v>
      </c>
      <c r="B377" s="541"/>
      <c r="C377" s="542"/>
      <c r="D377" s="541"/>
      <c r="E377" s="82"/>
      <c r="F377" s="82"/>
      <c r="G377" s="543"/>
      <c r="H377" s="544"/>
      <c r="I377" s="96"/>
    </row>
    <row r="378" spans="1:9" ht="17.100000000000001" customHeight="1">
      <c r="A378" s="540" t="s">
        <v>1973</v>
      </c>
      <c r="B378" s="541"/>
      <c r="C378" s="542"/>
      <c r="D378" s="541"/>
      <c r="E378" s="82"/>
      <c r="F378" s="82"/>
      <c r="G378" s="543"/>
      <c r="H378" s="544"/>
      <c r="I378" s="96"/>
    </row>
    <row r="379" spans="1:9" ht="17.100000000000001" customHeight="1">
      <c r="A379" s="540" t="s">
        <v>1973</v>
      </c>
      <c r="B379" s="541"/>
      <c r="C379" s="542"/>
      <c r="D379" s="541"/>
      <c r="E379" s="82"/>
      <c r="F379" s="82"/>
      <c r="G379" s="559"/>
      <c r="H379" s="560"/>
      <c r="I379" s="96"/>
    </row>
    <row r="380" spans="1:9" ht="17.100000000000001" customHeight="1">
      <c r="A380" s="540" t="s">
        <v>1973</v>
      </c>
      <c r="B380" s="541"/>
      <c r="C380" s="542"/>
      <c r="D380" s="541"/>
      <c r="E380" s="82"/>
      <c r="F380" s="82"/>
      <c r="G380" s="543"/>
      <c r="H380" s="544"/>
      <c r="I380" s="96"/>
    </row>
    <row r="381" spans="1:9" ht="18" customHeight="1">
      <c r="A381" s="540" t="s">
        <v>1973</v>
      </c>
      <c r="B381" s="541"/>
      <c r="C381" s="542"/>
      <c r="D381" s="541"/>
      <c r="E381" s="82"/>
      <c r="F381" s="82"/>
      <c r="G381" s="543"/>
      <c r="H381" s="544"/>
      <c r="I381" s="96"/>
    </row>
    <row r="382" spans="1:9" ht="17.100000000000001" customHeight="1">
      <c r="A382" s="540" t="s">
        <v>1973</v>
      </c>
      <c r="B382" s="541"/>
      <c r="C382" s="542"/>
      <c r="D382" s="541"/>
      <c r="E382" s="82"/>
      <c r="F382" s="82"/>
      <c r="G382" s="543"/>
      <c r="H382" s="544"/>
      <c r="I382" s="96"/>
    </row>
    <row r="383" spans="1:9" ht="17.100000000000001" customHeight="1">
      <c r="A383" s="540" t="s">
        <v>1973</v>
      </c>
      <c r="B383" s="541"/>
      <c r="C383" s="542"/>
      <c r="D383" s="541"/>
      <c r="E383" s="82"/>
      <c r="F383" s="82"/>
      <c r="G383" s="559"/>
      <c r="H383" s="560"/>
      <c r="I383" s="96"/>
    </row>
    <row r="384" spans="1:9" ht="17.100000000000001" customHeight="1">
      <c r="A384" s="540" t="s">
        <v>1973</v>
      </c>
      <c r="B384" s="541"/>
      <c r="C384" s="542"/>
      <c r="D384" s="541"/>
      <c r="E384" s="82"/>
      <c r="F384" s="82"/>
      <c r="G384" s="543"/>
      <c r="H384" s="544"/>
      <c r="I384" s="96"/>
    </row>
    <row r="385" spans="1:9" ht="18" customHeight="1">
      <c r="A385" s="540" t="s">
        <v>1973</v>
      </c>
      <c r="B385" s="541"/>
      <c r="C385" s="542"/>
      <c r="D385" s="541"/>
      <c r="E385" s="82"/>
      <c r="F385" s="82"/>
      <c r="G385" s="543"/>
      <c r="H385" s="544"/>
      <c r="I385" s="96"/>
    </row>
    <row r="386" spans="1:9" ht="17.100000000000001" customHeight="1">
      <c r="A386" s="540" t="s">
        <v>1973</v>
      </c>
      <c r="B386" s="541"/>
      <c r="C386" s="542"/>
      <c r="D386" s="541"/>
      <c r="E386" s="82"/>
      <c r="F386" s="82"/>
      <c r="G386" s="559"/>
      <c r="H386" s="560"/>
      <c r="I386" s="96"/>
    </row>
    <row r="387" spans="1:9" ht="17.100000000000001" customHeight="1">
      <c r="A387" s="540" t="s">
        <v>1973</v>
      </c>
      <c r="B387" s="541"/>
      <c r="C387" s="542"/>
      <c r="D387" s="541"/>
      <c r="E387" s="82"/>
      <c r="F387" s="82"/>
      <c r="G387" s="543"/>
      <c r="H387" s="544"/>
      <c r="I387" s="96"/>
    </row>
    <row r="388" spans="1:9" ht="17.100000000000001" customHeight="1">
      <c r="A388" s="540" t="s">
        <v>1973</v>
      </c>
      <c r="B388" s="541"/>
      <c r="C388" s="542"/>
      <c r="D388" s="541"/>
      <c r="E388" s="82"/>
      <c r="F388" s="82"/>
      <c r="G388" s="543"/>
      <c r="H388" s="544"/>
      <c r="I388" s="96"/>
    </row>
    <row r="389" spans="1:9" ht="18" customHeight="1">
      <c r="A389" s="540" t="s">
        <v>1973</v>
      </c>
      <c r="B389" s="541"/>
      <c r="C389" s="542"/>
      <c r="D389" s="541"/>
      <c r="E389" s="82"/>
      <c r="F389" s="82"/>
      <c r="G389" s="543"/>
      <c r="H389" s="544"/>
      <c r="I389" s="96"/>
    </row>
    <row r="390" spans="1:9" ht="17.100000000000001" customHeight="1">
      <c r="A390" s="540" t="s">
        <v>1973</v>
      </c>
      <c r="B390" s="541"/>
      <c r="C390" s="542"/>
      <c r="D390" s="541"/>
      <c r="E390" s="82"/>
      <c r="F390" s="82"/>
      <c r="G390" s="543"/>
      <c r="H390" s="544"/>
      <c r="I390" s="96"/>
    </row>
    <row r="391" spans="1:9" ht="17.100000000000001" customHeight="1">
      <c r="A391" s="540" t="s">
        <v>1973</v>
      </c>
      <c r="B391" s="541"/>
      <c r="C391" s="542"/>
      <c r="D391" s="541"/>
      <c r="E391" s="82"/>
      <c r="F391" s="82"/>
      <c r="G391" s="543"/>
      <c r="H391" s="544"/>
      <c r="I391" s="96"/>
    </row>
    <row r="392" spans="1:9" ht="17.100000000000001" customHeight="1">
      <c r="A392" s="540" t="s">
        <v>1973</v>
      </c>
      <c r="B392" s="541"/>
      <c r="C392" s="542"/>
      <c r="D392" s="541"/>
      <c r="E392" s="82"/>
      <c r="F392" s="82"/>
      <c r="G392" s="543"/>
      <c r="H392" s="544"/>
      <c r="I392" s="96"/>
    </row>
    <row r="393" spans="1:9" ht="18" customHeight="1">
      <c r="A393" s="540" t="s">
        <v>1973</v>
      </c>
      <c r="B393" s="541"/>
      <c r="C393" s="542"/>
      <c r="D393" s="541"/>
      <c r="E393" s="82"/>
      <c r="F393" s="82"/>
      <c r="G393" s="543"/>
      <c r="H393" s="544"/>
      <c r="I393" s="96"/>
    </row>
    <row r="394" spans="1:9" ht="17.100000000000001" customHeight="1">
      <c r="A394" s="540" t="s">
        <v>1973</v>
      </c>
      <c r="B394" s="541"/>
      <c r="C394" s="542"/>
      <c r="D394" s="541"/>
      <c r="E394" s="82"/>
      <c r="F394" s="82"/>
      <c r="G394" s="543"/>
      <c r="H394" s="544"/>
      <c r="I394" s="96"/>
    </row>
    <row r="395" spans="1:9" ht="17.100000000000001" customHeight="1">
      <c r="A395" s="540" t="s">
        <v>1973</v>
      </c>
      <c r="B395" s="541"/>
      <c r="C395" s="542"/>
      <c r="D395" s="541"/>
      <c r="E395" s="82"/>
      <c r="F395" s="82"/>
      <c r="G395" s="543"/>
      <c r="H395" s="544"/>
      <c r="I395" s="96"/>
    </row>
    <row r="396" spans="1:9" ht="17.100000000000001" customHeight="1">
      <c r="A396" s="540" t="s">
        <v>1973</v>
      </c>
      <c r="B396" s="541"/>
      <c r="C396" s="542"/>
      <c r="D396" s="541"/>
      <c r="E396" s="82"/>
      <c r="F396" s="82"/>
      <c r="G396" s="559"/>
      <c r="H396" s="560"/>
      <c r="I396" s="96"/>
    </row>
    <row r="397" spans="1:9" ht="18" customHeight="1">
      <c r="A397" s="540" t="s">
        <v>1973</v>
      </c>
      <c r="B397" s="541"/>
      <c r="C397" s="542"/>
      <c r="D397" s="541"/>
      <c r="E397" s="82"/>
      <c r="F397" s="82"/>
      <c r="G397" s="543"/>
      <c r="H397" s="544"/>
      <c r="I397" s="96"/>
    </row>
    <row r="398" spans="1:9" ht="17.100000000000001" customHeight="1">
      <c r="A398" s="540" t="s">
        <v>1973</v>
      </c>
      <c r="B398" s="541"/>
      <c r="C398" s="542"/>
      <c r="D398" s="541"/>
      <c r="E398" s="82"/>
      <c r="F398" s="82"/>
      <c r="G398" s="543"/>
      <c r="H398" s="544"/>
      <c r="I398" s="96"/>
    </row>
    <row r="399" spans="1:9" ht="17.100000000000001" customHeight="1">
      <c r="A399" s="540" t="s">
        <v>1973</v>
      </c>
      <c r="B399" s="541"/>
      <c r="C399" s="542"/>
      <c r="D399" s="541"/>
      <c r="E399" s="82"/>
      <c r="F399" s="82"/>
      <c r="G399" s="543"/>
      <c r="H399" s="544"/>
      <c r="I399" s="96"/>
    </row>
    <row r="400" spans="1:9" ht="17.100000000000001" customHeight="1">
      <c r="A400" s="540" t="s">
        <v>1973</v>
      </c>
      <c r="B400" s="541"/>
      <c r="C400" s="542"/>
      <c r="D400" s="541"/>
      <c r="E400" s="82"/>
      <c r="F400" s="82"/>
      <c r="G400" s="543"/>
      <c r="H400" s="544"/>
      <c r="I400" s="96"/>
    </row>
    <row r="401" spans="1:9" ht="18" customHeight="1">
      <c r="A401" s="540" t="s">
        <v>1973</v>
      </c>
      <c r="B401" s="541"/>
      <c r="C401" s="542"/>
      <c r="D401" s="541"/>
      <c r="E401" s="82"/>
      <c r="F401" s="82"/>
      <c r="G401" s="543"/>
      <c r="H401" s="544"/>
      <c r="I401" s="96"/>
    </row>
    <row r="402" spans="1:9" ht="17.100000000000001" customHeight="1">
      <c r="A402" s="540" t="s">
        <v>1973</v>
      </c>
      <c r="B402" s="541"/>
      <c r="C402" s="542"/>
      <c r="D402" s="541"/>
      <c r="E402" s="82"/>
      <c r="F402" s="82"/>
      <c r="G402" s="543"/>
      <c r="H402" s="544"/>
      <c r="I402" s="96"/>
    </row>
    <row r="403" spans="1:9" ht="17.100000000000001" customHeight="1">
      <c r="A403" s="540" t="s">
        <v>1973</v>
      </c>
      <c r="B403" s="541"/>
      <c r="C403" s="542"/>
      <c r="D403" s="541"/>
      <c r="E403" s="82"/>
      <c r="F403" s="82"/>
      <c r="G403" s="543"/>
      <c r="H403" s="544"/>
      <c r="I403" s="96"/>
    </row>
    <row r="404" spans="1:9" ht="48" customHeight="1">
      <c r="A404" s="547" t="s">
        <v>1970</v>
      </c>
      <c r="B404" s="548"/>
      <c r="C404" s="549"/>
      <c r="D404" s="548"/>
      <c r="E404" s="88"/>
      <c r="F404" s="88"/>
      <c r="G404" s="550"/>
      <c r="H404" s="551"/>
      <c r="I404" s="94"/>
    </row>
    <row r="405" spans="1:9" ht="17.100000000000001" customHeight="1">
      <c r="A405" s="552" t="s">
        <v>1973</v>
      </c>
      <c r="B405" s="553"/>
      <c r="C405" s="554"/>
      <c r="D405" s="553"/>
      <c r="E405" s="89"/>
      <c r="F405" s="89"/>
      <c r="G405" s="555"/>
      <c r="H405" s="556"/>
      <c r="I405" s="95"/>
    </row>
    <row r="406" spans="1:9" ht="17.100000000000001" customHeight="1">
      <c r="A406" s="540" t="s">
        <v>1973</v>
      </c>
      <c r="B406" s="541"/>
      <c r="C406" s="542"/>
      <c r="D406" s="541"/>
      <c r="E406" s="82"/>
      <c r="F406" s="82"/>
      <c r="G406" s="543"/>
      <c r="H406" s="544"/>
      <c r="I406" s="96"/>
    </row>
    <row r="407" spans="1:9" ht="18" customHeight="1">
      <c r="A407" s="540" t="s">
        <v>1973</v>
      </c>
      <c r="B407" s="541"/>
      <c r="C407" s="542"/>
      <c r="D407" s="541"/>
      <c r="E407" s="82"/>
      <c r="F407" s="82"/>
      <c r="G407" s="543"/>
      <c r="H407" s="544"/>
      <c r="I407" s="96"/>
    </row>
    <row r="408" spans="1:9" ht="17.100000000000001" customHeight="1">
      <c r="A408" s="540" t="s">
        <v>1973</v>
      </c>
      <c r="B408" s="541"/>
      <c r="C408" s="542"/>
      <c r="D408" s="541"/>
      <c r="E408" s="82"/>
      <c r="F408" s="82"/>
      <c r="G408" s="543"/>
      <c r="H408" s="544"/>
      <c r="I408" s="96"/>
    </row>
    <row r="409" spans="1:9" ht="17.100000000000001" customHeight="1">
      <c r="A409" s="540" t="s">
        <v>1973</v>
      </c>
      <c r="B409" s="541"/>
      <c r="C409" s="542"/>
      <c r="D409" s="541"/>
      <c r="E409" s="82"/>
      <c r="F409" s="82"/>
      <c r="G409" s="543"/>
      <c r="H409" s="544"/>
      <c r="I409" s="96"/>
    </row>
    <row r="410" spans="1:9" ht="17.100000000000001" customHeight="1">
      <c r="A410" s="540" t="s">
        <v>1973</v>
      </c>
      <c r="B410" s="541"/>
      <c r="C410" s="542"/>
      <c r="D410" s="541"/>
      <c r="E410" s="82"/>
      <c r="F410" s="82"/>
      <c r="G410" s="543"/>
      <c r="H410" s="544"/>
      <c r="I410" s="96"/>
    </row>
    <row r="411" spans="1:9" ht="18" customHeight="1">
      <c r="A411" s="540" t="s">
        <v>1973</v>
      </c>
      <c r="B411" s="541"/>
      <c r="C411" s="542"/>
      <c r="D411" s="541"/>
      <c r="E411" s="82"/>
      <c r="F411" s="82"/>
      <c r="G411" s="543"/>
      <c r="H411" s="544"/>
      <c r="I411" s="96"/>
    </row>
    <row r="412" spans="1:9" ht="17.100000000000001" customHeight="1">
      <c r="A412" s="540" t="s">
        <v>1973</v>
      </c>
      <c r="B412" s="541"/>
      <c r="C412" s="542"/>
      <c r="D412" s="541"/>
      <c r="E412" s="82"/>
      <c r="F412" s="82"/>
      <c r="G412" s="543"/>
      <c r="H412" s="544"/>
      <c r="I412" s="96"/>
    </row>
    <row r="413" spans="1:9" ht="17.100000000000001" customHeight="1">
      <c r="A413" s="540" t="s">
        <v>1973</v>
      </c>
      <c r="B413" s="541"/>
      <c r="C413" s="542"/>
      <c r="D413" s="541"/>
      <c r="E413" s="82"/>
      <c r="F413" s="82"/>
      <c r="G413" s="543"/>
      <c r="H413" s="544"/>
      <c r="I413" s="96"/>
    </row>
    <row r="414" spans="1:9" ht="17.100000000000001" customHeight="1">
      <c r="A414" s="540" t="s">
        <v>1973</v>
      </c>
      <c r="B414" s="541"/>
      <c r="C414" s="542"/>
      <c r="D414" s="541"/>
      <c r="E414" s="82"/>
      <c r="F414" s="82"/>
      <c r="G414" s="543"/>
      <c r="H414" s="544"/>
      <c r="I414" s="96"/>
    </row>
    <row r="415" spans="1:9" ht="18" customHeight="1">
      <c r="A415" s="540" t="s">
        <v>1973</v>
      </c>
      <c r="B415" s="541"/>
      <c r="C415" s="542"/>
      <c r="D415" s="541"/>
      <c r="E415" s="82"/>
      <c r="F415" s="82"/>
      <c r="G415" s="559"/>
      <c r="H415" s="560"/>
      <c r="I415" s="96"/>
    </row>
    <row r="416" spans="1:9" ht="17.100000000000001" customHeight="1">
      <c r="A416" s="540" t="s">
        <v>1973</v>
      </c>
      <c r="B416" s="541"/>
      <c r="C416" s="542"/>
      <c r="D416" s="541"/>
      <c r="E416" s="82"/>
      <c r="F416" s="82"/>
      <c r="G416" s="543"/>
      <c r="H416" s="544"/>
      <c r="I416" s="96"/>
    </row>
    <row r="417" spans="1:9" ht="17.100000000000001" customHeight="1">
      <c r="A417" s="540" t="s">
        <v>1973</v>
      </c>
      <c r="B417" s="541"/>
      <c r="C417" s="542"/>
      <c r="D417" s="541"/>
      <c r="E417" s="82"/>
      <c r="F417" s="82"/>
      <c r="G417" s="543"/>
      <c r="H417" s="544"/>
      <c r="I417" s="96"/>
    </row>
    <row r="418" spans="1:9" ht="17.100000000000001" customHeight="1">
      <c r="A418" s="540" t="s">
        <v>1973</v>
      </c>
      <c r="B418" s="541"/>
      <c r="C418" s="542"/>
      <c r="D418" s="541"/>
      <c r="E418" s="82"/>
      <c r="F418" s="82"/>
      <c r="G418" s="543"/>
      <c r="H418" s="544"/>
      <c r="I418" s="96"/>
    </row>
    <row r="419" spans="1:9" ht="18" customHeight="1">
      <c r="A419" s="540" t="s">
        <v>1973</v>
      </c>
      <c r="B419" s="541"/>
      <c r="C419" s="542"/>
      <c r="D419" s="541"/>
      <c r="E419" s="82"/>
      <c r="F419" s="82"/>
      <c r="G419" s="543"/>
      <c r="H419" s="544"/>
      <c r="I419" s="96"/>
    </row>
    <row r="420" spans="1:9" ht="17.100000000000001" customHeight="1">
      <c r="A420" s="540" t="s">
        <v>1973</v>
      </c>
      <c r="B420" s="541"/>
      <c r="C420" s="542"/>
      <c r="D420" s="541"/>
      <c r="E420" s="82"/>
      <c r="F420" s="82"/>
      <c r="G420" s="543"/>
      <c r="H420" s="544"/>
      <c r="I420" s="96"/>
    </row>
    <row r="421" spans="1:9" ht="17.100000000000001" customHeight="1">
      <c r="A421" s="540" t="s">
        <v>1973</v>
      </c>
      <c r="B421" s="541"/>
      <c r="C421" s="542"/>
      <c r="D421" s="541"/>
      <c r="E421" s="82"/>
      <c r="F421" s="82"/>
      <c r="G421" s="543"/>
      <c r="H421" s="544"/>
      <c r="I421" s="96"/>
    </row>
    <row r="422" spans="1:9" ht="17.100000000000001" customHeight="1">
      <c r="A422" s="540" t="s">
        <v>1973</v>
      </c>
      <c r="B422" s="541"/>
      <c r="C422" s="542"/>
      <c r="D422" s="541"/>
      <c r="E422" s="82"/>
      <c r="F422" s="82"/>
      <c r="G422" s="559"/>
      <c r="H422" s="560"/>
      <c r="I422" s="96"/>
    </row>
    <row r="423" spans="1:9" ht="18" customHeight="1">
      <c r="A423" s="540" t="s">
        <v>1973</v>
      </c>
      <c r="B423" s="541"/>
      <c r="C423" s="542"/>
      <c r="D423" s="541"/>
      <c r="E423" s="82"/>
      <c r="F423" s="82"/>
      <c r="G423" s="543"/>
      <c r="H423" s="544"/>
      <c r="I423" s="96"/>
    </row>
    <row r="424" spans="1:9" ht="17.100000000000001" customHeight="1">
      <c r="A424" s="540" t="s">
        <v>1973</v>
      </c>
      <c r="B424" s="541"/>
      <c r="C424" s="542"/>
      <c r="D424" s="541"/>
      <c r="E424" s="82"/>
      <c r="F424" s="82"/>
      <c r="G424" s="543"/>
      <c r="H424" s="544"/>
      <c r="I424" s="96"/>
    </row>
    <row r="425" spans="1:9" ht="17.100000000000001" customHeight="1">
      <c r="A425" s="540" t="s">
        <v>1973</v>
      </c>
      <c r="B425" s="541"/>
      <c r="C425" s="542"/>
      <c r="D425" s="541"/>
      <c r="E425" s="82"/>
      <c r="F425" s="82"/>
      <c r="G425" s="543"/>
      <c r="H425" s="544"/>
      <c r="I425" s="96"/>
    </row>
    <row r="426" spans="1:9" ht="17.100000000000001" customHeight="1">
      <c r="A426" s="540" t="s">
        <v>1973</v>
      </c>
      <c r="B426" s="541"/>
      <c r="C426" s="542"/>
      <c r="D426" s="541"/>
      <c r="E426" s="82"/>
      <c r="F426" s="82"/>
      <c r="G426" s="543"/>
      <c r="H426" s="544"/>
      <c r="I426" s="96"/>
    </row>
    <row r="427" spans="1:9" ht="18" customHeight="1">
      <c r="A427" s="540" t="s">
        <v>1973</v>
      </c>
      <c r="B427" s="541"/>
      <c r="C427" s="542"/>
      <c r="D427" s="541"/>
      <c r="E427" s="82"/>
      <c r="F427" s="82"/>
      <c r="G427" s="543"/>
      <c r="H427" s="544"/>
      <c r="I427" s="96"/>
    </row>
    <row r="428" spans="1:9" ht="17.100000000000001" customHeight="1">
      <c r="A428" s="540" t="s">
        <v>1973</v>
      </c>
      <c r="B428" s="541"/>
      <c r="C428" s="542"/>
      <c r="D428" s="541"/>
      <c r="E428" s="82"/>
      <c r="F428" s="82"/>
      <c r="G428" s="543"/>
      <c r="H428" s="544"/>
      <c r="I428" s="96"/>
    </row>
    <row r="429" spans="1:9" ht="17.100000000000001" customHeight="1">
      <c r="A429" s="540" t="s">
        <v>1973</v>
      </c>
      <c r="B429" s="541"/>
      <c r="C429" s="542"/>
      <c r="D429" s="541"/>
      <c r="E429" s="82"/>
      <c r="F429" s="82"/>
      <c r="G429" s="543"/>
      <c r="H429" s="544"/>
      <c r="I429" s="96"/>
    </row>
    <row r="430" spans="1:9" ht="17.100000000000001" customHeight="1">
      <c r="A430" s="540" t="s">
        <v>1973</v>
      </c>
      <c r="B430" s="541"/>
      <c r="C430" s="542"/>
      <c r="D430" s="541"/>
      <c r="E430" s="82"/>
      <c r="F430" s="82"/>
      <c r="G430" s="543"/>
      <c r="H430" s="544"/>
      <c r="I430" s="96"/>
    </row>
    <row r="431" spans="1:9" ht="18" customHeight="1">
      <c r="A431" s="540" t="s">
        <v>1973</v>
      </c>
      <c r="B431" s="541"/>
      <c r="C431" s="542"/>
      <c r="D431" s="541"/>
      <c r="E431" s="82"/>
      <c r="F431" s="82"/>
      <c r="G431" s="559"/>
      <c r="H431" s="560"/>
      <c r="I431" s="96"/>
    </row>
    <row r="432" spans="1:9" ht="17.100000000000001" customHeight="1">
      <c r="A432" s="540" t="s">
        <v>1973</v>
      </c>
      <c r="B432" s="541"/>
      <c r="C432" s="542"/>
      <c r="D432" s="541"/>
      <c r="E432" s="82"/>
      <c r="F432" s="82"/>
      <c r="G432" s="543"/>
      <c r="H432" s="544"/>
      <c r="I432" s="96"/>
    </row>
    <row r="433" spans="1:9" ht="17.100000000000001" customHeight="1">
      <c r="A433" s="540" t="s">
        <v>1973</v>
      </c>
      <c r="B433" s="541"/>
      <c r="C433" s="542"/>
      <c r="D433" s="541"/>
      <c r="E433" s="82"/>
      <c r="F433" s="82"/>
      <c r="G433" s="543"/>
      <c r="H433" s="544"/>
      <c r="I433" s="96"/>
    </row>
    <row r="434" spans="1:9" ht="17.100000000000001" customHeight="1">
      <c r="A434" s="540" t="s">
        <v>1973</v>
      </c>
      <c r="B434" s="541"/>
      <c r="C434" s="542"/>
      <c r="D434" s="541"/>
      <c r="E434" s="82"/>
      <c r="F434" s="82"/>
      <c r="G434" s="543"/>
      <c r="H434" s="544"/>
      <c r="I434" s="96"/>
    </row>
    <row r="435" spans="1:9" ht="18" customHeight="1">
      <c r="A435" s="540" t="s">
        <v>1973</v>
      </c>
      <c r="B435" s="541"/>
      <c r="C435" s="542"/>
      <c r="D435" s="541"/>
      <c r="E435" s="82"/>
      <c r="F435" s="82"/>
      <c r="G435" s="543"/>
      <c r="H435" s="544"/>
      <c r="I435" s="96"/>
    </row>
    <row r="436" spans="1:9" ht="17.100000000000001" customHeight="1">
      <c r="A436" s="540" t="s">
        <v>1973</v>
      </c>
      <c r="B436" s="541"/>
      <c r="C436" s="542"/>
      <c r="D436" s="541"/>
      <c r="E436" s="82"/>
      <c r="F436" s="82"/>
      <c r="G436" s="543"/>
      <c r="H436" s="544"/>
      <c r="I436" s="96"/>
    </row>
    <row r="437" spans="1:9" ht="17.100000000000001" customHeight="1">
      <c r="A437" s="540" t="s">
        <v>1973</v>
      </c>
      <c r="B437" s="541"/>
      <c r="C437" s="542"/>
      <c r="D437" s="541"/>
      <c r="E437" s="82"/>
      <c r="F437" s="82"/>
      <c r="G437" s="543"/>
      <c r="H437" s="544"/>
      <c r="I437" s="96"/>
    </row>
    <row r="438" spans="1:9" ht="17.100000000000001" customHeight="1">
      <c r="A438" s="540" t="s">
        <v>1973</v>
      </c>
      <c r="B438" s="541"/>
      <c r="C438" s="542"/>
      <c r="D438" s="541"/>
      <c r="E438" s="82"/>
      <c r="F438" s="82"/>
      <c r="G438" s="543"/>
      <c r="H438" s="544"/>
      <c r="I438" s="96"/>
    </row>
    <row r="439" spans="1:9" ht="18" customHeight="1">
      <c r="A439" s="540" t="s">
        <v>1973</v>
      </c>
      <c r="B439" s="541"/>
      <c r="C439" s="542"/>
      <c r="D439" s="541"/>
      <c r="E439" s="82"/>
      <c r="F439" s="82"/>
      <c r="G439" s="543"/>
      <c r="H439" s="544"/>
      <c r="I439" s="96"/>
    </row>
    <row r="440" spans="1:9" ht="17.100000000000001" customHeight="1">
      <c r="A440" s="540" t="s">
        <v>1973</v>
      </c>
      <c r="B440" s="541"/>
      <c r="C440" s="542"/>
      <c r="D440" s="541"/>
      <c r="E440" s="82"/>
      <c r="F440" s="82"/>
      <c r="G440" s="543"/>
      <c r="H440" s="544"/>
      <c r="I440" s="96"/>
    </row>
    <row r="441" spans="1:9" ht="17.100000000000001" customHeight="1">
      <c r="A441" s="540" t="s">
        <v>1973</v>
      </c>
      <c r="B441" s="541"/>
      <c r="C441" s="542"/>
      <c r="D441" s="541"/>
      <c r="E441" s="82"/>
      <c r="F441" s="82"/>
      <c r="G441" s="543"/>
      <c r="H441" s="544"/>
      <c r="I441" s="96"/>
    </row>
    <row r="442" spans="1:9" ht="48" customHeight="1">
      <c r="A442" s="547" t="s">
        <v>1970</v>
      </c>
      <c r="B442" s="548"/>
      <c r="C442" s="549"/>
      <c r="D442" s="548"/>
      <c r="E442" s="88"/>
      <c r="F442" s="88"/>
      <c r="G442" s="550"/>
      <c r="H442" s="551"/>
      <c r="I442" s="94"/>
    </row>
    <row r="443" spans="1:9" ht="31.5" customHeight="1">
      <c r="A443" s="552" t="s">
        <v>1973</v>
      </c>
      <c r="B443" s="553"/>
      <c r="C443" s="561"/>
      <c r="D443" s="562"/>
      <c r="E443" s="89"/>
      <c r="F443" s="89"/>
      <c r="G443" s="563"/>
      <c r="H443" s="564"/>
      <c r="I443" s="95"/>
    </row>
    <row r="444" spans="1:9" ht="17.100000000000001" customHeight="1">
      <c r="A444" s="540" t="s">
        <v>1973</v>
      </c>
      <c r="B444" s="541"/>
      <c r="C444" s="542"/>
      <c r="D444" s="541"/>
      <c r="E444" s="82"/>
      <c r="F444" s="82"/>
      <c r="G444" s="543"/>
      <c r="H444" s="544"/>
      <c r="I444" s="96"/>
    </row>
    <row r="445" spans="1:9" ht="17.100000000000001" customHeight="1">
      <c r="A445" s="540" t="s">
        <v>1973</v>
      </c>
      <c r="B445" s="541"/>
      <c r="C445" s="542"/>
      <c r="D445" s="541"/>
      <c r="E445" s="82"/>
      <c r="F445" s="82"/>
      <c r="G445" s="559"/>
      <c r="H445" s="560"/>
      <c r="I445" s="96"/>
    </row>
    <row r="446" spans="1:9" ht="17.100000000000001" customHeight="1">
      <c r="A446" s="540" t="s">
        <v>1973</v>
      </c>
      <c r="B446" s="541"/>
      <c r="C446" s="542"/>
      <c r="D446" s="541"/>
      <c r="E446" s="82"/>
      <c r="F446" s="82"/>
      <c r="G446" s="543"/>
      <c r="H446" s="544"/>
      <c r="I446" s="96"/>
    </row>
    <row r="447" spans="1:9" ht="18" customHeight="1">
      <c r="A447" s="540" t="s">
        <v>1973</v>
      </c>
      <c r="B447" s="541"/>
      <c r="C447" s="542"/>
      <c r="D447" s="541"/>
      <c r="E447" s="82"/>
      <c r="F447" s="82"/>
      <c r="G447" s="559"/>
      <c r="H447" s="560"/>
      <c r="I447" s="96"/>
    </row>
    <row r="448" spans="1:9" ht="17.100000000000001" customHeight="1">
      <c r="A448" s="540" t="s">
        <v>1973</v>
      </c>
      <c r="B448" s="541"/>
      <c r="C448" s="542"/>
      <c r="D448" s="541"/>
      <c r="E448" s="82"/>
      <c r="F448" s="82"/>
      <c r="G448" s="543"/>
      <c r="H448" s="544"/>
      <c r="I448" s="96"/>
    </row>
    <row r="449" spans="1:9" ht="17.100000000000001" customHeight="1">
      <c r="A449" s="540" t="s">
        <v>1973</v>
      </c>
      <c r="B449" s="541"/>
      <c r="C449" s="542"/>
      <c r="D449" s="541"/>
      <c r="E449" s="82"/>
      <c r="F449" s="82"/>
      <c r="G449" s="543"/>
      <c r="H449" s="544"/>
      <c r="I449" s="96"/>
    </row>
    <row r="450" spans="1:9" ht="17.100000000000001" customHeight="1">
      <c r="A450" s="540" t="s">
        <v>1973</v>
      </c>
      <c r="B450" s="541"/>
      <c r="C450" s="542"/>
      <c r="D450" s="541"/>
      <c r="E450" s="82"/>
      <c r="F450" s="82"/>
      <c r="G450" s="543"/>
      <c r="H450" s="544"/>
      <c r="I450" s="96"/>
    </row>
    <row r="451" spans="1:9" ht="18" customHeight="1">
      <c r="A451" s="540" t="s">
        <v>1973</v>
      </c>
      <c r="B451" s="541"/>
      <c r="C451" s="542"/>
      <c r="D451" s="541"/>
      <c r="E451" s="82"/>
      <c r="F451" s="82"/>
      <c r="G451" s="543"/>
      <c r="H451" s="544"/>
      <c r="I451" s="96"/>
    </row>
    <row r="452" spans="1:9" ht="17.100000000000001" customHeight="1">
      <c r="A452" s="540" t="s">
        <v>1973</v>
      </c>
      <c r="B452" s="541"/>
      <c r="C452" s="542"/>
      <c r="D452" s="541"/>
      <c r="E452" s="82"/>
      <c r="F452" s="82"/>
      <c r="G452" s="543"/>
      <c r="H452" s="544"/>
      <c r="I452" s="96"/>
    </row>
    <row r="453" spans="1:9" ht="17.100000000000001" customHeight="1">
      <c r="A453" s="540" t="s">
        <v>1973</v>
      </c>
      <c r="B453" s="541"/>
      <c r="C453" s="542"/>
      <c r="D453" s="541"/>
      <c r="E453" s="82"/>
      <c r="F453" s="82"/>
      <c r="G453" s="543"/>
      <c r="H453" s="544"/>
      <c r="I453" s="96"/>
    </row>
    <row r="454" spans="1:9" ht="17.100000000000001" customHeight="1">
      <c r="A454" s="540" t="s">
        <v>1973</v>
      </c>
      <c r="B454" s="541"/>
      <c r="C454" s="542"/>
      <c r="D454" s="541"/>
      <c r="E454" s="82"/>
      <c r="F454" s="82"/>
      <c r="G454" s="543"/>
      <c r="H454" s="544"/>
      <c r="I454" s="96"/>
    </row>
    <row r="455" spans="1:9" ht="18" customHeight="1">
      <c r="A455" s="540" t="s">
        <v>1973</v>
      </c>
      <c r="B455" s="541"/>
      <c r="C455" s="542"/>
      <c r="D455" s="541"/>
      <c r="E455" s="82"/>
      <c r="F455" s="82"/>
      <c r="G455" s="543"/>
      <c r="H455" s="544"/>
      <c r="I455" s="96"/>
    </row>
    <row r="456" spans="1:9" ht="17.100000000000001" customHeight="1">
      <c r="A456" s="540" t="s">
        <v>1973</v>
      </c>
      <c r="B456" s="541"/>
      <c r="C456" s="542"/>
      <c r="D456" s="541"/>
      <c r="E456" s="82"/>
      <c r="F456" s="82"/>
      <c r="G456" s="559"/>
      <c r="H456" s="560"/>
      <c r="I456" s="96"/>
    </row>
    <row r="457" spans="1:9" ht="17.100000000000001" customHeight="1">
      <c r="A457" s="540" t="s">
        <v>1973</v>
      </c>
      <c r="B457" s="541"/>
      <c r="C457" s="542"/>
      <c r="D457" s="541"/>
      <c r="E457" s="82"/>
      <c r="F457" s="82"/>
      <c r="G457" s="543"/>
      <c r="H457" s="544"/>
      <c r="I457" s="96"/>
    </row>
    <row r="458" spans="1:9" ht="17.100000000000001" customHeight="1">
      <c r="A458" s="540" t="s">
        <v>1973</v>
      </c>
      <c r="B458" s="541"/>
      <c r="C458" s="542"/>
      <c r="D458" s="541"/>
      <c r="E458" s="82"/>
      <c r="F458" s="82"/>
      <c r="G458" s="543"/>
      <c r="H458" s="544"/>
      <c r="I458" s="96"/>
    </row>
    <row r="459" spans="1:9" ht="18" customHeight="1">
      <c r="A459" s="540" t="s">
        <v>1973</v>
      </c>
      <c r="B459" s="541"/>
      <c r="C459" s="542"/>
      <c r="D459" s="541"/>
      <c r="E459" s="82"/>
      <c r="F459" s="82"/>
      <c r="G459" s="543"/>
      <c r="H459" s="544"/>
      <c r="I459" s="96"/>
    </row>
    <row r="460" spans="1:9" ht="17.100000000000001" customHeight="1">
      <c r="A460" s="540" t="s">
        <v>1973</v>
      </c>
      <c r="B460" s="541"/>
      <c r="C460" s="542"/>
      <c r="D460" s="541"/>
      <c r="E460" s="82"/>
      <c r="F460" s="82"/>
      <c r="G460" s="559"/>
      <c r="H460" s="560"/>
      <c r="I460" s="96"/>
    </row>
    <row r="461" spans="1:9" ht="17.100000000000001" customHeight="1">
      <c r="A461" s="540" t="s">
        <v>1973</v>
      </c>
      <c r="B461" s="541"/>
      <c r="C461" s="542"/>
      <c r="D461" s="541"/>
      <c r="E461" s="82"/>
      <c r="F461" s="82"/>
      <c r="G461" s="559"/>
      <c r="H461" s="560"/>
      <c r="I461" s="96"/>
    </row>
    <row r="462" spans="1:9" ht="17.100000000000001" customHeight="1">
      <c r="A462" s="540" t="s">
        <v>1973</v>
      </c>
      <c r="B462" s="541"/>
      <c r="C462" s="542"/>
      <c r="D462" s="541"/>
      <c r="E462" s="82"/>
      <c r="F462" s="82"/>
      <c r="G462" s="543"/>
      <c r="H462" s="544"/>
      <c r="I462" s="96"/>
    </row>
    <row r="463" spans="1:9" ht="28.15" customHeight="1">
      <c r="A463" s="540" t="s">
        <v>1973</v>
      </c>
      <c r="B463" s="541"/>
      <c r="C463" s="542"/>
      <c r="D463" s="541"/>
      <c r="E463" s="82"/>
      <c r="F463" s="82"/>
      <c r="G463" s="543"/>
      <c r="H463" s="544"/>
      <c r="I463" s="96"/>
    </row>
    <row r="464" spans="1:9" ht="28.15" customHeight="1">
      <c r="A464" s="540" t="s">
        <v>1972</v>
      </c>
      <c r="B464" s="541"/>
      <c r="C464" s="542"/>
      <c r="D464" s="541"/>
      <c r="E464" s="82"/>
      <c r="F464" s="82"/>
      <c r="G464" s="543"/>
      <c r="H464" s="544"/>
      <c r="I464" s="96"/>
    </row>
    <row r="465" spans="1:9" ht="17.100000000000001" customHeight="1">
      <c r="A465" s="540" t="s">
        <v>1972</v>
      </c>
      <c r="B465" s="541"/>
      <c r="C465" s="542"/>
      <c r="D465" s="541"/>
      <c r="E465" s="82"/>
      <c r="F465" s="82"/>
      <c r="G465" s="543"/>
      <c r="H465" s="544"/>
      <c r="I465" s="96"/>
    </row>
    <row r="466" spans="1:9" ht="17.100000000000001" customHeight="1">
      <c r="A466" s="540" t="s">
        <v>1972</v>
      </c>
      <c r="B466" s="541"/>
      <c r="C466" s="542"/>
      <c r="D466" s="541"/>
      <c r="E466" s="82"/>
      <c r="F466" s="82"/>
      <c r="G466" s="559"/>
      <c r="H466" s="560"/>
      <c r="I466" s="96"/>
    </row>
    <row r="467" spans="1:9" ht="18" customHeight="1">
      <c r="A467" s="540" t="s">
        <v>1972</v>
      </c>
      <c r="B467" s="541"/>
      <c r="C467" s="542"/>
      <c r="D467" s="541"/>
      <c r="E467" s="82"/>
      <c r="F467" s="82"/>
      <c r="G467" s="543"/>
      <c r="H467" s="544"/>
      <c r="I467" s="96"/>
    </row>
    <row r="468" spans="1:9" ht="17.100000000000001" customHeight="1">
      <c r="A468" s="540" t="s">
        <v>1972</v>
      </c>
      <c r="B468" s="541"/>
      <c r="C468" s="542"/>
      <c r="D468" s="541"/>
      <c r="E468" s="82"/>
      <c r="F468" s="82"/>
      <c r="G468" s="559"/>
      <c r="H468" s="560"/>
      <c r="I468" s="96"/>
    </row>
    <row r="469" spans="1:9" ht="17.100000000000001" customHeight="1">
      <c r="A469" s="540" t="s">
        <v>1972</v>
      </c>
      <c r="B469" s="541"/>
      <c r="C469" s="542"/>
      <c r="D469" s="541"/>
      <c r="E469" s="82"/>
      <c r="F469" s="82"/>
      <c r="G469" s="543"/>
      <c r="H469" s="544"/>
      <c r="I469" s="96"/>
    </row>
    <row r="470" spans="1:9" ht="17.100000000000001" customHeight="1">
      <c r="A470" s="540" t="s">
        <v>1972</v>
      </c>
      <c r="B470" s="541"/>
      <c r="C470" s="542"/>
      <c r="D470" s="541"/>
      <c r="E470" s="82"/>
      <c r="F470" s="82"/>
      <c r="G470" s="543"/>
      <c r="H470" s="544"/>
      <c r="I470" s="96"/>
    </row>
    <row r="471" spans="1:9" ht="18" customHeight="1">
      <c r="A471" s="540" t="s">
        <v>1972</v>
      </c>
      <c r="B471" s="541"/>
      <c r="C471" s="542"/>
      <c r="D471" s="541"/>
      <c r="E471" s="82"/>
      <c r="F471" s="82"/>
      <c r="G471" s="559"/>
      <c r="H471" s="560"/>
      <c r="I471" s="96"/>
    </row>
    <row r="472" spans="1:9" ht="17.100000000000001" customHeight="1">
      <c r="A472" s="540" t="s">
        <v>1972</v>
      </c>
      <c r="B472" s="541"/>
      <c r="C472" s="542"/>
      <c r="D472" s="541"/>
      <c r="E472" s="82"/>
      <c r="F472" s="82"/>
      <c r="G472" s="559"/>
      <c r="H472" s="560"/>
      <c r="I472" s="96"/>
    </row>
    <row r="473" spans="1:9" ht="17.100000000000001" customHeight="1">
      <c r="A473" s="540" t="s">
        <v>1972</v>
      </c>
      <c r="B473" s="541"/>
      <c r="C473" s="542"/>
      <c r="D473" s="541"/>
      <c r="E473" s="82"/>
      <c r="F473" s="82"/>
      <c r="G473" s="543"/>
      <c r="H473" s="544"/>
      <c r="I473" s="96"/>
    </row>
    <row r="474" spans="1:9" ht="17.100000000000001" customHeight="1">
      <c r="A474" s="540" t="s">
        <v>1972</v>
      </c>
      <c r="B474" s="541"/>
      <c r="C474" s="542"/>
      <c r="D474" s="541"/>
      <c r="E474" s="82"/>
      <c r="F474" s="82"/>
      <c r="G474" s="543"/>
      <c r="H474" s="544"/>
      <c r="I474" s="96"/>
    </row>
    <row r="475" spans="1:9" ht="18" customHeight="1">
      <c r="A475" s="540" t="s">
        <v>1972</v>
      </c>
      <c r="B475" s="541"/>
      <c r="C475" s="542"/>
      <c r="D475" s="541"/>
      <c r="E475" s="82"/>
      <c r="F475" s="82"/>
      <c r="G475" s="559"/>
      <c r="H475" s="560"/>
      <c r="I475" s="96"/>
    </row>
    <row r="476" spans="1:9" ht="31.5" customHeight="1">
      <c r="A476" s="540" t="s">
        <v>1972</v>
      </c>
      <c r="B476" s="541"/>
      <c r="C476" s="557"/>
      <c r="D476" s="558"/>
      <c r="E476" s="82"/>
      <c r="F476" s="82"/>
      <c r="G476" s="543"/>
      <c r="H476" s="544"/>
      <c r="I476" s="96"/>
    </row>
    <row r="477" spans="1:9" ht="48" customHeight="1">
      <c r="A477" s="547" t="s">
        <v>1970</v>
      </c>
      <c r="B477" s="548"/>
      <c r="C477" s="549"/>
      <c r="D477" s="548"/>
      <c r="E477" s="88"/>
      <c r="F477" s="88"/>
      <c r="G477" s="550"/>
      <c r="H477" s="551"/>
      <c r="I477" s="94"/>
    </row>
    <row r="478" spans="1:9" ht="31.5" customHeight="1">
      <c r="A478" s="552" t="s">
        <v>1972</v>
      </c>
      <c r="B478" s="553"/>
      <c r="C478" s="561"/>
      <c r="D478" s="562"/>
      <c r="E478" s="89"/>
      <c r="F478" s="89"/>
      <c r="G478" s="555"/>
      <c r="H478" s="556"/>
      <c r="I478" s="95"/>
    </row>
    <row r="479" spans="1:9" ht="17.100000000000001" customHeight="1">
      <c r="A479" s="540" t="s">
        <v>1972</v>
      </c>
      <c r="B479" s="541"/>
      <c r="C479" s="542"/>
      <c r="D479" s="541"/>
      <c r="E479" s="82"/>
      <c r="F479" s="82"/>
      <c r="G479" s="543"/>
      <c r="H479" s="544"/>
      <c r="I479" s="96"/>
    </row>
    <row r="480" spans="1:9" ht="17.100000000000001" customHeight="1">
      <c r="A480" s="540" t="s">
        <v>1972</v>
      </c>
      <c r="B480" s="541"/>
      <c r="C480" s="542"/>
      <c r="D480" s="541"/>
      <c r="E480" s="82"/>
      <c r="F480" s="82"/>
      <c r="G480" s="543"/>
      <c r="H480" s="544"/>
      <c r="I480" s="96"/>
    </row>
    <row r="481" spans="1:9" ht="17.100000000000001" customHeight="1">
      <c r="A481" s="540" t="s">
        <v>1972</v>
      </c>
      <c r="B481" s="541"/>
      <c r="C481" s="542"/>
      <c r="D481" s="541"/>
      <c r="E481" s="82"/>
      <c r="F481" s="82"/>
      <c r="G481" s="559"/>
      <c r="H481" s="560"/>
      <c r="I481" s="96"/>
    </row>
    <row r="482" spans="1:9" ht="18" customHeight="1">
      <c r="A482" s="540" t="s">
        <v>1972</v>
      </c>
      <c r="B482" s="541"/>
      <c r="C482" s="542"/>
      <c r="D482" s="541"/>
      <c r="E482" s="82"/>
      <c r="F482" s="82"/>
      <c r="G482" s="559"/>
      <c r="H482" s="560"/>
      <c r="I482" s="96"/>
    </row>
    <row r="483" spans="1:9" ht="17.100000000000001" customHeight="1">
      <c r="A483" s="540" t="s">
        <v>1972</v>
      </c>
      <c r="B483" s="541"/>
      <c r="C483" s="542"/>
      <c r="D483" s="541"/>
      <c r="E483" s="82"/>
      <c r="F483" s="82"/>
      <c r="G483" s="559"/>
      <c r="H483" s="560"/>
      <c r="I483" s="96"/>
    </row>
    <row r="484" spans="1:9" ht="31.5" customHeight="1">
      <c r="A484" s="540" t="s">
        <v>1972</v>
      </c>
      <c r="B484" s="541"/>
      <c r="C484" s="557"/>
      <c r="D484" s="558"/>
      <c r="E484" s="82"/>
      <c r="F484" s="82"/>
      <c r="G484" s="543"/>
      <c r="H484" s="544"/>
      <c r="I484" s="96"/>
    </row>
    <row r="485" spans="1:9" ht="17.100000000000001" customHeight="1">
      <c r="A485" s="540" t="s">
        <v>1972</v>
      </c>
      <c r="B485" s="541"/>
      <c r="C485" s="542"/>
      <c r="D485" s="541"/>
      <c r="E485" s="82"/>
      <c r="F485" s="82"/>
      <c r="G485" s="559"/>
      <c r="H485" s="560"/>
      <c r="I485" s="96"/>
    </row>
    <row r="486" spans="1:9" ht="17.100000000000001" customHeight="1">
      <c r="A486" s="540" t="s">
        <v>1972</v>
      </c>
      <c r="B486" s="541"/>
      <c r="C486" s="542"/>
      <c r="D486" s="541"/>
      <c r="E486" s="82"/>
      <c r="F486" s="82"/>
      <c r="G486" s="543"/>
      <c r="H486" s="544"/>
      <c r="I486" s="96"/>
    </row>
    <row r="487" spans="1:9" ht="17.100000000000001" customHeight="1">
      <c r="A487" s="540" t="s">
        <v>1971</v>
      </c>
      <c r="B487" s="541"/>
      <c r="C487" s="542"/>
      <c r="D487" s="541"/>
      <c r="E487" s="82"/>
      <c r="F487" s="82"/>
      <c r="G487" s="543"/>
      <c r="H487" s="544"/>
      <c r="I487" s="96"/>
    </row>
    <row r="488" spans="1:9" ht="18" customHeight="1">
      <c r="A488" s="540" t="s">
        <v>1971</v>
      </c>
      <c r="B488" s="541"/>
      <c r="C488" s="542"/>
      <c r="D488" s="541"/>
      <c r="E488" s="82"/>
      <c r="F488" s="82"/>
      <c r="G488" s="543"/>
      <c r="H488" s="544"/>
      <c r="I488" s="96"/>
    </row>
    <row r="489" spans="1:9" ht="17.100000000000001" customHeight="1">
      <c r="A489" s="540" t="s">
        <v>1971</v>
      </c>
      <c r="B489" s="541"/>
      <c r="C489" s="542"/>
      <c r="D489" s="541"/>
      <c r="E489" s="82"/>
      <c r="F489" s="82"/>
      <c r="G489" s="559"/>
      <c r="H489" s="560"/>
      <c r="I489" s="96"/>
    </row>
    <row r="490" spans="1:9" ht="17.100000000000001" customHeight="1">
      <c r="A490" s="540" t="s">
        <v>1971</v>
      </c>
      <c r="B490" s="541"/>
      <c r="C490" s="542"/>
      <c r="D490" s="541"/>
      <c r="E490" s="82"/>
      <c r="F490" s="82"/>
      <c r="G490" s="559"/>
      <c r="H490" s="560"/>
      <c r="I490" s="96"/>
    </row>
    <row r="491" spans="1:9" ht="17.100000000000001" customHeight="1">
      <c r="A491" s="540" t="s">
        <v>1971</v>
      </c>
      <c r="B491" s="541"/>
      <c r="C491" s="542"/>
      <c r="D491" s="541"/>
      <c r="E491" s="82"/>
      <c r="F491" s="82"/>
      <c r="G491" s="559"/>
      <c r="H491" s="560"/>
      <c r="I491" s="96"/>
    </row>
    <row r="492" spans="1:9" ht="18" customHeight="1">
      <c r="A492" s="540" t="s">
        <v>1971</v>
      </c>
      <c r="B492" s="541"/>
      <c r="C492" s="542"/>
      <c r="D492" s="541"/>
      <c r="E492" s="82"/>
      <c r="F492" s="82"/>
      <c r="G492" s="559"/>
      <c r="H492" s="560"/>
      <c r="I492" s="96"/>
    </row>
    <row r="493" spans="1:9" ht="17.100000000000001" customHeight="1">
      <c r="A493" s="540" t="s">
        <v>1971</v>
      </c>
      <c r="B493" s="541"/>
      <c r="C493" s="542"/>
      <c r="D493" s="541"/>
      <c r="E493" s="82"/>
      <c r="F493" s="82"/>
      <c r="G493" s="559"/>
      <c r="H493" s="560"/>
      <c r="I493" s="96"/>
    </row>
    <row r="494" spans="1:9" ht="17.100000000000001" customHeight="1">
      <c r="A494" s="540" t="s">
        <v>1968</v>
      </c>
      <c r="B494" s="541"/>
      <c r="C494" s="542"/>
      <c r="D494" s="541"/>
      <c r="E494" s="82"/>
      <c r="F494" s="82"/>
      <c r="G494" s="543"/>
      <c r="H494" s="544"/>
      <c r="I494" s="97"/>
    </row>
    <row r="495" spans="1:9" ht="17.100000000000001" customHeight="1">
      <c r="A495" s="540" t="s">
        <v>1968</v>
      </c>
      <c r="B495" s="541"/>
      <c r="C495" s="542"/>
      <c r="D495" s="541"/>
      <c r="E495" s="82"/>
      <c r="F495" s="82"/>
      <c r="G495" s="543"/>
      <c r="H495" s="544"/>
      <c r="I495" s="97"/>
    </row>
    <row r="496" spans="1:9" ht="18" customHeight="1">
      <c r="A496" s="540" t="s">
        <v>1968</v>
      </c>
      <c r="B496" s="541"/>
      <c r="C496" s="542"/>
      <c r="D496" s="541"/>
      <c r="E496" s="82"/>
      <c r="F496" s="82"/>
      <c r="G496" s="543"/>
      <c r="H496" s="544"/>
      <c r="I496" s="96"/>
    </row>
    <row r="497" spans="1:9" ht="31.5" customHeight="1">
      <c r="A497" s="540" t="s">
        <v>1968</v>
      </c>
      <c r="B497" s="541"/>
      <c r="C497" s="557"/>
      <c r="D497" s="558"/>
      <c r="E497" s="82"/>
      <c r="F497" s="82"/>
      <c r="G497" s="543"/>
      <c r="H497" s="544"/>
      <c r="I497" s="96"/>
    </row>
    <row r="498" spans="1:9" ht="18" customHeight="1">
      <c r="A498" s="540" t="s">
        <v>1968</v>
      </c>
      <c r="B498" s="541"/>
      <c r="C498" s="542"/>
      <c r="D498" s="541"/>
      <c r="E498" s="82"/>
      <c r="F498" s="82"/>
      <c r="G498" s="543"/>
      <c r="H498" s="544"/>
      <c r="I498" s="96"/>
    </row>
    <row r="499" spans="1:9" ht="17.100000000000001" customHeight="1">
      <c r="A499" s="540" t="s">
        <v>1968</v>
      </c>
      <c r="B499" s="541"/>
      <c r="C499" s="542"/>
      <c r="D499" s="541"/>
      <c r="E499" s="82"/>
      <c r="F499" s="82"/>
      <c r="G499" s="543"/>
      <c r="H499" s="544"/>
      <c r="I499" s="97"/>
    </row>
    <row r="500" spans="1:9" ht="17.100000000000001" customHeight="1">
      <c r="A500" s="540" t="s">
        <v>1968</v>
      </c>
      <c r="B500" s="541"/>
      <c r="C500" s="542"/>
      <c r="D500" s="541"/>
      <c r="E500" s="82"/>
      <c r="F500" s="82"/>
      <c r="G500" s="543"/>
      <c r="H500" s="544"/>
      <c r="I500" s="97"/>
    </row>
    <row r="501" spans="1:9" ht="17.100000000000001" customHeight="1">
      <c r="A501" s="540" t="s">
        <v>1968</v>
      </c>
      <c r="B501" s="541"/>
      <c r="C501" s="542"/>
      <c r="D501" s="541"/>
      <c r="E501" s="82"/>
      <c r="F501" s="82"/>
      <c r="G501" s="543"/>
      <c r="H501" s="544"/>
      <c r="I501" s="96"/>
    </row>
    <row r="502" spans="1:9" ht="18" customHeight="1">
      <c r="A502" s="540" t="s">
        <v>1968</v>
      </c>
      <c r="B502" s="541"/>
      <c r="C502" s="542"/>
      <c r="D502" s="541"/>
      <c r="E502" s="82"/>
      <c r="F502" s="82"/>
      <c r="G502" s="543"/>
      <c r="H502" s="544"/>
      <c r="I502" s="97"/>
    </row>
    <row r="503" spans="1:9" ht="17.100000000000001" customHeight="1">
      <c r="A503" s="540" t="s">
        <v>1968</v>
      </c>
      <c r="B503" s="541"/>
      <c r="C503" s="542"/>
      <c r="D503" s="541"/>
      <c r="E503" s="82"/>
      <c r="F503" s="82"/>
      <c r="G503" s="543"/>
      <c r="H503" s="544"/>
      <c r="I503" s="96"/>
    </row>
    <row r="504" spans="1:9" ht="17.100000000000001" customHeight="1">
      <c r="A504" s="540" t="s">
        <v>1968</v>
      </c>
      <c r="B504" s="541"/>
      <c r="C504" s="542"/>
      <c r="D504" s="541"/>
      <c r="E504" s="82"/>
      <c r="F504" s="82"/>
      <c r="G504" s="543"/>
      <c r="H504" s="544"/>
      <c r="I504" s="97"/>
    </row>
    <row r="505" spans="1:9" ht="17.100000000000001" customHeight="1">
      <c r="A505" s="540" t="s">
        <v>1968</v>
      </c>
      <c r="B505" s="541"/>
      <c r="C505" s="542"/>
      <c r="D505" s="541"/>
      <c r="E505" s="82"/>
      <c r="F505" s="82"/>
      <c r="G505" s="543"/>
      <c r="H505" s="544"/>
      <c r="I505" s="97"/>
    </row>
    <row r="506" spans="1:9" ht="18" customHeight="1">
      <c r="A506" s="540" t="s">
        <v>1968</v>
      </c>
      <c r="B506" s="541"/>
      <c r="C506" s="542"/>
      <c r="D506" s="541"/>
      <c r="E506" s="82"/>
      <c r="F506" s="82"/>
      <c r="G506" s="543"/>
      <c r="H506" s="544"/>
      <c r="I506" s="96"/>
    </row>
    <row r="507" spans="1:9" ht="17.100000000000001" customHeight="1">
      <c r="A507" s="540" t="s">
        <v>1968</v>
      </c>
      <c r="B507" s="541"/>
      <c r="C507" s="542"/>
      <c r="D507" s="541"/>
      <c r="E507" s="82"/>
      <c r="F507" s="82"/>
      <c r="G507" s="543"/>
      <c r="H507" s="544"/>
      <c r="I507" s="97"/>
    </row>
    <row r="508" spans="1:9" ht="17.100000000000001" customHeight="1">
      <c r="A508" s="540" t="s">
        <v>1968</v>
      </c>
      <c r="B508" s="541"/>
      <c r="C508" s="542"/>
      <c r="D508" s="541"/>
      <c r="E508" s="82"/>
      <c r="F508" s="82"/>
      <c r="G508" s="543"/>
      <c r="H508" s="544"/>
      <c r="I508" s="97"/>
    </row>
    <row r="509" spans="1:9" ht="17.100000000000001" customHeight="1">
      <c r="A509" s="540" t="s">
        <v>1968</v>
      </c>
      <c r="B509" s="541"/>
      <c r="C509" s="542"/>
      <c r="D509" s="541"/>
      <c r="E509" s="82"/>
      <c r="F509" s="82"/>
      <c r="G509" s="543"/>
      <c r="H509" s="544"/>
      <c r="I509" s="97"/>
    </row>
    <row r="510" spans="1:9" ht="18" customHeight="1">
      <c r="A510" s="540" t="s">
        <v>1968</v>
      </c>
      <c r="B510" s="541"/>
      <c r="C510" s="542"/>
      <c r="D510" s="541"/>
      <c r="E510" s="82"/>
      <c r="F510" s="82"/>
      <c r="G510" s="543"/>
      <c r="H510" s="544"/>
      <c r="I510" s="96"/>
    </row>
    <row r="511" spans="1:9" ht="17.100000000000001" customHeight="1">
      <c r="A511" s="540" t="s">
        <v>1968</v>
      </c>
      <c r="B511" s="541"/>
      <c r="C511" s="542"/>
      <c r="D511" s="541"/>
      <c r="E511" s="82"/>
      <c r="F511" s="82"/>
      <c r="G511" s="543"/>
      <c r="H511" s="544"/>
      <c r="I511" s="97"/>
    </row>
    <row r="512" spans="1:9" ht="17.100000000000001" customHeight="1">
      <c r="A512" s="540" t="s">
        <v>1968</v>
      </c>
      <c r="B512" s="541"/>
      <c r="C512" s="542"/>
      <c r="D512" s="541"/>
      <c r="E512" s="82"/>
      <c r="F512" s="82"/>
      <c r="G512" s="543"/>
      <c r="H512" s="544"/>
      <c r="I512" s="97"/>
    </row>
    <row r="513" spans="1:9" ht="48" customHeight="1">
      <c r="A513" s="547" t="s">
        <v>1970</v>
      </c>
      <c r="B513" s="548"/>
      <c r="C513" s="549"/>
      <c r="D513" s="548"/>
      <c r="E513" s="88"/>
      <c r="F513" s="88"/>
      <c r="G513" s="550"/>
      <c r="H513" s="551"/>
      <c r="I513" s="94"/>
    </row>
    <row r="514" spans="1:9" ht="17.100000000000001" customHeight="1">
      <c r="A514" s="552" t="s">
        <v>1968</v>
      </c>
      <c r="B514" s="553"/>
      <c r="C514" s="554"/>
      <c r="D514" s="553"/>
      <c r="E514" s="89"/>
      <c r="F514" s="89"/>
      <c r="G514" s="555"/>
      <c r="H514" s="556"/>
      <c r="I514" s="98"/>
    </row>
    <row r="515" spans="1:9" ht="17.100000000000001" customHeight="1">
      <c r="A515" s="540" t="s">
        <v>1968</v>
      </c>
      <c r="B515" s="541"/>
      <c r="C515" s="542"/>
      <c r="D515" s="541"/>
      <c r="E515" s="82"/>
      <c r="F515" s="82"/>
      <c r="G515" s="543"/>
      <c r="H515" s="544"/>
      <c r="I515" s="97"/>
    </row>
    <row r="516" spans="1:9" ht="18" customHeight="1">
      <c r="A516" s="540" t="s">
        <v>1968</v>
      </c>
      <c r="B516" s="541"/>
      <c r="C516" s="542"/>
      <c r="D516" s="541"/>
      <c r="E516" s="82"/>
      <c r="F516" s="82"/>
      <c r="G516" s="543"/>
      <c r="H516" s="544"/>
      <c r="I516" s="96"/>
    </row>
    <row r="517" spans="1:9" ht="17.100000000000001" customHeight="1">
      <c r="A517" s="540" t="s">
        <v>1968</v>
      </c>
      <c r="B517" s="541"/>
      <c r="C517" s="542"/>
      <c r="D517" s="541"/>
      <c r="E517" s="82"/>
      <c r="F517" s="82"/>
      <c r="G517" s="543"/>
      <c r="H517" s="544"/>
      <c r="I517" s="97"/>
    </row>
    <row r="518" spans="1:9" ht="17.100000000000001" customHeight="1">
      <c r="A518" s="540" t="s">
        <v>1968</v>
      </c>
      <c r="B518" s="541"/>
      <c r="C518" s="542"/>
      <c r="D518" s="541"/>
      <c r="E518" s="82"/>
      <c r="F518" s="82"/>
      <c r="G518" s="543"/>
      <c r="H518" s="544"/>
      <c r="I518" s="97"/>
    </row>
    <row r="519" spans="1:9" ht="17.100000000000001" customHeight="1">
      <c r="A519" s="540" t="s">
        <v>1968</v>
      </c>
      <c r="B519" s="541"/>
      <c r="C519" s="542"/>
      <c r="D519" s="541"/>
      <c r="E519" s="82"/>
      <c r="F519" s="82"/>
      <c r="G519" s="543"/>
      <c r="H519" s="544"/>
      <c r="I519" s="97"/>
    </row>
    <row r="520" spans="1:9" ht="18" customHeight="1">
      <c r="A520" s="540" t="s">
        <v>1968</v>
      </c>
      <c r="B520" s="541"/>
      <c r="C520" s="542"/>
      <c r="D520" s="541"/>
      <c r="E520" s="82"/>
      <c r="F520" s="82"/>
      <c r="G520" s="543"/>
      <c r="H520" s="544"/>
      <c r="I520" s="97"/>
    </row>
    <row r="521" spans="1:9" ht="17.100000000000001" customHeight="1">
      <c r="A521" s="540" t="s">
        <v>1968</v>
      </c>
      <c r="B521" s="541"/>
      <c r="C521" s="542"/>
      <c r="D521" s="541"/>
      <c r="E521" s="82"/>
      <c r="F521" s="82"/>
      <c r="G521" s="543"/>
      <c r="H521" s="544"/>
      <c r="I521" s="97"/>
    </row>
    <row r="522" spans="1:9" ht="17.100000000000001" customHeight="1">
      <c r="A522" s="540" t="s">
        <v>1968</v>
      </c>
      <c r="B522" s="541"/>
      <c r="C522" s="542"/>
      <c r="D522" s="541"/>
      <c r="E522" s="82"/>
      <c r="F522" s="82"/>
      <c r="G522" s="543"/>
      <c r="H522" s="544"/>
      <c r="I522" s="97"/>
    </row>
    <row r="523" spans="1:9" ht="17.100000000000001" customHeight="1">
      <c r="A523" s="540" t="s">
        <v>1968</v>
      </c>
      <c r="B523" s="541"/>
      <c r="C523" s="542"/>
      <c r="D523" s="541"/>
      <c r="E523" s="82"/>
      <c r="F523" s="82"/>
      <c r="G523" s="543"/>
      <c r="H523" s="544"/>
      <c r="I523" s="96"/>
    </row>
    <row r="524" spans="1:9" ht="18" customHeight="1">
      <c r="A524" s="540" t="s">
        <v>1968</v>
      </c>
      <c r="B524" s="541"/>
      <c r="C524" s="542"/>
      <c r="D524" s="541"/>
      <c r="E524" s="82"/>
      <c r="F524" s="82"/>
      <c r="G524" s="543"/>
      <c r="H524" s="544"/>
      <c r="I524" s="97"/>
    </row>
    <row r="525" spans="1:9" ht="17.100000000000001" customHeight="1">
      <c r="A525" s="540" t="s">
        <v>1968</v>
      </c>
      <c r="B525" s="541"/>
      <c r="C525" s="542"/>
      <c r="D525" s="541"/>
      <c r="E525" s="82"/>
      <c r="F525" s="82"/>
      <c r="G525" s="543"/>
      <c r="H525" s="544"/>
      <c r="I525" s="96"/>
    </row>
    <row r="526" spans="1:9" ht="17.100000000000001" customHeight="1">
      <c r="A526" s="540" t="s">
        <v>1968</v>
      </c>
      <c r="B526" s="541"/>
      <c r="C526" s="542"/>
      <c r="D526" s="541"/>
      <c r="E526" s="82"/>
      <c r="F526" s="82"/>
      <c r="G526" s="543"/>
      <c r="H526" s="544"/>
      <c r="I526" s="97"/>
    </row>
    <row r="527" spans="1:9" ht="17.100000000000001" customHeight="1">
      <c r="A527" s="540" t="s">
        <v>1968</v>
      </c>
      <c r="B527" s="541"/>
      <c r="C527" s="542"/>
      <c r="D527" s="541"/>
      <c r="E527" s="82"/>
      <c r="F527" s="82"/>
      <c r="G527" s="543"/>
      <c r="H527" s="544"/>
      <c r="I527" s="97"/>
    </row>
    <row r="528" spans="1:9" ht="18" customHeight="1">
      <c r="A528" s="540" t="s">
        <v>1968</v>
      </c>
      <c r="B528" s="541"/>
      <c r="C528" s="542"/>
      <c r="D528" s="541"/>
      <c r="E528" s="82"/>
      <c r="F528" s="82"/>
      <c r="G528" s="543"/>
      <c r="H528" s="544"/>
      <c r="I528" s="97"/>
    </row>
    <row r="529" spans="1:9" ht="17.100000000000001" customHeight="1">
      <c r="A529" s="540" t="s">
        <v>1968</v>
      </c>
      <c r="B529" s="541"/>
      <c r="C529" s="542"/>
      <c r="D529" s="541"/>
      <c r="E529" s="82"/>
      <c r="F529" s="82"/>
      <c r="G529" s="543"/>
      <c r="H529" s="544"/>
      <c r="I529" s="96"/>
    </row>
    <row r="530" spans="1:9" ht="17.100000000000001" customHeight="1">
      <c r="A530" s="540" t="s">
        <v>1968</v>
      </c>
      <c r="B530" s="541"/>
      <c r="C530" s="542"/>
      <c r="D530" s="541"/>
      <c r="E530" s="82"/>
      <c r="F530" s="82"/>
      <c r="G530" s="543"/>
      <c r="H530" s="544"/>
      <c r="I530" s="97"/>
    </row>
    <row r="531" spans="1:9" ht="28.15" customHeight="1">
      <c r="A531" s="540" t="s">
        <v>1968</v>
      </c>
      <c r="B531" s="541"/>
      <c r="C531" s="542"/>
      <c r="D531" s="541"/>
      <c r="E531" s="82"/>
      <c r="F531" s="82"/>
      <c r="G531" s="543"/>
      <c r="H531" s="544"/>
      <c r="I531" s="97"/>
    </row>
    <row r="532" spans="1:9" ht="17.100000000000001" customHeight="1">
      <c r="A532" s="540" t="s">
        <v>1968</v>
      </c>
      <c r="B532" s="541"/>
      <c r="C532" s="542"/>
      <c r="D532" s="541"/>
      <c r="E532" s="82"/>
      <c r="F532" s="82"/>
      <c r="G532" s="543"/>
      <c r="H532" s="544"/>
      <c r="I532" s="96"/>
    </row>
    <row r="533" spans="1:9" ht="17.100000000000001" customHeight="1">
      <c r="A533" s="540" t="s">
        <v>1968</v>
      </c>
      <c r="B533" s="541"/>
      <c r="C533" s="542"/>
      <c r="D533" s="541"/>
      <c r="E533" s="82"/>
      <c r="F533" s="82"/>
      <c r="G533" s="543"/>
      <c r="H533" s="544"/>
      <c r="I533" s="96"/>
    </row>
    <row r="534" spans="1:9" ht="18" customHeight="1">
      <c r="A534" s="540" t="s">
        <v>1968</v>
      </c>
      <c r="B534" s="541"/>
      <c r="C534" s="542"/>
      <c r="D534" s="541"/>
      <c r="E534" s="82"/>
      <c r="F534" s="82"/>
      <c r="G534" s="543"/>
      <c r="H534" s="544"/>
      <c r="I534" s="96"/>
    </row>
    <row r="535" spans="1:9" ht="17.100000000000001" customHeight="1">
      <c r="A535" s="540" t="s">
        <v>1968</v>
      </c>
      <c r="B535" s="541"/>
      <c r="C535" s="542"/>
      <c r="D535" s="541"/>
      <c r="E535" s="82"/>
      <c r="F535" s="82"/>
      <c r="G535" s="543"/>
      <c r="H535" s="544"/>
      <c r="I535" s="96"/>
    </row>
    <row r="536" spans="1:9" ht="17.100000000000001" customHeight="1">
      <c r="A536" s="540" t="s">
        <v>1968</v>
      </c>
      <c r="B536" s="541"/>
      <c r="C536" s="542"/>
      <c r="D536" s="541"/>
      <c r="E536" s="82"/>
      <c r="F536" s="82"/>
      <c r="G536" s="543"/>
      <c r="H536" s="544"/>
      <c r="I536" s="96"/>
    </row>
    <row r="537" spans="1:9" ht="17.100000000000001" customHeight="1">
      <c r="A537" s="540" t="s">
        <v>1968</v>
      </c>
      <c r="B537" s="541"/>
      <c r="C537" s="542"/>
      <c r="D537" s="541"/>
      <c r="E537" s="82"/>
      <c r="F537" s="82"/>
      <c r="G537" s="543"/>
      <c r="H537" s="544"/>
      <c r="I537" s="96"/>
    </row>
    <row r="538" spans="1:9" ht="18" customHeight="1">
      <c r="A538" s="540" t="s">
        <v>1968</v>
      </c>
      <c r="B538" s="541"/>
      <c r="C538" s="542"/>
      <c r="D538" s="541"/>
      <c r="E538" s="82"/>
      <c r="F538" s="82"/>
      <c r="G538" s="543"/>
      <c r="H538" s="544"/>
      <c r="I538" s="96"/>
    </row>
    <row r="539" spans="1:9" ht="17.100000000000001" customHeight="1">
      <c r="A539" s="540" t="s">
        <v>1968</v>
      </c>
      <c r="B539" s="541"/>
      <c r="C539" s="542"/>
      <c r="D539" s="541"/>
      <c r="E539" s="82"/>
      <c r="F539" s="82"/>
      <c r="G539" s="543"/>
      <c r="H539" s="544"/>
      <c r="I539" s="96"/>
    </row>
    <row r="540" spans="1:9" ht="17.100000000000001" customHeight="1">
      <c r="A540" s="540" t="s">
        <v>1968</v>
      </c>
      <c r="B540" s="541"/>
      <c r="C540" s="542"/>
      <c r="D540" s="541"/>
      <c r="E540" s="82"/>
      <c r="F540" s="82"/>
      <c r="G540" s="543"/>
      <c r="H540" s="544"/>
      <c r="I540" s="97"/>
    </row>
    <row r="541" spans="1:9" ht="17.100000000000001" customHeight="1">
      <c r="A541" s="540" t="s">
        <v>1968</v>
      </c>
      <c r="B541" s="541"/>
      <c r="C541" s="542"/>
      <c r="D541" s="541"/>
      <c r="E541" s="82"/>
      <c r="F541" s="82"/>
      <c r="G541" s="543"/>
      <c r="H541" s="544"/>
      <c r="I541" s="97"/>
    </row>
    <row r="542" spans="1:9" ht="18" customHeight="1">
      <c r="A542" s="540" t="s">
        <v>1967</v>
      </c>
      <c r="B542" s="541"/>
      <c r="C542" s="542"/>
      <c r="D542" s="541"/>
      <c r="E542" s="82"/>
      <c r="F542" s="82"/>
      <c r="G542" s="543"/>
      <c r="H542" s="544"/>
      <c r="I542" s="96"/>
    </row>
    <row r="543" spans="1:9" ht="17.100000000000001" customHeight="1">
      <c r="A543" s="540" t="s">
        <v>1967</v>
      </c>
      <c r="B543" s="541"/>
      <c r="C543" s="542"/>
      <c r="D543" s="541"/>
      <c r="E543" s="82"/>
      <c r="F543" s="82"/>
      <c r="G543" s="543"/>
      <c r="H543" s="544"/>
      <c r="I543" s="96"/>
    </row>
    <row r="544" spans="1:9" ht="17.100000000000001" customHeight="1">
      <c r="A544" s="540" t="s">
        <v>1967</v>
      </c>
      <c r="B544" s="541"/>
      <c r="C544" s="542"/>
      <c r="D544" s="541"/>
      <c r="E544" s="82"/>
      <c r="F544" s="82"/>
      <c r="G544" s="543"/>
      <c r="H544" s="544"/>
      <c r="I544" s="96"/>
    </row>
    <row r="545" spans="1:9" ht="17.100000000000001" customHeight="1">
      <c r="A545" s="540" t="s">
        <v>1967</v>
      </c>
      <c r="B545" s="541"/>
      <c r="C545" s="542"/>
      <c r="D545" s="541"/>
      <c r="E545" s="82"/>
      <c r="F545" s="82"/>
      <c r="G545" s="543"/>
      <c r="H545" s="544"/>
      <c r="I545" s="96"/>
    </row>
    <row r="546" spans="1:9" ht="18" customHeight="1">
      <c r="A546" s="540" t="s">
        <v>1967</v>
      </c>
      <c r="B546" s="541"/>
      <c r="C546" s="542"/>
      <c r="D546" s="541"/>
      <c r="E546" s="82"/>
      <c r="F546" s="82"/>
      <c r="G546" s="543"/>
      <c r="H546" s="544"/>
      <c r="I546" s="96"/>
    </row>
    <row r="547" spans="1:9" ht="17.100000000000001" customHeight="1">
      <c r="A547" s="540" t="s">
        <v>1967</v>
      </c>
      <c r="B547" s="541"/>
      <c r="C547" s="542"/>
      <c r="D547" s="541"/>
      <c r="E547" s="82"/>
      <c r="F547" s="82"/>
      <c r="G547" s="543"/>
      <c r="H547" s="544"/>
      <c r="I547" s="96"/>
    </row>
    <row r="548" spans="1:9" ht="16.5" customHeight="1">
      <c r="A548" s="540" t="s">
        <v>1966</v>
      </c>
      <c r="B548" s="541"/>
      <c r="C548" s="542"/>
      <c r="D548" s="541"/>
      <c r="E548" s="82"/>
      <c r="F548" s="82"/>
      <c r="G548" s="543"/>
      <c r="H548" s="544"/>
      <c r="I548" s="96"/>
    </row>
    <row r="549" spans="1:9" ht="16.5" customHeight="1">
      <c r="A549" s="545" t="s">
        <v>1965</v>
      </c>
      <c r="B549" s="545"/>
      <c r="C549" s="545"/>
      <c r="D549" s="545"/>
      <c r="E549" s="545"/>
      <c r="F549" s="545"/>
      <c r="G549" s="546"/>
      <c r="H549" s="546"/>
      <c r="I549" s="45"/>
    </row>
  </sheetData>
  <mergeCells count="1011">
    <mergeCell ref="A212:J212"/>
    <mergeCell ref="A213:B213"/>
    <mergeCell ref="C213:D213"/>
    <mergeCell ref="G213:H213"/>
    <mergeCell ref="A214:B214"/>
    <mergeCell ref="C214:D214"/>
    <mergeCell ref="G214:H214"/>
    <mergeCell ref="A215:B215"/>
    <mergeCell ref="C215:D215"/>
    <mergeCell ref="G215:H215"/>
    <mergeCell ref="A216:B216"/>
    <mergeCell ref="C216:D216"/>
    <mergeCell ref="G216:H216"/>
    <mergeCell ref="A217:B217"/>
    <mergeCell ref="C217:D217"/>
    <mergeCell ref="G217:H217"/>
    <mergeCell ref="A218:B218"/>
    <mergeCell ref="C218:D218"/>
    <mergeCell ref="G218:H218"/>
    <mergeCell ref="A219:B219"/>
    <mergeCell ref="C219:D219"/>
    <mergeCell ref="G219:H219"/>
    <mergeCell ref="A220:B220"/>
    <mergeCell ref="C220:D220"/>
    <mergeCell ref="G220:H220"/>
    <mergeCell ref="A221:B221"/>
    <mergeCell ref="C221:D221"/>
    <mergeCell ref="G221:H221"/>
    <mergeCell ref="A222:B222"/>
    <mergeCell ref="C222:D222"/>
    <mergeCell ref="G222:H222"/>
    <mergeCell ref="A223:B223"/>
    <mergeCell ref="C223:D223"/>
    <mergeCell ref="G223:H223"/>
    <mergeCell ref="A224:B224"/>
    <mergeCell ref="C224:D224"/>
    <mergeCell ref="G224:H224"/>
    <mergeCell ref="A225:B225"/>
    <mergeCell ref="C225:D225"/>
    <mergeCell ref="G225:H225"/>
    <mergeCell ref="A226:B226"/>
    <mergeCell ref="C226:D226"/>
    <mergeCell ref="G226:H226"/>
    <mergeCell ref="A227:B227"/>
    <mergeCell ref="C227:D227"/>
    <mergeCell ref="G227:H227"/>
    <mergeCell ref="A228:B228"/>
    <mergeCell ref="C228:D228"/>
    <mergeCell ref="G228:H228"/>
    <mergeCell ref="A229:B229"/>
    <mergeCell ref="C229:D229"/>
    <mergeCell ref="G229:H229"/>
    <mergeCell ref="A230:B230"/>
    <mergeCell ref="C230:D230"/>
    <mergeCell ref="G230:H230"/>
    <mergeCell ref="A231:B231"/>
    <mergeCell ref="C231:D231"/>
    <mergeCell ref="G231:H231"/>
    <mergeCell ref="A232:B232"/>
    <mergeCell ref="C232:D232"/>
    <mergeCell ref="G232:H232"/>
    <mergeCell ref="A233:B233"/>
    <mergeCell ref="C233:D233"/>
    <mergeCell ref="G233:H233"/>
    <mergeCell ref="A234:B234"/>
    <mergeCell ref="C234:D234"/>
    <mergeCell ref="G234:H234"/>
    <mergeCell ref="A235:B235"/>
    <mergeCell ref="C235:D235"/>
    <mergeCell ref="G235:H235"/>
    <mergeCell ref="A236:B236"/>
    <mergeCell ref="C236:D236"/>
    <mergeCell ref="G236:H236"/>
    <mergeCell ref="A237:B237"/>
    <mergeCell ref="C237:D237"/>
    <mergeCell ref="G237:H237"/>
    <mergeCell ref="A238:B238"/>
    <mergeCell ref="C238:D238"/>
    <mergeCell ref="G238:H238"/>
    <mergeCell ref="A239:B239"/>
    <mergeCell ref="C239:D239"/>
    <mergeCell ref="G239:H239"/>
    <mergeCell ref="A240:B240"/>
    <mergeCell ref="C240:D240"/>
    <mergeCell ref="G240:H240"/>
    <mergeCell ref="A241:B241"/>
    <mergeCell ref="C241:D241"/>
    <mergeCell ref="G241:H241"/>
    <mergeCell ref="A242:B242"/>
    <mergeCell ref="C242:D242"/>
    <mergeCell ref="G242:H242"/>
    <mergeCell ref="A243:B243"/>
    <mergeCell ref="C243:D243"/>
    <mergeCell ref="G243:H243"/>
    <mergeCell ref="A244:B244"/>
    <mergeCell ref="C244:D244"/>
    <mergeCell ref="G244:H244"/>
    <mergeCell ref="A245:B245"/>
    <mergeCell ref="C245:D245"/>
    <mergeCell ref="G245:H245"/>
    <mergeCell ref="A246:B246"/>
    <mergeCell ref="C246:D246"/>
    <mergeCell ref="G246:H246"/>
    <mergeCell ref="A247:B247"/>
    <mergeCell ref="C247:D247"/>
    <mergeCell ref="G247:H247"/>
    <mergeCell ref="A248:B248"/>
    <mergeCell ref="C248:D248"/>
    <mergeCell ref="G248:H248"/>
    <mergeCell ref="A249:B249"/>
    <mergeCell ref="C249:D249"/>
    <mergeCell ref="G249:H249"/>
    <mergeCell ref="A250:B250"/>
    <mergeCell ref="C250:D250"/>
    <mergeCell ref="G250:H250"/>
    <mergeCell ref="A251:B251"/>
    <mergeCell ref="C251:D251"/>
    <mergeCell ref="G251:H251"/>
    <mergeCell ref="A252:B252"/>
    <mergeCell ref="C252:D252"/>
    <mergeCell ref="G252:H252"/>
    <mergeCell ref="A253:B253"/>
    <mergeCell ref="C253:D253"/>
    <mergeCell ref="G253:H253"/>
    <mergeCell ref="A254:B254"/>
    <mergeCell ref="C254:D254"/>
    <mergeCell ref="G254:H254"/>
    <mergeCell ref="A255:B255"/>
    <mergeCell ref="C255:D255"/>
    <mergeCell ref="G255:H255"/>
    <mergeCell ref="A256:B256"/>
    <mergeCell ref="C256:D256"/>
    <mergeCell ref="G256:H256"/>
    <mergeCell ref="A257:B257"/>
    <mergeCell ref="C257:D257"/>
    <mergeCell ref="G257:H257"/>
    <mergeCell ref="A258:B258"/>
    <mergeCell ref="C258:D258"/>
    <mergeCell ref="G258:H258"/>
    <mergeCell ref="A259:B259"/>
    <mergeCell ref="C259:D259"/>
    <mergeCell ref="G259:H259"/>
    <mergeCell ref="A260:B260"/>
    <mergeCell ref="C260:D260"/>
    <mergeCell ref="G260:H260"/>
    <mergeCell ref="A261:B261"/>
    <mergeCell ref="C261:D261"/>
    <mergeCell ref="G261:H261"/>
    <mergeCell ref="A262:B262"/>
    <mergeCell ref="C262:D262"/>
    <mergeCell ref="G262:H262"/>
    <mergeCell ref="A263:B263"/>
    <mergeCell ref="C263:D263"/>
    <mergeCell ref="G263:H263"/>
    <mergeCell ref="A264:B264"/>
    <mergeCell ref="C264:D264"/>
    <mergeCell ref="G264:H264"/>
    <mergeCell ref="A265:B265"/>
    <mergeCell ref="C265:D265"/>
    <mergeCell ref="G265:H265"/>
    <mergeCell ref="A266:B266"/>
    <mergeCell ref="C266:D266"/>
    <mergeCell ref="G266:H266"/>
    <mergeCell ref="A267:B267"/>
    <mergeCell ref="C267:D267"/>
    <mergeCell ref="G267:H267"/>
    <mergeCell ref="A268:B268"/>
    <mergeCell ref="C268:D268"/>
    <mergeCell ref="G268:H268"/>
    <mergeCell ref="A269:B269"/>
    <mergeCell ref="C269:D269"/>
    <mergeCell ref="G269:H269"/>
    <mergeCell ref="A270:B270"/>
    <mergeCell ref="C270:D270"/>
    <mergeCell ref="G270:H270"/>
    <mergeCell ref="A271:B271"/>
    <mergeCell ref="C271:D271"/>
    <mergeCell ref="G271:H271"/>
    <mergeCell ref="A272:B272"/>
    <mergeCell ref="C272:D272"/>
    <mergeCell ref="G272:H272"/>
    <mergeCell ref="A273:B273"/>
    <mergeCell ref="C273:D273"/>
    <mergeCell ref="G273:H273"/>
    <mergeCell ref="A274:B274"/>
    <mergeCell ref="C274:D274"/>
    <mergeCell ref="G274:H274"/>
    <mergeCell ref="A275:B275"/>
    <mergeCell ref="C275:D275"/>
    <mergeCell ref="G275:H275"/>
    <mergeCell ref="A276:B276"/>
    <mergeCell ref="C276:D276"/>
    <mergeCell ref="G276:H276"/>
    <mergeCell ref="A277:B277"/>
    <mergeCell ref="C277:D277"/>
    <mergeCell ref="G277:H277"/>
    <mergeCell ref="A278:B278"/>
    <mergeCell ref="C278:D278"/>
    <mergeCell ref="G278:H278"/>
    <mergeCell ref="A279:B279"/>
    <mergeCell ref="C279:D279"/>
    <mergeCell ref="G279:H279"/>
    <mergeCell ref="A280:B280"/>
    <mergeCell ref="C280:D280"/>
    <mergeCell ref="G280:H280"/>
    <mergeCell ref="A281:B281"/>
    <mergeCell ref="C281:D281"/>
    <mergeCell ref="G281:H281"/>
    <mergeCell ref="A282:B282"/>
    <mergeCell ref="C282:D282"/>
    <mergeCell ref="G282:H282"/>
    <mergeCell ref="A283:B283"/>
    <mergeCell ref="C283:D283"/>
    <mergeCell ref="G283:H283"/>
    <mergeCell ref="A284:B284"/>
    <mergeCell ref="C284:D284"/>
    <mergeCell ref="G284:H284"/>
    <mergeCell ref="A285:B285"/>
    <mergeCell ref="C285:D285"/>
    <mergeCell ref="G285:H285"/>
    <mergeCell ref="A286:B286"/>
    <mergeCell ref="C286:D286"/>
    <mergeCell ref="G286:H286"/>
    <mergeCell ref="A287:B287"/>
    <mergeCell ref="C287:D287"/>
    <mergeCell ref="G287:H287"/>
    <mergeCell ref="A288:B288"/>
    <mergeCell ref="C288:D288"/>
    <mergeCell ref="G288:H288"/>
    <mergeCell ref="A289:B289"/>
    <mergeCell ref="C289:D289"/>
    <mergeCell ref="G289:H289"/>
    <mergeCell ref="A290:B290"/>
    <mergeCell ref="C290:D290"/>
    <mergeCell ref="G290:H290"/>
    <mergeCell ref="A291:B291"/>
    <mergeCell ref="C291:D291"/>
    <mergeCell ref="G291:H291"/>
    <mergeCell ref="A292:B292"/>
    <mergeCell ref="C292:D292"/>
    <mergeCell ref="G292:H292"/>
    <mergeCell ref="A293:B293"/>
    <mergeCell ref="C293:D293"/>
    <mergeCell ref="G293:H293"/>
    <mergeCell ref="A294:B294"/>
    <mergeCell ref="C294:D294"/>
    <mergeCell ref="G294:H294"/>
    <mergeCell ref="A295:B295"/>
    <mergeCell ref="C295:D295"/>
    <mergeCell ref="G295:H295"/>
    <mergeCell ref="A296:B296"/>
    <mergeCell ref="C296:D296"/>
    <mergeCell ref="G296:H296"/>
    <mergeCell ref="A297:B297"/>
    <mergeCell ref="C297:D297"/>
    <mergeCell ref="G297:H297"/>
    <mergeCell ref="A298:B298"/>
    <mergeCell ref="C298:D298"/>
    <mergeCell ref="G298:H298"/>
    <mergeCell ref="A299:B299"/>
    <mergeCell ref="C299:D299"/>
    <mergeCell ref="G299:H299"/>
    <mergeCell ref="A300:B300"/>
    <mergeCell ref="C300:D300"/>
    <mergeCell ref="G300:H300"/>
    <mergeCell ref="A301:B301"/>
    <mergeCell ref="C301:D301"/>
    <mergeCell ref="G301:H301"/>
    <mergeCell ref="A302:B302"/>
    <mergeCell ref="C302:D302"/>
    <mergeCell ref="G302:H302"/>
    <mergeCell ref="A303:B303"/>
    <mergeCell ref="C303:D303"/>
    <mergeCell ref="G303:H303"/>
    <mergeCell ref="A304:B304"/>
    <mergeCell ref="C304:D304"/>
    <mergeCell ref="G304:H304"/>
    <mergeCell ref="A305:B305"/>
    <mergeCell ref="C305:D305"/>
    <mergeCell ref="G305:H305"/>
    <mergeCell ref="A306:B306"/>
    <mergeCell ref="C306:D306"/>
    <mergeCell ref="G306:H306"/>
    <mergeCell ref="A307:B307"/>
    <mergeCell ref="C307:D307"/>
    <mergeCell ref="G307:H307"/>
    <mergeCell ref="A308:B308"/>
    <mergeCell ref="C308:D308"/>
    <mergeCell ref="G308:H308"/>
    <mergeCell ref="A309:B309"/>
    <mergeCell ref="C309:D309"/>
    <mergeCell ref="G309:H309"/>
    <mergeCell ref="A310:B310"/>
    <mergeCell ref="C310:D310"/>
    <mergeCell ref="G310:H310"/>
    <mergeCell ref="A311:B311"/>
    <mergeCell ref="C311:D311"/>
    <mergeCell ref="G311:H311"/>
    <mergeCell ref="A312:B312"/>
    <mergeCell ref="C312:D312"/>
    <mergeCell ref="G312:H312"/>
    <mergeCell ref="A313:B313"/>
    <mergeCell ref="C313:D313"/>
    <mergeCell ref="G313:H313"/>
    <mergeCell ref="A314:B314"/>
    <mergeCell ref="C314:D314"/>
    <mergeCell ref="G314:H314"/>
    <mergeCell ref="A315:B315"/>
    <mergeCell ref="C315:D315"/>
    <mergeCell ref="G315:H315"/>
    <mergeCell ref="A316:B316"/>
    <mergeCell ref="C316:D316"/>
    <mergeCell ref="G316:H316"/>
    <mergeCell ref="A317:B317"/>
    <mergeCell ref="C317:D317"/>
    <mergeCell ref="G317:H317"/>
    <mergeCell ref="A318:B318"/>
    <mergeCell ref="C318:D318"/>
    <mergeCell ref="G318:H318"/>
    <mergeCell ref="A319:B319"/>
    <mergeCell ref="C319:D319"/>
    <mergeCell ref="G319:H319"/>
    <mergeCell ref="A320:B320"/>
    <mergeCell ref="C320:D320"/>
    <mergeCell ref="G320:H320"/>
    <mergeCell ref="A321:B321"/>
    <mergeCell ref="C321:D321"/>
    <mergeCell ref="G321:H321"/>
    <mergeCell ref="A322:B322"/>
    <mergeCell ref="C322:D322"/>
    <mergeCell ref="G322:H322"/>
    <mergeCell ref="A323:B323"/>
    <mergeCell ref="C323:D323"/>
    <mergeCell ref="G323:H323"/>
    <mergeCell ref="A324:B324"/>
    <mergeCell ref="C324:D324"/>
    <mergeCell ref="G324:H324"/>
    <mergeCell ref="A325:B325"/>
    <mergeCell ref="C325:D325"/>
    <mergeCell ref="G325:H325"/>
    <mergeCell ref="A326:B326"/>
    <mergeCell ref="C326:D326"/>
    <mergeCell ref="G326:H326"/>
    <mergeCell ref="A327:B327"/>
    <mergeCell ref="C327:D327"/>
    <mergeCell ref="G327:H327"/>
    <mergeCell ref="A328:B328"/>
    <mergeCell ref="C328:D328"/>
    <mergeCell ref="G328:H328"/>
    <mergeCell ref="A329:B329"/>
    <mergeCell ref="C329:D329"/>
    <mergeCell ref="G329:H329"/>
    <mergeCell ref="A330:B330"/>
    <mergeCell ref="C330:D330"/>
    <mergeCell ref="G330:H330"/>
    <mergeCell ref="A331:B331"/>
    <mergeCell ref="C331:D331"/>
    <mergeCell ref="G331:H331"/>
    <mergeCell ref="A332:B332"/>
    <mergeCell ref="C332:D332"/>
    <mergeCell ref="G332:H332"/>
    <mergeCell ref="A333:B333"/>
    <mergeCell ref="C333:D333"/>
    <mergeCell ref="G333:H333"/>
    <mergeCell ref="A334:B334"/>
    <mergeCell ref="C334:D334"/>
    <mergeCell ref="G334:H334"/>
    <mergeCell ref="A335:B335"/>
    <mergeCell ref="C335:D335"/>
    <mergeCell ref="G335:H335"/>
    <mergeCell ref="A336:B336"/>
    <mergeCell ref="C336:D336"/>
    <mergeCell ref="G336:H336"/>
    <mergeCell ref="A337:B337"/>
    <mergeCell ref="C337:D337"/>
    <mergeCell ref="G337:H337"/>
    <mergeCell ref="A338:B338"/>
    <mergeCell ref="C338:D338"/>
    <mergeCell ref="G338:H338"/>
    <mergeCell ref="A339:B339"/>
    <mergeCell ref="C339:D339"/>
    <mergeCell ref="G339:H339"/>
    <mergeCell ref="A340:B340"/>
    <mergeCell ref="C340:D340"/>
    <mergeCell ref="G340:H340"/>
    <mergeCell ref="A341:B341"/>
    <mergeCell ref="C341:D341"/>
    <mergeCell ref="G341:H341"/>
    <mergeCell ref="A342:B342"/>
    <mergeCell ref="C342:D342"/>
    <mergeCell ref="G342:H342"/>
    <mergeCell ref="A343:B343"/>
    <mergeCell ref="C343:D343"/>
    <mergeCell ref="G343:H343"/>
    <mergeCell ref="A344:B344"/>
    <mergeCell ref="C344:D344"/>
    <mergeCell ref="G344:H344"/>
    <mergeCell ref="A345:B345"/>
    <mergeCell ref="C345:D345"/>
    <mergeCell ref="G345:H345"/>
    <mergeCell ref="A346:B346"/>
    <mergeCell ref="C346:D346"/>
    <mergeCell ref="G346:H346"/>
    <mergeCell ref="A347:B347"/>
    <mergeCell ref="C347:D347"/>
    <mergeCell ref="G347:H347"/>
    <mergeCell ref="A348:B348"/>
    <mergeCell ref="C348:D348"/>
    <mergeCell ref="G348:H348"/>
    <mergeCell ref="A349:B349"/>
    <mergeCell ref="C349:D349"/>
    <mergeCell ref="G349:H349"/>
    <mergeCell ref="A350:B350"/>
    <mergeCell ref="C350:D350"/>
    <mergeCell ref="G350:H350"/>
    <mergeCell ref="A351:B351"/>
    <mergeCell ref="C351:D351"/>
    <mergeCell ref="G351:H351"/>
    <mergeCell ref="A352:B352"/>
    <mergeCell ref="C352:D352"/>
    <mergeCell ref="G352:H352"/>
    <mergeCell ref="A353:B353"/>
    <mergeCell ref="C353:D353"/>
    <mergeCell ref="G353:H353"/>
    <mergeCell ref="A354:B354"/>
    <mergeCell ref="C354:D354"/>
    <mergeCell ref="G354:H354"/>
    <mergeCell ref="A355:B355"/>
    <mergeCell ref="C355:D355"/>
    <mergeCell ref="G355:H355"/>
    <mergeCell ref="A356:B356"/>
    <mergeCell ref="C356:D356"/>
    <mergeCell ref="G356:H356"/>
    <mergeCell ref="A357:B357"/>
    <mergeCell ref="C357:D357"/>
    <mergeCell ref="G357:H357"/>
    <mergeCell ref="A358:B358"/>
    <mergeCell ref="C358:D358"/>
    <mergeCell ref="G358:H358"/>
    <mergeCell ref="A359:B359"/>
    <mergeCell ref="C359:D359"/>
    <mergeCell ref="G359:H359"/>
    <mergeCell ref="A360:B360"/>
    <mergeCell ref="C360:D360"/>
    <mergeCell ref="G360:H360"/>
    <mergeCell ref="A361:B361"/>
    <mergeCell ref="C361:D361"/>
    <mergeCell ref="G361:H361"/>
    <mergeCell ref="A362:B362"/>
    <mergeCell ref="C362:D362"/>
    <mergeCell ref="G362:H362"/>
    <mergeCell ref="A363:B363"/>
    <mergeCell ref="C363:D363"/>
    <mergeCell ref="G363:H363"/>
    <mergeCell ref="A364:B364"/>
    <mergeCell ref="C364:D364"/>
    <mergeCell ref="G364:H364"/>
    <mergeCell ref="A365:B365"/>
    <mergeCell ref="C365:D365"/>
    <mergeCell ref="G365:H365"/>
    <mergeCell ref="A366:B366"/>
    <mergeCell ref="C366:D366"/>
    <mergeCell ref="G366:H366"/>
    <mergeCell ref="A367:B367"/>
    <mergeCell ref="C367:D367"/>
    <mergeCell ref="G367:H367"/>
    <mergeCell ref="A368:B368"/>
    <mergeCell ref="C368:D368"/>
    <mergeCell ref="G368:H368"/>
    <mergeCell ref="A369:B369"/>
    <mergeCell ref="C369:D369"/>
    <mergeCell ref="G369:H369"/>
    <mergeCell ref="A370:B370"/>
    <mergeCell ref="C370:D370"/>
    <mergeCell ref="G370:H370"/>
    <mergeCell ref="A371:B371"/>
    <mergeCell ref="C371:D371"/>
    <mergeCell ref="G371:H371"/>
    <mergeCell ref="A372:B372"/>
    <mergeCell ref="C372:D372"/>
    <mergeCell ref="G372:H372"/>
    <mergeCell ref="A373:B373"/>
    <mergeCell ref="C373:D373"/>
    <mergeCell ref="G373:H373"/>
    <mergeCell ref="A374:B374"/>
    <mergeCell ref="C374:D374"/>
    <mergeCell ref="G374:H374"/>
    <mergeCell ref="A375:B375"/>
    <mergeCell ref="C375:D375"/>
    <mergeCell ref="G375:H375"/>
    <mergeCell ref="A376:B376"/>
    <mergeCell ref="C376:D376"/>
    <mergeCell ref="G376:H376"/>
    <mergeCell ref="A377:B377"/>
    <mergeCell ref="C377:D377"/>
    <mergeCell ref="G377:H377"/>
    <mergeCell ref="A378:B378"/>
    <mergeCell ref="C378:D378"/>
    <mergeCell ref="G378:H378"/>
    <mergeCell ref="A379:B379"/>
    <mergeCell ref="C379:D379"/>
    <mergeCell ref="G379:H379"/>
    <mergeCell ref="A380:B380"/>
    <mergeCell ref="C380:D380"/>
    <mergeCell ref="G380:H380"/>
    <mergeCell ref="A381:B381"/>
    <mergeCell ref="C381:D381"/>
    <mergeCell ref="G381:H381"/>
    <mergeCell ref="A382:B382"/>
    <mergeCell ref="C382:D382"/>
    <mergeCell ref="G382:H382"/>
    <mergeCell ref="A383:B383"/>
    <mergeCell ref="C383:D383"/>
    <mergeCell ref="G383:H383"/>
    <mergeCell ref="A384:B384"/>
    <mergeCell ref="C384:D384"/>
    <mergeCell ref="G384:H384"/>
    <mergeCell ref="A385:B385"/>
    <mergeCell ref="C385:D385"/>
    <mergeCell ref="G385:H385"/>
    <mergeCell ref="A386:B386"/>
    <mergeCell ref="C386:D386"/>
    <mergeCell ref="G386:H386"/>
    <mergeCell ref="A387:B387"/>
    <mergeCell ref="C387:D387"/>
    <mergeCell ref="G387:H387"/>
    <mergeCell ref="A388:B388"/>
    <mergeCell ref="C388:D388"/>
    <mergeCell ref="G388:H388"/>
    <mergeCell ref="A389:B389"/>
    <mergeCell ref="C389:D389"/>
    <mergeCell ref="G389:H389"/>
    <mergeCell ref="A390:B390"/>
    <mergeCell ref="C390:D390"/>
    <mergeCell ref="G390:H390"/>
    <mergeCell ref="A391:B391"/>
    <mergeCell ref="C391:D391"/>
    <mergeCell ref="G391:H391"/>
    <mergeCell ref="A392:B392"/>
    <mergeCell ref="C392:D392"/>
    <mergeCell ref="G392:H392"/>
    <mergeCell ref="A393:B393"/>
    <mergeCell ref="C393:D393"/>
    <mergeCell ref="G393:H393"/>
    <mergeCell ref="A394:B394"/>
    <mergeCell ref="C394:D394"/>
    <mergeCell ref="G394:H394"/>
    <mergeCell ref="A395:B395"/>
    <mergeCell ref="C395:D395"/>
    <mergeCell ref="G395:H395"/>
    <mergeCell ref="A396:B396"/>
    <mergeCell ref="C396:D396"/>
    <mergeCell ref="G396:H396"/>
    <mergeCell ref="A397:B397"/>
    <mergeCell ref="C397:D397"/>
    <mergeCell ref="G397:H397"/>
    <mergeCell ref="A398:B398"/>
    <mergeCell ref="C398:D398"/>
    <mergeCell ref="G398:H398"/>
    <mergeCell ref="A399:B399"/>
    <mergeCell ref="C399:D399"/>
    <mergeCell ref="G399:H399"/>
    <mergeCell ref="A400:B400"/>
    <mergeCell ref="C400:D400"/>
    <mergeCell ref="G400:H400"/>
    <mergeCell ref="A401:B401"/>
    <mergeCell ref="C401:D401"/>
    <mergeCell ref="G401:H401"/>
    <mergeCell ref="A402:B402"/>
    <mergeCell ref="C402:D402"/>
    <mergeCell ref="G402:H402"/>
    <mergeCell ref="A403:B403"/>
    <mergeCell ref="C403:D403"/>
    <mergeCell ref="G403:H403"/>
    <mergeCell ref="A404:B404"/>
    <mergeCell ref="C404:D404"/>
    <mergeCell ref="G404:H404"/>
    <mergeCell ref="A405:B405"/>
    <mergeCell ref="C405:D405"/>
    <mergeCell ref="G405:H405"/>
    <mergeCell ref="A406:B406"/>
    <mergeCell ref="C406:D406"/>
    <mergeCell ref="G406:H406"/>
    <mergeCell ref="A407:B407"/>
    <mergeCell ref="C407:D407"/>
    <mergeCell ref="G407:H407"/>
    <mergeCell ref="A408:B408"/>
    <mergeCell ref="C408:D408"/>
    <mergeCell ref="G408:H408"/>
    <mergeCell ref="A409:B409"/>
    <mergeCell ref="C409:D409"/>
    <mergeCell ref="G409:H409"/>
    <mergeCell ref="A410:B410"/>
    <mergeCell ref="C410:D410"/>
    <mergeCell ref="G410:H410"/>
    <mergeCell ref="A411:B411"/>
    <mergeCell ref="C411:D411"/>
    <mergeCell ref="G411:H411"/>
    <mergeCell ref="A412:B412"/>
    <mergeCell ref="C412:D412"/>
    <mergeCell ref="G412:H412"/>
    <mergeCell ref="A413:B413"/>
    <mergeCell ref="C413:D413"/>
    <mergeCell ref="G413:H413"/>
    <mergeCell ref="A414:B414"/>
    <mergeCell ref="C414:D414"/>
    <mergeCell ref="G414:H414"/>
    <mergeCell ref="A415:B415"/>
    <mergeCell ref="C415:D415"/>
    <mergeCell ref="G415:H415"/>
    <mergeCell ref="A416:B416"/>
    <mergeCell ref="C416:D416"/>
    <mergeCell ref="G416:H416"/>
    <mergeCell ref="A417:B417"/>
    <mergeCell ref="C417:D417"/>
    <mergeCell ref="G417:H417"/>
    <mergeCell ref="A418:B418"/>
    <mergeCell ref="C418:D418"/>
    <mergeCell ref="G418:H418"/>
    <mergeCell ref="A419:B419"/>
    <mergeCell ref="C419:D419"/>
    <mergeCell ref="G419:H419"/>
    <mergeCell ref="A420:B420"/>
    <mergeCell ref="C420:D420"/>
    <mergeCell ref="G420:H420"/>
    <mergeCell ref="A421:B421"/>
    <mergeCell ref="C421:D421"/>
    <mergeCell ref="G421:H421"/>
    <mergeCell ref="A422:B422"/>
    <mergeCell ref="C422:D422"/>
    <mergeCell ref="G422:H422"/>
    <mergeCell ref="A423:B423"/>
    <mergeCell ref="C423:D423"/>
    <mergeCell ref="G423:H423"/>
    <mergeCell ref="A424:B424"/>
    <mergeCell ref="C424:D424"/>
    <mergeCell ref="G424:H424"/>
    <mergeCell ref="A425:B425"/>
    <mergeCell ref="C425:D425"/>
    <mergeCell ref="G425:H425"/>
    <mergeCell ref="A426:B426"/>
    <mergeCell ref="C426:D426"/>
    <mergeCell ref="G426:H426"/>
    <mergeCell ref="A427:B427"/>
    <mergeCell ref="C427:D427"/>
    <mergeCell ref="G427:H427"/>
    <mergeCell ref="A428:B428"/>
    <mergeCell ref="C428:D428"/>
    <mergeCell ref="G428:H428"/>
    <mergeCell ref="A429:B429"/>
    <mergeCell ref="C429:D429"/>
    <mergeCell ref="G429:H429"/>
    <mergeCell ref="A430:B430"/>
    <mergeCell ref="C430:D430"/>
    <mergeCell ref="G430:H430"/>
    <mergeCell ref="A431:B431"/>
    <mergeCell ref="C431:D431"/>
    <mergeCell ref="G431:H431"/>
    <mergeCell ref="A432:B432"/>
    <mergeCell ref="C432:D432"/>
    <mergeCell ref="G432:H432"/>
    <mergeCell ref="A433:B433"/>
    <mergeCell ref="C433:D433"/>
    <mergeCell ref="G433:H433"/>
    <mergeCell ref="A434:B434"/>
    <mergeCell ref="C434:D434"/>
    <mergeCell ref="G434:H434"/>
    <mergeCell ref="A435:B435"/>
    <mergeCell ref="C435:D435"/>
    <mergeCell ref="G435:H435"/>
    <mergeCell ref="A436:B436"/>
    <mergeCell ref="C436:D436"/>
    <mergeCell ref="G436:H436"/>
    <mergeCell ref="A437:B437"/>
    <mergeCell ref="C437:D437"/>
    <mergeCell ref="G437:H437"/>
    <mergeCell ref="A438:B438"/>
    <mergeCell ref="C438:D438"/>
    <mergeCell ref="G438:H438"/>
    <mergeCell ref="A439:B439"/>
    <mergeCell ref="C439:D439"/>
    <mergeCell ref="G439:H439"/>
    <mergeCell ref="A440:B440"/>
    <mergeCell ref="C440:D440"/>
    <mergeCell ref="G440:H440"/>
    <mergeCell ref="A441:B441"/>
    <mergeCell ref="C441:D441"/>
    <mergeCell ref="G441:H441"/>
    <mergeCell ref="A442:B442"/>
    <mergeCell ref="C442:D442"/>
    <mergeCell ref="G442:H442"/>
    <mergeCell ref="A443:B443"/>
    <mergeCell ref="C443:D443"/>
    <mergeCell ref="G443:H443"/>
    <mergeCell ref="A444:B444"/>
    <mergeCell ref="C444:D444"/>
    <mergeCell ref="G444:H444"/>
    <mergeCell ref="A445:B445"/>
    <mergeCell ref="C445:D445"/>
    <mergeCell ref="G445:H445"/>
    <mergeCell ref="A446:B446"/>
    <mergeCell ref="C446:D446"/>
    <mergeCell ref="G446:H446"/>
    <mergeCell ref="A447:B447"/>
    <mergeCell ref="C447:D447"/>
    <mergeCell ref="G447:H447"/>
    <mergeCell ref="A448:B448"/>
    <mergeCell ref="C448:D448"/>
    <mergeCell ref="G448:H448"/>
    <mergeCell ref="A449:B449"/>
    <mergeCell ref="C449:D449"/>
    <mergeCell ref="G449:H449"/>
    <mergeCell ref="A450:B450"/>
    <mergeCell ref="C450:D450"/>
    <mergeCell ref="G450:H450"/>
    <mergeCell ref="A451:B451"/>
    <mergeCell ref="C451:D451"/>
    <mergeCell ref="G451:H451"/>
    <mergeCell ref="A452:B452"/>
    <mergeCell ref="C452:D452"/>
    <mergeCell ref="G452:H452"/>
    <mergeCell ref="A453:B453"/>
    <mergeCell ref="C453:D453"/>
    <mergeCell ref="G453:H453"/>
    <mergeCell ref="A454:B454"/>
    <mergeCell ref="C454:D454"/>
    <mergeCell ref="G454:H454"/>
    <mergeCell ref="A455:B455"/>
    <mergeCell ref="C455:D455"/>
    <mergeCell ref="G455:H455"/>
    <mergeCell ref="A456:B456"/>
    <mergeCell ref="C456:D456"/>
    <mergeCell ref="G456:H456"/>
    <mergeCell ref="A457:B457"/>
    <mergeCell ref="C457:D457"/>
    <mergeCell ref="G457:H457"/>
    <mergeCell ref="A458:B458"/>
    <mergeCell ref="C458:D458"/>
    <mergeCell ref="G458:H458"/>
    <mergeCell ref="A459:B459"/>
    <mergeCell ref="C459:D459"/>
    <mergeCell ref="G459:H459"/>
    <mergeCell ref="A460:B460"/>
    <mergeCell ref="C460:D460"/>
    <mergeCell ref="G460:H460"/>
    <mergeCell ref="A461:B461"/>
    <mergeCell ref="C461:D461"/>
    <mergeCell ref="G461:H461"/>
    <mergeCell ref="A462:B462"/>
    <mergeCell ref="C462:D462"/>
    <mergeCell ref="G462:H462"/>
    <mergeCell ref="A463:B463"/>
    <mergeCell ref="C463:D463"/>
    <mergeCell ref="G463:H463"/>
    <mergeCell ref="A464:B464"/>
    <mergeCell ref="C464:D464"/>
    <mergeCell ref="G464:H464"/>
    <mergeCell ref="A465:B465"/>
    <mergeCell ref="C465:D465"/>
    <mergeCell ref="G465:H465"/>
    <mergeCell ref="A466:B466"/>
    <mergeCell ref="C466:D466"/>
    <mergeCell ref="G466:H466"/>
    <mergeCell ref="A467:B467"/>
    <mergeCell ref="C467:D467"/>
    <mergeCell ref="G467:H467"/>
    <mergeCell ref="A468:B468"/>
    <mergeCell ref="C468:D468"/>
    <mergeCell ref="G468:H468"/>
    <mergeCell ref="A469:B469"/>
    <mergeCell ref="C469:D469"/>
    <mergeCell ref="G469:H469"/>
    <mergeCell ref="A470:B470"/>
    <mergeCell ref="C470:D470"/>
    <mergeCell ref="G470:H470"/>
    <mergeCell ref="A471:B471"/>
    <mergeCell ref="C471:D471"/>
    <mergeCell ref="G471:H471"/>
    <mergeCell ref="A472:B472"/>
    <mergeCell ref="C472:D472"/>
    <mergeCell ref="G472:H472"/>
    <mergeCell ref="A473:B473"/>
    <mergeCell ref="C473:D473"/>
    <mergeCell ref="G473:H473"/>
    <mergeCell ref="A474:B474"/>
    <mergeCell ref="C474:D474"/>
    <mergeCell ref="G474:H474"/>
    <mergeCell ref="A475:B475"/>
    <mergeCell ref="C475:D475"/>
    <mergeCell ref="G475:H475"/>
    <mergeCell ref="A476:B476"/>
    <mergeCell ref="C476:D476"/>
    <mergeCell ref="G476:H476"/>
    <mergeCell ref="A477:B477"/>
    <mergeCell ref="C477:D477"/>
    <mergeCell ref="G477:H477"/>
    <mergeCell ref="A478:B478"/>
    <mergeCell ref="C478:D478"/>
    <mergeCell ref="G478:H478"/>
    <mergeCell ref="A479:B479"/>
    <mergeCell ref="C479:D479"/>
    <mergeCell ref="G479:H479"/>
    <mergeCell ref="A480:B480"/>
    <mergeCell ref="C480:D480"/>
    <mergeCell ref="G480:H480"/>
    <mergeCell ref="A481:B481"/>
    <mergeCell ref="C481:D481"/>
    <mergeCell ref="G481:H481"/>
    <mergeCell ref="A482:B482"/>
    <mergeCell ref="C482:D482"/>
    <mergeCell ref="G482:H482"/>
    <mergeCell ref="A483:B483"/>
    <mergeCell ref="C483:D483"/>
    <mergeCell ref="G483:H483"/>
    <mergeCell ref="A484:B484"/>
    <mergeCell ref="C484:D484"/>
    <mergeCell ref="G484:H484"/>
    <mergeCell ref="A485:B485"/>
    <mergeCell ref="C485:D485"/>
    <mergeCell ref="G485:H485"/>
    <mergeCell ref="A486:B486"/>
    <mergeCell ref="C486:D486"/>
    <mergeCell ref="G486:H486"/>
    <mergeCell ref="A487:B487"/>
    <mergeCell ref="C487:D487"/>
    <mergeCell ref="G487:H487"/>
    <mergeCell ref="A488:B488"/>
    <mergeCell ref="C488:D488"/>
    <mergeCell ref="G488:H488"/>
    <mergeCell ref="A489:B489"/>
    <mergeCell ref="C489:D489"/>
    <mergeCell ref="G489:H489"/>
    <mergeCell ref="A490:B490"/>
    <mergeCell ref="C490:D490"/>
    <mergeCell ref="G490:H490"/>
    <mergeCell ref="A491:B491"/>
    <mergeCell ref="C491:D491"/>
    <mergeCell ref="G491:H491"/>
    <mergeCell ref="A492:B492"/>
    <mergeCell ref="C492:D492"/>
    <mergeCell ref="G492:H492"/>
    <mergeCell ref="A493:B493"/>
    <mergeCell ref="C493:D493"/>
    <mergeCell ref="G493:H493"/>
    <mergeCell ref="A494:B494"/>
    <mergeCell ref="C494:D494"/>
    <mergeCell ref="G494:H494"/>
    <mergeCell ref="A495:B495"/>
    <mergeCell ref="C495:D495"/>
    <mergeCell ref="G495:H495"/>
    <mergeCell ref="A496:B496"/>
    <mergeCell ref="C496:D496"/>
    <mergeCell ref="G496:H496"/>
    <mergeCell ref="A497:B497"/>
    <mergeCell ref="C497:D497"/>
    <mergeCell ref="G497:H497"/>
    <mergeCell ref="A498:B498"/>
    <mergeCell ref="C498:D498"/>
    <mergeCell ref="G498:H498"/>
    <mergeCell ref="A499:B499"/>
    <mergeCell ref="C499:D499"/>
    <mergeCell ref="G499:H499"/>
    <mergeCell ref="A500:B500"/>
    <mergeCell ref="C500:D500"/>
    <mergeCell ref="G500:H500"/>
    <mergeCell ref="A501:B501"/>
    <mergeCell ref="C501:D501"/>
    <mergeCell ref="G501:H501"/>
    <mergeCell ref="A502:B502"/>
    <mergeCell ref="C502:D502"/>
    <mergeCell ref="G502:H502"/>
    <mergeCell ref="A503:B503"/>
    <mergeCell ref="C503:D503"/>
    <mergeCell ref="G503:H503"/>
    <mergeCell ref="A504:B504"/>
    <mergeCell ref="C504:D504"/>
    <mergeCell ref="G504:H504"/>
    <mergeCell ref="A505:B505"/>
    <mergeCell ref="C505:D505"/>
    <mergeCell ref="G505:H505"/>
    <mergeCell ref="A506:B506"/>
    <mergeCell ref="C506:D506"/>
    <mergeCell ref="G506:H506"/>
    <mergeCell ref="A507:B507"/>
    <mergeCell ref="C507:D507"/>
    <mergeCell ref="G507:H507"/>
    <mergeCell ref="A508:B508"/>
    <mergeCell ref="C508:D508"/>
    <mergeCell ref="G508:H508"/>
    <mergeCell ref="A509:B509"/>
    <mergeCell ref="C509:D509"/>
    <mergeCell ref="G509:H509"/>
    <mergeCell ref="A510:B510"/>
    <mergeCell ref="C510:D510"/>
    <mergeCell ref="G510:H510"/>
    <mergeCell ref="A511:B511"/>
    <mergeCell ref="C511:D511"/>
    <mergeCell ref="G511:H511"/>
    <mergeCell ref="A512:B512"/>
    <mergeCell ref="C512:D512"/>
    <mergeCell ref="G512:H512"/>
    <mergeCell ref="A513:B513"/>
    <mergeCell ref="C513:D513"/>
    <mergeCell ref="G513:H513"/>
    <mergeCell ref="A514:B514"/>
    <mergeCell ref="C514:D514"/>
    <mergeCell ref="G514:H514"/>
    <mergeCell ref="A515:B515"/>
    <mergeCell ref="C515:D515"/>
    <mergeCell ref="G515:H515"/>
    <mergeCell ref="A516:B516"/>
    <mergeCell ref="C516:D516"/>
    <mergeCell ref="G516:H516"/>
    <mergeCell ref="A517:B517"/>
    <mergeCell ref="C517:D517"/>
    <mergeCell ref="G517:H517"/>
    <mergeCell ref="A518:B518"/>
    <mergeCell ref="C518:D518"/>
    <mergeCell ref="G518:H518"/>
    <mergeCell ref="A519:B519"/>
    <mergeCell ref="C519:D519"/>
    <mergeCell ref="G519:H519"/>
    <mergeCell ref="A520:B520"/>
    <mergeCell ref="C520:D520"/>
    <mergeCell ref="G520:H520"/>
    <mergeCell ref="A521:B521"/>
    <mergeCell ref="C521:D521"/>
    <mergeCell ref="G521:H521"/>
    <mergeCell ref="A522:B522"/>
    <mergeCell ref="C522:D522"/>
    <mergeCell ref="G522:H522"/>
    <mergeCell ref="A523:B523"/>
    <mergeCell ref="C523:D523"/>
    <mergeCell ref="G523:H523"/>
    <mergeCell ref="A524:B524"/>
    <mergeCell ref="C524:D524"/>
    <mergeCell ref="G524:H524"/>
    <mergeCell ref="A525:B525"/>
    <mergeCell ref="C525:D525"/>
    <mergeCell ref="G525:H525"/>
    <mergeCell ref="A526:B526"/>
    <mergeCell ref="C526:D526"/>
    <mergeCell ref="G526:H526"/>
    <mergeCell ref="A527:B527"/>
    <mergeCell ref="C527:D527"/>
    <mergeCell ref="G527:H527"/>
    <mergeCell ref="A528:B528"/>
    <mergeCell ref="C528:D528"/>
    <mergeCell ref="G528:H528"/>
    <mergeCell ref="A529:B529"/>
    <mergeCell ref="C529:D529"/>
    <mergeCell ref="G529:H529"/>
    <mergeCell ref="A530:B530"/>
    <mergeCell ref="C530:D530"/>
    <mergeCell ref="G530:H530"/>
    <mergeCell ref="A531:B531"/>
    <mergeCell ref="C531:D531"/>
    <mergeCell ref="G531:H531"/>
    <mergeCell ref="A532:B532"/>
    <mergeCell ref="C532:D532"/>
    <mergeCell ref="G532:H532"/>
    <mergeCell ref="A533:B533"/>
    <mergeCell ref="C533:D533"/>
    <mergeCell ref="G533:H533"/>
    <mergeCell ref="A534:B534"/>
    <mergeCell ref="C534:D534"/>
    <mergeCell ref="G534:H534"/>
    <mergeCell ref="A535:B535"/>
    <mergeCell ref="C535:D535"/>
    <mergeCell ref="G535:H535"/>
    <mergeCell ref="A536:B536"/>
    <mergeCell ref="C536:D536"/>
    <mergeCell ref="G536:H536"/>
    <mergeCell ref="A537:B537"/>
    <mergeCell ref="C537:D537"/>
    <mergeCell ref="G537:H537"/>
    <mergeCell ref="A538:B538"/>
    <mergeCell ref="C538:D538"/>
    <mergeCell ref="G538:H538"/>
    <mergeCell ref="A539:B539"/>
    <mergeCell ref="C539:D539"/>
    <mergeCell ref="G539:H539"/>
    <mergeCell ref="A540:B540"/>
    <mergeCell ref="C540:D540"/>
    <mergeCell ref="G540:H540"/>
    <mergeCell ref="A541:B541"/>
    <mergeCell ref="C541:D541"/>
    <mergeCell ref="G541:H541"/>
    <mergeCell ref="C546:D546"/>
    <mergeCell ref="G546:H546"/>
    <mergeCell ref="A547:B547"/>
    <mergeCell ref="C547:D547"/>
    <mergeCell ref="G547:H547"/>
    <mergeCell ref="A542:B542"/>
    <mergeCell ref="C542:D542"/>
    <mergeCell ref="G542:H542"/>
    <mergeCell ref="A543:B543"/>
    <mergeCell ref="C543:D543"/>
    <mergeCell ref="G543:H543"/>
    <mergeCell ref="A544:B544"/>
    <mergeCell ref="C544:D544"/>
    <mergeCell ref="G544:H544"/>
    <mergeCell ref="A548:B548"/>
    <mergeCell ref="C548:D548"/>
    <mergeCell ref="G548:H548"/>
    <mergeCell ref="A549:F549"/>
    <mergeCell ref="G549:H549"/>
    <mergeCell ref="A545:B545"/>
    <mergeCell ref="C545:D545"/>
    <mergeCell ref="G545:H545"/>
    <mergeCell ref="A546:B546"/>
  </mergeCells>
  <phoneticPr fontId="14" type="noConversion"/>
  <hyperlinks>
    <hyperlink ref="F39" r:id="rId1" display="http://www.taifex.com.tw/cht/5/acceptableCollateral"/>
    <hyperlink ref="H39" r:id="rId2" display="https://www.taifex.com.tw/cht/5/ccpcollateralInq"/>
    <hyperlink ref="F63" r:id="rId3" display="https://www.taifex.com.tw/enl/eng5/indexMargining"/>
    <hyperlink ref="F78" r:id="rId4" display="https://www.taifex.com.tw/enl/eng5/indexMargining"/>
    <hyperlink ref="F125" r:id="rId5" display="http://www.taifex.com.tw/file/taifex/Dailydownload/QD_Files/report2021.pdf"/>
    <hyperlink ref="F126" r:id="rId6" display="http://www.taifex.com.tw/file/taifex/Dailydownload/QD_Files/report2021.pdf"/>
    <hyperlink ref="F127" r:id="rId7" display="http://www.taifex.com.tw/file/taifex/Dailydownload/QD_Files/report2021.pdf"/>
    <hyperlink ref="F128" r:id="rId8" display="http://www.taifex.com.tw/file/taifex/Dailydownload/QD_Files/report2021.pdf"/>
    <hyperlink ref="F129" r:id="rId9" display="http://www.taifex.com.tw/file/taifex/Dailydownload/QD_Files/report2021.pdf"/>
    <hyperlink ref="F130" r:id="rId10" display="http://www.taifex.com.tw/file/taifex/Dailydownload/QD_Files/report2021.pdf"/>
    <hyperlink ref="F131" r:id="rId11" display="http://www.taifex.com.tw/file/taifex/Dailydownload/QD_Files/report2021.pdf"/>
  </hyperlinks>
  <pageMargins left="0.7" right="0.7" top="0.75" bottom="0.75" header="0.3" footer="0.3"/>
  <pageSetup paperSize="9" orientation="portrait" r:id="rId1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10"/>
  <sheetViews>
    <sheetView workbookViewId="0"/>
  </sheetViews>
  <sheetFormatPr defaultColWidth="14.42578125" defaultRowHeight="15.75"/>
  <cols>
    <col min="1" max="1" width="13.42578125" style="334" bestFit="1" customWidth="1"/>
    <col min="2" max="2" width="15.42578125" style="333" bestFit="1" customWidth="1"/>
    <col min="3" max="3" width="68.85546875" style="333" bestFit="1" customWidth="1"/>
    <col min="4" max="4" width="50.42578125" style="333" customWidth="1"/>
    <col min="5" max="16384" width="14.42578125" style="332"/>
  </cols>
  <sheetData>
    <row r="1" spans="1:4" s="343" customFormat="1">
      <c r="A1" s="344" t="s">
        <v>2892</v>
      </c>
      <c r="B1" s="345" t="s">
        <v>2891</v>
      </c>
      <c r="C1" s="344" t="s">
        <v>2890</v>
      </c>
      <c r="D1" s="344" t="s">
        <v>2889</v>
      </c>
    </row>
    <row r="2" spans="1:4">
      <c r="A2" s="341">
        <v>4.0999999999999996</v>
      </c>
      <c r="B2" s="337" t="s">
        <v>9</v>
      </c>
      <c r="C2" s="342" t="s">
        <v>1205</v>
      </c>
      <c r="D2" s="342" t="s">
        <v>1205</v>
      </c>
    </row>
    <row r="3" spans="1:4">
      <c r="A3" s="341">
        <v>4.0999999999999996</v>
      </c>
      <c r="B3" s="337" t="s">
        <v>15</v>
      </c>
      <c r="C3" s="342" t="s">
        <v>1205</v>
      </c>
      <c r="D3" s="335" t="s">
        <v>1205</v>
      </c>
    </row>
    <row r="4" spans="1:4">
      <c r="A4" s="341">
        <v>4.0999999999999996</v>
      </c>
      <c r="B4" s="337" t="s">
        <v>17</v>
      </c>
      <c r="C4" s="335" t="s">
        <v>1205</v>
      </c>
      <c r="D4" s="335" t="s">
        <v>1205</v>
      </c>
    </row>
    <row r="5" spans="1:4">
      <c r="A5" s="341">
        <v>4.0999999999999996</v>
      </c>
      <c r="B5" s="337" t="s">
        <v>19</v>
      </c>
      <c r="C5" s="335" t="s">
        <v>1205</v>
      </c>
      <c r="D5" s="335" t="s">
        <v>1205</v>
      </c>
    </row>
    <row r="6" spans="1:4">
      <c r="A6" s="341">
        <v>4.0999999999999996</v>
      </c>
      <c r="B6" s="337" t="s">
        <v>21</v>
      </c>
      <c r="C6" s="335" t="s">
        <v>1205</v>
      </c>
      <c r="D6" s="335" t="s">
        <v>1205</v>
      </c>
    </row>
    <row r="7" spans="1:4">
      <c r="A7" s="341">
        <v>4.0999999999999996</v>
      </c>
      <c r="B7" s="337" t="s">
        <v>23</v>
      </c>
      <c r="C7" s="335" t="s">
        <v>1205</v>
      </c>
      <c r="D7" s="335" t="s">
        <v>1205</v>
      </c>
    </row>
    <row r="8" spans="1:4">
      <c r="A8" s="341">
        <v>4.0999999999999996</v>
      </c>
      <c r="B8" s="337" t="s">
        <v>25</v>
      </c>
      <c r="C8" s="335" t="s">
        <v>1205</v>
      </c>
      <c r="D8" s="335" t="s">
        <v>1205</v>
      </c>
    </row>
    <row r="9" spans="1:4">
      <c r="A9" s="341">
        <v>4.0999999999999996</v>
      </c>
      <c r="B9" s="337" t="s">
        <v>27</v>
      </c>
      <c r="C9" s="335" t="s">
        <v>1205</v>
      </c>
      <c r="D9" s="335" t="s">
        <v>1205</v>
      </c>
    </row>
    <row r="10" spans="1:4" ht="31.5">
      <c r="A10" s="341">
        <v>4.0999999999999996</v>
      </c>
      <c r="B10" s="337" t="s">
        <v>29</v>
      </c>
      <c r="C10" s="335" t="s">
        <v>2888</v>
      </c>
      <c r="D10" s="335" t="s">
        <v>1205</v>
      </c>
    </row>
    <row r="11" spans="1:4">
      <c r="A11" s="341">
        <v>4.0999999999999996</v>
      </c>
      <c r="B11" s="337" t="s">
        <v>31</v>
      </c>
      <c r="C11" s="335" t="s">
        <v>1205</v>
      </c>
      <c r="D11" s="335" t="s">
        <v>1205</v>
      </c>
    </row>
    <row r="12" spans="1:4">
      <c r="A12" s="334">
        <v>4.2</v>
      </c>
      <c r="B12" s="337" t="s">
        <v>34</v>
      </c>
      <c r="C12" s="335" t="s">
        <v>2887</v>
      </c>
      <c r="D12" s="335" t="s">
        <v>1205</v>
      </c>
    </row>
    <row r="13" spans="1:4">
      <c r="A13" s="340">
        <v>4.3</v>
      </c>
      <c r="B13" s="337" t="s">
        <v>38</v>
      </c>
      <c r="C13" s="335" t="s">
        <v>1205</v>
      </c>
      <c r="D13" s="335" t="s">
        <v>1205</v>
      </c>
    </row>
    <row r="14" spans="1:4">
      <c r="A14" s="340">
        <v>4.3</v>
      </c>
      <c r="B14" s="337" t="s">
        <v>42</v>
      </c>
      <c r="C14" s="335" t="s">
        <v>1205</v>
      </c>
      <c r="D14" s="335" t="s">
        <v>1205</v>
      </c>
    </row>
    <row r="15" spans="1:4">
      <c r="A15" s="340">
        <v>4.3</v>
      </c>
      <c r="B15" s="337" t="s">
        <v>44</v>
      </c>
      <c r="C15" s="335" t="s">
        <v>1205</v>
      </c>
      <c r="D15" s="335" t="s">
        <v>1205</v>
      </c>
    </row>
    <row r="16" spans="1:4">
      <c r="A16" s="340">
        <v>4.3</v>
      </c>
      <c r="B16" s="337" t="s">
        <v>46</v>
      </c>
      <c r="C16" s="335" t="s">
        <v>1205</v>
      </c>
      <c r="D16" s="335" t="s">
        <v>1205</v>
      </c>
    </row>
    <row r="17" spans="1:4">
      <c r="A17" s="340">
        <v>4.3</v>
      </c>
      <c r="B17" s="337" t="s">
        <v>48</v>
      </c>
      <c r="C17" s="335" t="s">
        <v>1205</v>
      </c>
      <c r="D17" s="335" t="s">
        <v>1205</v>
      </c>
    </row>
    <row r="18" spans="1:4">
      <c r="A18" s="340">
        <v>4.3</v>
      </c>
      <c r="B18" s="337" t="s">
        <v>50</v>
      </c>
      <c r="C18" s="335" t="s">
        <v>1205</v>
      </c>
      <c r="D18" s="335" t="s">
        <v>1205</v>
      </c>
    </row>
    <row r="19" spans="1:4">
      <c r="A19" s="340">
        <v>4.3</v>
      </c>
      <c r="B19" s="337" t="s">
        <v>52</v>
      </c>
      <c r="C19" s="335" t="s">
        <v>1205</v>
      </c>
      <c r="D19" s="335" t="s">
        <v>1205</v>
      </c>
    </row>
    <row r="20" spans="1:4">
      <c r="A20" s="340">
        <v>4.3</v>
      </c>
      <c r="B20" s="337" t="s">
        <v>54</v>
      </c>
      <c r="C20" s="335" t="s">
        <v>1205</v>
      </c>
      <c r="D20" s="335" t="s">
        <v>1205</v>
      </c>
    </row>
    <row r="21" spans="1:4">
      <c r="A21" s="340">
        <v>4.3</v>
      </c>
      <c r="B21" s="337" t="s">
        <v>56</v>
      </c>
      <c r="C21" s="335" t="s">
        <v>1205</v>
      </c>
      <c r="D21" s="335" t="s">
        <v>1205</v>
      </c>
    </row>
    <row r="22" spans="1:4">
      <c r="A22" s="340">
        <v>4.3</v>
      </c>
      <c r="B22" s="337" t="s">
        <v>58</v>
      </c>
      <c r="C22" s="335" t="s">
        <v>1205</v>
      </c>
      <c r="D22" s="335" t="s">
        <v>1205</v>
      </c>
    </row>
    <row r="23" spans="1:4">
      <c r="A23" s="340">
        <v>4.3</v>
      </c>
      <c r="B23" s="337" t="s">
        <v>60</v>
      </c>
      <c r="C23" s="335" t="s">
        <v>1205</v>
      </c>
      <c r="D23" s="335" t="s">
        <v>1205</v>
      </c>
    </row>
    <row r="24" spans="1:4">
      <c r="A24" s="340">
        <v>4.3</v>
      </c>
      <c r="B24" s="337" t="s">
        <v>62</v>
      </c>
      <c r="C24" s="335" t="s">
        <v>1205</v>
      </c>
      <c r="D24" s="335" t="s">
        <v>1205</v>
      </c>
    </row>
    <row r="25" spans="1:4">
      <c r="A25" s="340">
        <v>4.3</v>
      </c>
      <c r="B25" s="337" t="s">
        <v>64</v>
      </c>
      <c r="C25" s="335" t="s">
        <v>1205</v>
      </c>
      <c r="D25" s="335" t="s">
        <v>1205</v>
      </c>
    </row>
    <row r="26" spans="1:4">
      <c r="A26" s="340">
        <v>4.3</v>
      </c>
      <c r="B26" s="337" t="s">
        <v>66</v>
      </c>
      <c r="C26" s="335" t="s">
        <v>1205</v>
      </c>
      <c r="D26" s="335" t="s">
        <v>1205</v>
      </c>
    </row>
    <row r="27" spans="1:4">
      <c r="A27" s="340">
        <v>4.3</v>
      </c>
      <c r="B27" s="337" t="s">
        <v>68</v>
      </c>
      <c r="C27" s="335" t="s">
        <v>1205</v>
      </c>
      <c r="D27" s="335" t="s">
        <v>1205</v>
      </c>
    </row>
    <row r="28" spans="1:4">
      <c r="A28" s="340">
        <v>4.4000000000000004</v>
      </c>
      <c r="B28" s="337" t="s">
        <v>71</v>
      </c>
      <c r="C28" s="335" t="s">
        <v>1205</v>
      </c>
      <c r="D28" s="335" t="s">
        <v>1205</v>
      </c>
    </row>
    <row r="29" spans="1:4" ht="30" customHeight="1">
      <c r="A29" s="340">
        <v>4.4000000000000004</v>
      </c>
      <c r="B29" s="337" t="s">
        <v>74</v>
      </c>
      <c r="C29" s="335" t="s">
        <v>2886</v>
      </c>
      <c r="D29" s="335" t="s">
        <v>1205</v>
      </c>
    </row>
    <row r="30" spans="1:4">
      <c r="A30" s="340">
        <v>4.4000000000000004</v>
      </c>
      <c r="B30" s="337" t="s">
        <v>77</v>
      </c>
      <c r="C30" s="335" t="s">
        <v>1205</v>
      </c>
      <c r="D30" s="335" t="s">
        <v>1205</v>
      </c>
    </row>
    <row r="31" spans="1:4">
      <c r="A31" s="340">
        <v>4.4000000000000004</v>
      </c>
      <c r="B31" s="337" t="s">
        <v>83</v>
      </c>
      <c r="C31" s="335" t="s">
        <v>1205</v>
      </c>
      <c r="D31" s="335" t="s">
        <v>1205</v>
      </c>
    </row>
    <row r="32" spans="1:4">
      <c r="A32" s="340">
        <v>4.4000000000000004</v>
      </c>
      <c r="B32" s="337" t="s">
        <v>85</v>
      </c>
      <c r="C32" s="335" t="s">
        <v>1205</v>
      </c>
      <c r="D32" s="335" t="s">
        <v>1205</v>
      </c>
    </row>
    <row r="33" spans="1:4">
      <c r="A33" s="340">
        <v>4.4000000000000004</v>
      </c>
      <c r="B33" s="337" t="s">
        <v>89</v>
      </c>
      <c r="C33" s="335" t="s">
        <v>1205</v>
      </c>
      <c r="D33" s="335" t="s">
        <v>1205</v>
      </c>
    </row>
    <row r="34" spans="1:4">
      <c r="A34" s="340">
        <v>4.4000000000000004</v>
      </c>
      <c r="B34" s="337" t="s">
        <v>91</v>
      </c>
      <c r="C34" s="335" t="s">
        <v>1205</v>
      </c>
      <c r="D34" s="335" t="s">
        <v>1205</v>
      </c>
    </row>
    <row r="35" spans="1:4">
      <c r="A35" s="340">
        <v>4.4000000000000004</v>
      </c>
      <c r="B35" s="337" t="s">
        <v>93</v>
      </c>
      <c r="C35" s="335" t="s">
        <v>1205</v>
      </c>
      <c r="D35" s="335" t="s">
        <v>1205</v>
      </c>
    </row>
    <row r="36" spans="1:4">
      <c r="A36" s="340">
        <v>4.4000000000000004</v>
      </c>
      <c r="B36" s="337" t="s">
        <v>95</v>
      </c>
      <c r="C36" s="335" t="s">
        <v>1205</v>
      </c>
      <c r="D36" s="335" t="s">
        <v>1205</v>
      </c>
    </row>
    <row r="37" spans="1:4">
      <c r="A37" s="340">
        <v>4.4000000000000004</v>
      </c>
      <c r="B37" s="337" t="s">
        <v>98</v>
      </c>
      <c r="C37" s="335" t="s">
        <v>1205</v>
      </c>
      <c r="D37" s="335" t="s">
        <v>1205</v>
      </c>
    </row>
    <row r="38" spans="1:4">
      <c r="A38" s="334">
        <v>5.0999999999999996</v>
      </c>
      <c r="B38" s="337" t="s">
        <v>101</v>
      </c>
      <c r="C38" s="339" t="s">
        <v>2885</v>
      </c>
      <c r="D38" s="335" t="s">
        <v>1205</v>
      </c>
    </row>
    <row r="39" spans="1:4">
      <c r="A39" s="334">
        <v>5.2</v>
      </c>
      <c r="B39" s="337" t="s">
        <v>105</v>
      </c>
      <c r="C39" s="335" t="s">
        <v>1205</v>
      </c>
      <c r="D39" s="335" t="s">
        <v>1205</v>
      </c>
    </row>
    <row r="40" spans="1:4">
      <c r="A40" s="334">
        <v>5.3</v>
      </c>
      <c r="B40" s="337" t="s">
        <v>107</v>
      </c>
      <c r="C40" s="335" t="s">
        <v>1205</v>
      </c>
      <c r="D40" s="335" t="s">
        <v>1205</v>
      </c>
    </row>
    <row r="41" spans="1:4">
      <c r="A41" s="334">
        <v>5.3</v>
      </c>
      <c r="B41" s="337" t="s">
        <v>109</v>
      </c>
      <c r="C41" s="335" t="s">
        <v>1205</v>
      </c>
      <c r="D41" s="335" t="s">
        <v>1205</v>
      </c>
    </row>
    <row r="42" spans="1:4">
      <c r="A42" s="334">
        <v>5.3</v>
      </c>
      <c r="B42" s="337" t="s">
        <v>111</v>
      </c>
      <c r="C42" s="335" t="s">
        <v>1205</v>
      </c>
      <c r="D42" s="335" t="s">
        <v>1205</v>
      </c>
    </row>
    <row r="43" spans="1:4" ht="16.5" customHeight="1">
      <c r="A43" s="334">
        <v>5.3</v>
      </c>
      <c r="B43" s="337" t="s">
        <v>113</v>
      </c>
      <c r="C43" s="335" t="s">
        <v>1205</v>
      </c>
      <c r="D43" s="335" t="s">
        <v>1205</v>
      </c>
    </row>
    <row r="44" spans="1:4">
      <c r="A44" s="334">
        <v>6.1</v>
      </c>
      <c r="B44" s="337" t="s">
        <v>117</v>
      </c>
      <c r="C44" s="335" t="s">
        <v>1205</v>
      </c>
      <c r="D44" s="335" t="s">
        <v>1205</v>
      </c>
    </row>
    <row r="45" spans="1:4">
      <c r="A45" s="334">
        <v>6.2</v>
      </c>
      <c r="B45" s="337" t="s">
        <v>122</v>
      </c>
      <c r="C45" s="335" t="s">
        <v>1205</v>
      </c>
      <c r="D45" s="335" t="s">
        <v>1205</v>
      </c>
    </row>
    <row r="46" spans="1:4">
      <c r="A46" s="334">
        <v>6.2</v>
      </c>
      <c r="B46" s="337" t="s">
        <v>122</v>
      </c>
      <c r="C46" s="335" t="s">
        <v>1205</v>
      </c>
      <c r="D46" s="335" t="s">
        <v>1205</v>
      </c>
    </row>
    <row r="47" spans="1:4">
      <c r="A47" s="334">
        <v>6.2</v>
      </c>
      <c r="B47" s="337" t="s">
        <v>126</v>
      </c>
      <c r="C47" s="335" t="s">
        <v>1205</v>
      </c>
      <c r="D47" s="335" t="s">
        <v>1205</v>
      </c>
    </row>
    <row r="48" spans="1:4">
      <c r="A48" s="334">
        <v>6.2</v>
      </c>
      <c r="B48" s="337" t="s">
        <v>128</v>
      </c>
      <c r="C48" s="335" t="s">
        <v>1205</v>
      </c>
      <c r="D48" s="335" t="s">
        <v>1205</v>
      </c>
    </row>
    <row r="49" spans="1:4">
      <c r="A49" s="334">
        <v>6.2</v>
      </c>
      <c r="B49" s="337" t="s">
        <v>130</v>
      </c>
      <c r="C49" s="335" t="s">
        <v>1205</v>
      </c>
      <c r="D49" s="335" t="s">
        <v>1205</v>
      </c>
    </row>
    <row r="50" spans="1:4">
      <c r="A50" s="334">
        <v>6.2</v>
      </c>
      <c r="B50" s="337" t="s">
        <v>132</v>
      </c>
      <c r="C50" s="335" t="s">
        <v>1205</v>
      </c>
      <c r="D50" s="335" t="s">
        <v>1205</v>
      </c>
    </row>
    <row r="51" spans="1:4">
      <c r="A51" s="334">
        <v>6.2</v>
      </c>
      <c r="B51" s="337" t="s">
        <v>134</v>
      </c>
      <c r="C51" s="335" t="s">
        <v>1205</v>
      </c>
      <c r="D51" s="335" t="s">
        <v>1205</v>
      </c>
    </row>
    <row r="52" spans="1:4">
      <c r="A52" s="334">
        <v>6.2</v>
      </c>
      <c r="B52" s="337" t="s">
        <v>136</v>
      </c>
      <c r="C52" s="335" t="s">
        <v>1205</v>
      </c>
      <c r="D52" s="335" t="s">
        <v>1205</v>
      </c>
    </row>
    <row r="53" spans="1:4" ht="31.5">
      <c r="A53" s="334">
        <v>6.2</v>
      </c>
      <c r="B53" s="337" t="s">
        <v>138</v>
      </c>
      <c r="C53" s="335" t="s">
        <v>2884</v>
      </c>
      <c r="D53" s="335" t="s">
        <v>1205</v>
      </c>
    </row>
    <row r="54" spans="1:4">
      <c r="A54" s="334">
        <v>6.2</v>
      </c>
      <c r="B54" s="337" t="s">
        <v>140</v>
      </c>
      <c r="C54" s="335" t="s">
        <v>1205</v>
      </c>
      <c r="D54" s="335" t="s">
        <v>1205</v>
      </c>
    </row>
    <row r="55" spans="1:4">
      <c r="A55" s="334">
        <v>6.2</v>
      </c>
      <c r="B55" s="337" t="s">
        <v>142</v>
      </c>
      <c r="C55" s="335" t="s">
        <v>1205</v>
      </c>
      <c r="D55" s="335" t="s">
        <v>1205</v>
      </c>
    </row>
    <row r="56" spans="1:4">
      <c r="A56" s="334">
        <v>6.2</v>
      </c>
      <c r="B56" s="337" t="s">
        <v>144</v>
      </c>
      <c r="C56" s="335" t="s">
        <v>1205</v>
      </c>
      <c r="D56" s="335" t="s">
        <v>1205</v>
      </c>
    </row>
    <row r="57" spans="1:4">
      <c r="A57" s="334">
        <v>6.2</v>
      </c>
      <c r="B57" s="337" t="s">
        <v>146</v>
      </c>
      <c r="C57" s="335" t="s">
        <v>1205</v>
      </c>
      <c r="D57" s="335" t="s">
        <v>1205</v>
      </c>
    </row>
    <row r="58" spans="1:4">
      <c r="A58" s="334">
        <v>6.2</v>
      </c>
      <c r="B58" s="337" t="s">
        <v>148</v>
      </c>
      <c r="C58" s="339" t="s">
        <v>1205</v>
      </c>
      <c r="D58" s="335" t="s">
        <v>1205</v>
      </c>
    </row>
    <row r="59" spans="1:4" ht="31.5">
      <c r="A59" s="334">
        <v>6.2</v>
      </c>
      <c r="B59" s="337" t="s">
        <v>150</v>
      </c>
      <c r="C59" s="335" t="s">
        <v>2883</v>
      </c>
      <c r="D59" s="335" t="s">
        <v>1205</v>
      </c>
    </row>
    <row r="60" spans="1:4">
      <c r="A60" s="334">
        <v>6.2</v>
      </c>
      <c r="B60" s="337" t="s">
        <v>152</v>
      </c>
      <c r="C60" s="335" t="s">
        <v>1205</v>
      </c>
      <c r="D60" s="335" t="s">
        <v>1205</v>
      </c>
    </row>
    <row r="61" spans="1:4">
      <c r="A61" s="334">
        <v>6.3</v>
      </c>
      <c r="B61" s="337" t="s">
        <v>156</v>
      </c>
      <c r="C61" s="335" t="s">
        <v>1205</v>
      </c>
      <c r="D61" s="335" t="s">
        <v>1205</v>
      </c>
    </row>
    <row r="62" spans="1:4">
      <c r="A62" s="334">
        <v>6.4</v>
      </c>
      <c r="B62" s="337" t="s">
        <v>159</v>
      </c>
      <c r="C62" s="335" t="s">
        <v>1205</v>
      </c>
      <c r="D62" s="335" t="s">
        <v>1205</v>
      </c>
    </row>
    <row r="63" spans="1:4">
      <c r="A63" s="334">
        <v>6.4</v>
      </c>
      <c r="B63" s="337" t="s">
        <v>161</v>
      </c>
      <c r="C63" s="335" t="s">
        <v>1205</v>
      </c>
      <c r="D63" s="335" t="s">
        <v>1205</v>
      </c>
    </row>
    <row r="64" spans="1:4">
      <c r="A64" s="334">
        <v>6.4</v>
      </c>
      <c r="B64" s="337" t="s">
        <v>164</v>
      </c>
      <c r="C64" s="335" t="s">
        <v>1205</v>
      </c>
      <c r="D64" s="335" t="s">
        <v>1205</v>
      </c>
    </row>
    <row r="65" spans="1:4">
      <c r="A65" s="334">
        <v>6.4</v>
      </c>
      <c r="B65" s="337" t="s">
        <v>166</v>
      </c>
      <c r="C65" s="335" t="s">
        <v>1205</v>
      </c>
      <c r="D65" s="335" t="s">
        <v>1205</v>
      </c>
    </row>
    <row r="66" spans="1:4">
      <c r="A66" s="334">
        <v>6.4</v>
      </c>
      <c r="B66" s="337" t="s">
        <v>168</v>
      </c>
      <c r="C66" s="335" t="s">
        <v>1205</v>
      </c>
      <c r="D66" s="335" t="s">
        <v>1205</v>
      </c>
    </row>
    <row r="67" spans="1:4">
      <c r="A67" s="334">
        <v>6.4</v>
      </c>
      <c r="B67" s="337" t="s">
        <v>171</v>
      </c>
      <c r="C67" s="335" t="s">
        <v>1205</v>
      </c>
      <c r="D67" s="335" t="s">
        <v>1205</v>
      </c>
    </row>
    <row r="68" spans="1:4">
      <c r="A68" s="334">
        <v>6.4</v>
      </c>
      <c r="B68" s="337" t="s">
        <v>173</v>
      </c>
      <c r="C68" s="335" t="s">
        <v>1205</v>
      </c>
      <c r="D68" s="335" t="s">
        <v>1205</v>
      </c>
    </row>
    <row r="69" spans="1:4">
      <c r="A69" s="334">
        <v>6.4</v>
      </c>
      <c r="B69" s="337" t="s">
        <v>175</v>
      </c>
      <c r="C69" s="335" t="s">
        <v>1205</v>
      </c>
      <c r="D69" s="335" t="s">
        <v>1205</v>
      </c>
    </row>
    <row r="70" spans="1:4">
      <c r="A70" s="334">
        <v>6.4</v>
      </c>
      <c r="B70" s="337" t="s">
        <v>177</v>
      </c>
      <c r="C70" s="335" t="s">
        <v>1205</v>
      </c>
      <c r="D70" s="335" t="s">
        <v>1205</v>
      </c>
    </row>
    <row r="71" spans="1:4">
      <c r="A71" s="334">
        <v>6.4</v>
      </c>
      <c r="B71" s="337" t="s">
        <v>179</v>
      </c>
      <c r="C71" s="339" t="s">
        <v>1205</v>
      </c>
      <c r="D71" s="335" t="s">
        <v>1205</v>
      </c>
    </row>
    <row r="72" spans="1:4">
      <c r="A72" s="334">
        <v>6.4</v>
      </c>
      <c r="B72" s="337" t="s">
        <v>181</v>
      </c>
      <c r="C72" s="335" t="s">
        <v>2882</v>
      </c>
      <c r="D72" s="335" t="s">
        <v>1205</v>
      </c>
    </row>
    <row r="73" spans="1:4">
      <c r="A73" s="334">
        <v>6.4</v>
      </c>
      <c r="B73" s="337" t="s">
        <v>183</v>
      </c>
      <c r="C73" s="335" t="s">
        <v>1205</v>
      </c>
      <c r="D73" s="335" t="s">
        <v>1205</v>
      </c>
    </row>
    <row r="74" spans="1:4">
      <c r="A74" s="334">
        <v>6.4</v>
      </c>
      <c r="B74" s="337" t="s">
        <v>185</v>
      </c>
      <c r="C74" s="335" t="s">
        <v>1205</v>
      </c>
      <c r="D74" s="335" t="s">
        <v>1205</v>
      </c>
    </row>
    <row r="75" spans="1:4">
      <c r="A75" s="334">
        <v>6.4</v>
      </c>
      <c r="B75" s="337" t="s">
        <v>187</v>
      </c>
      <c r="C75" s="335" t="s">
        <v>1205</v>
      </c>
      <c r="D75" s="335" t="s">
        <v>1205</v>
      </c>
    </row>
    <row r="76" spans="1:4" ht="24.75" customHeight="1">
      <c r="A76" s="334">
        <v>6.4</v>
      </c>
      <c r="B76" s="334" t="s">
        <v>189</v>
      </c>
      <c r="C76" s="335" t="s">
        <v>1205</v>
      </c>
      <c r="D76" s="335" t="s">
        <v>1205</v>
      </c>
    </row>
    <row r="77" spans="1:4">
      <c r="A77" s="334">
        <v>6.5</v>
      </c>
      <c r="B77" s="337">
        <v>6.5</v>
      </c>
      <c r="C77" s="339" t="s">
        <v>1205</v>
      </c>
      <c r="D77" s="335" t="s">
        <v>1205</v>
      </c>
    </row>
    <row r="78" spans="1:4" ht="47.25">
      <c r="A78" s="334">
        <v>6.5</v>
      </c>
      <c r="B78" s="337" t="s">
        <v>192</v>
      </c>
      <c r="C78" s="335" t="s">
        <v>2881</v>
      </c>
      <c r="D78" s="335" t="s">
        <v>1205</v>
      </c>
    </row>
    <row r="79" spans="1:4">
      <c r="A79" s="334">
        <v>6.5</v>
      </c>
      <c r="B79" s="337" t="s">
        <v>195</v>
      </c>
      <c r="C79" s="335" t="s">
        <v>1205</v>
      </c>
      <c r="D79" s="335" t="s">
        <v>1205</v>
      </c>
    </row>
    <row r="80" spans="1:4">
      <c r="A80" s="334">
        <v>6.5</v>
      </c>
      <c r="B80" s="337" t="s">
        <v>197</v>
      </c>
      <c r="C80" s="335" t="s">
        <v>1205</v>
      </c>
      <c r="D80" s="335" t="s">
        <v>1205</v>
      </c>
    </row>
    <row r="81" spans="1:4">
      <c r="A81" s="334">
        <v>6.5</v>
      </c>
      <c r="B81" s="337" t="s">
        <v>199</v>
      </c>
      <c r="C81" s="335" t="s">
        <v>1205</v>
      </c>
      <c r="D81" s="335" t="s">
        <v>1205</v>
      </c>
    </row>
    <row r="82" spans="1:4">
      <c r="A82" s="334">
        <v>6.5</v>
      </c>
      <c r="B82" s="337" t="s">
        <v>201</v>
      </c>
      <c r="C82" s="339" t="s">
        <v>1205</v>
      </c>
      <c r="D82" s="335" t="s">
        <v>1205</v>
      </c>
    </row>
    <row r="83" spans="1:4" ht="63">
      <c r="A83" s="334">
        <v>6.5</v>
      </c>
      <c r="B83" s="337" t="s">
        <v>203</v>
      </c>
      <c r="C83" s="335" t="s">
        <v>2880</v>
      </c>
      <c r="D83" s="335" t="s">
        <v>1205</v>
      </c>
    </row>
    <row r="84" spans="1:4">
      <c r="A84" s="334">
        <v>6.5</v>
      </c>
      <c r="B84" s="337" t="s">
        <v>205</v>
      </c>
      <c r="C84" s="335" t="s">
        <v>1205</v>
      </c>
      <c r="D84" s="335" t="s">
        <v>1205</v>
      </c>
    </row>
    <row r="85" spans="1:4">
      <c r="A85" s="334">
        <v>6.6</v>
      </c>
      <c r="B85" s="337" t="s">
        <v>208</v>
      </c>
      <c r="C85" s="335" t="s">
        <v>1205</v>
      </c>
      <c r="D85" s="335" t="s">
        <v>1205</v>
      </c>
    </row>
    <row r="86" spans="1:4">
      <c r="A86" s="334">
        <v>6.7</v>
      </c>
      <c r="B86" s="337" t="s">
        <v>210</v>
      </c>
      <c r="C86" s="335" t="s">
        <v>1205</v>
      </c>
      <c r="D86" s="335" t="s">
        <v>1205</v>
      </c>
    </row>
    <row r="87" spans="1:4">
      <c r="A87" s="334">
        <v>6.8</v>
      </c>
      <c r="B87" s="337" t="s">
        <v>212</v>
      </c>
      <c r="C87" s="335" t="s">
        <v>1205</v>
      </c>
      <c r="D87" s="335" t="s">
        <v>1205</v>
      </c>
    </row>
    <row r="88" spans="1:4">
      <c r="A88" s="334">
        <v>7.1</v>
      </c>
      <c r="B88" s="337" t="s">
        <v>214</v>
      </c>
      <c r="C88" s="335" t="s">
        <v>1205</v>
      </c>
      <c r="D88" s="335" t="s">
        <v>1205</v>
      </c>
    </row>
    <row r="89" spans="1:4">
      <c r="A89" s="334">
        <v>7.1</v>
      </c>
      <c r="B89" s="337" t="s">
        <v>216</v>
      </c>
      <c r="C89" s="335" t="s">
        <v>1205</v>
      </c>
      <c r="D89" s="335" t="s">
        <v>1205</v>
      </c>
    </row>
    <row r="90" spans="1:4">
      <c r="A90" s="334">
        <v>7.1</v>
      </c>
      <c r="B90" s="337" t="s">
        <v>220</v>
      </c>
      <c r="C90" s="335" t="s">
        <v>1205</v>
      </c>
      <c r="D90" s="335" t="s">
        <v>1205</v>
      </c>
    </row>
    <row r="91" spans="1:4">
      <c r="A91" s="334">
        <v>7.1</v>
      </c>
      <c r="B91" s="337" t="s">
        <v>222</v>
      </c>
      <c r="C91" s="335" t="s">
        <v>1205</v>
      </c>
      <c r="D91" s="335" t="s">
        <v>1205</v>
      </c>
    </row>
    <row r="92" spans="1:4">
      <c r="A92" s="334">
        <v>7.1</v>
      </c>
      <c r="B92" s="337" t="s">
        <v>224</v>
      </c>
      <c r="C92" s="335" t="s">
        <v>1205</v>
      </c>
      <c r="D92" s="335" t="s">
        <v>1205</v>
      </c>
    </row>
    <row r="93" spans="1:4">
      <c r="A93" s="334">
        <v>7.1</v>
      </c>
      <c r="B93" s="337" t="s">
        <v>226</v>
      </c>
      <c r="C93" s="335" t="s">
        <v>1205</v>
      </c>
      <c r="D93" s="335" t="s">
        <v>1205</v>
      </c>
    </row>
    <row r="94" spans="1:4">
      <c r="A94" s="334">
        <v>7.1</v>
      </c>
      <c r="B94" s="337" t="s">
        <v>228</v>
      </c>
      <c r="C94" s="335" t="s">
        <v>1205</v>
      </c>
      <c r="D94" s="335" t="s">
        <v>1205</v>
      </c>
    </row>
    <row r="95" spans="1:4">
      <c r="A95" s="334">
        <v>7.1</v>
      </c>
      <c r="B95" s="337" t="s">
        <v>230</v>
      </c>
      <c r="C95" s="335" t="s">
        <v>1205</v>
      </c>
      <c r="D95" s="335" t="s">
        <v>1205</v>
      </c>
    </row>
    <row r="96" spans="1:4">
      <c r="A96" s="334">
        <v>7.1</v>
      </c>
      <c r="B96" s="337" t="s">
        <v>232</v>
      </c>
      <c r="C96" s="335" t="s">
        <v>1205</v>
      </c>
      <c r="D96" s="335" t="s">
        <v>1205</v>
      </c>
    </row>
    <row r="97" spans="1:4">
      <c r="A97" s="334">
        <v>7.1</v>
      </c>
      <c r="B97" s="337" t="s">
        <v>234</v>
      </c>
      <c r="C97" s="335" t="s">
        <v>1205</v>
      </c>
      <c r="D97" s="335" t="s">
        <v>1205</v>
      </c>
    </row>
    <row r="98" spans="1:4">
      <c r="A98" s="334">
        <v>7.1</v>
      </c>
      <c r="B98" s="337" t="s">
        <v>236</v>
      </c>
      <c r="C98" s="335" t="s">
        <v>1205</v>
      </c>
      <c r="D98" s="335" t="s">
        <v>1205</v>
      </c>
    </row>
    <row r="99" spans="1:4">
      <c r="A99" s="334">
        <v>7.2</v>
      </c>
      <c r="B99" s="337" t="s">
        <v>239</v>
      </c>
      <c r="C99" s="335" t="s">
        <v>1205</v>
      </c>
      <c r="D99" s="335" t="s">
        <v>1205</v>
      </c>
    </row>
    <row r="100" spans="1:4">
      <c r="A100" s="334">
        <v>7.3</v>
      </c>
      <c r="B100" s="337" t="s">
        <v>241</v>
      </c>
      <c r="C100" s="335" t="s">
        <v>1205</v>
      </c>
      <c r="D100" s="335" t="s">
        <v>1205</v>
      </c>
    </row>
    <row r="101" spans="1:4">
      <c r="A101" s="334">
        <v>7.3</v>
      </c>
      <c r="B101" s="337" t="s">
        <v>245</v>
      </c>
      <c r="C101" s="335" t="s">
        <v>1205</v>
      </c>
      <c r="D101" s="335" t="s">
        <v>1205</v>
      </c>
    </row>
    <row r="102" spans="1:4">
      <c r="A102" s="334">
        <v>7.3</v>
      </c>
      <c r="B102" s="337" t="s">
        <v>247</v>
      </c>
      <c r="C102" s="335" t="s">
        <v>1205</v>
      </c>
      <c r="D102" s="335" t="s">
        <v>1205</v>
      </c>
    </row>
    <row r="103" spans="1:4">
      <c r="A103" s="334">
        <v>7.3</v>
      </c>
      <c r="B103" s="337" t="s">
        <v>250</v>
      </c>
      <c r="C103" s="339" t="s">
        <v>1205</v>
      </c>
      <c r="D103" s="335" t="s">
        <v>1205</v>
      </c>
    </row>
    <row r="104" spans="1:4" ht="31.5">
      <c r="A104" s="334">
        <v>7.3</v>
      </c>
      <c r="B104" s="337" t="s">
        <v>252</v>
      </c>
      <c r="C104" s="335" t="s">
        <v>2879</v>
      </c>
      <c r="D104" s="335" t="s">
        <v>1205</v>
      </c>
    </row>
    <row r="105" spans="1:4">
      <c r="A105" s="334">
        <v>7.3</v>
      </c>
      <c r="B105" s="337" t="s">
        <v>254</v>
      </c>
      <c r="C105" s="335" t="s">
        <v>1205</v>
      </c>
      <c r="D105" s="335" t="s">
        <v>1205</v>
      </c>
    </row>
    <row r="106" spans="1:4">
      <c r="A106" s="334">
        <v>7.3</v>
      </c>
      <c r="B106" s="337" t="s">
        <v>258</v>
      </c>
      <c r="C106" s="335" t="s">
        <v>1205</v>
      </c>
      <c r="D106" s="335" t="s">
        <v>1205</v>
      </c>
    </row>
    <row r="107" spans="1:4">
      <c r="A107" s="334">
        <v>12.1</v>
      </c>
      <c r="B107" s="337" t="s">
        <v>261</v>
      </c>
      <c r="C107" s="335" t="s">
        <v>1205</v>
      </c>
      <c r="D107" s="335" t="s">
        <v>1205</v>
      </c>
    </row>
    <row r="108" spans="1:4">
      <c r="A108" s="334">
        <v>12.1</v>
      </c>
      <c r="B108" s="337" t="s">
        <v>263</v>
      </c>
      <c r="C108" s="335" t="s">
        <v>1205</v>
      </c>
      <c r="D108" s="335" t="s">
        <v>1205</v>
      </c>
    </row>
    <row r="109" spans="1:4">
      <c r="A109" s="334">
        <v>12.1</v>
      </c>
      <c r="B109" s="337" t="s">
        <v>265</v>
      </c>
      <c r="C109" s="335" t="s">
        <v>1205</v>
      </c>
      <c r="D109" s="335" t="s">
        <v>1205</v>
      </c>
    </row>
    <row r="110" spans="1:4">
      <c r="A110" s="334">
        <v>12.2</v>
      </c>
      <c r="B110" s="337" t="s">
        <v>268</v>
      </c>
      <c r="C110" s="335" t="s">
        <v>1205</v>
      </c>
      <c r="D110" s="335" t="s">
        <v>1205</v>
      </c>
    </row>
    <row r="111" spans="1:4">
      <c r="A111" s="334">
        <v>12.2</v>
      </c>
      <c r="B111" s="337" t="s">
        <v>270</v>
      </c>
      <c r="C111" s="335" t="s">
        <v>1205</v>
      </c>
      <c r="D111" s="335" t="s">
        <v>1205</v>
      </c>
    </row>
    <row r="112" spans="1:4">
      <c r="A112" s="334">
        <v>12.2</v>
      </c>
      <c r="B112" s="337" t="s">
        <v>272</v>
      </c>
      <c r="C112" s="335" t="s">
        <v>1205</v>
      </c>
      <c r="D112" s="335" t="s">
        <v>1205</v>
      </c>
    </row>
    <row r="113" spans="1:4">
      <c r="A113" s="334">
        <v>13.1</v>
      </c>
      <c r="B113" s="337" t="s">
        <v>275</v>
      </c>
      <c r="C113" s="335" t="s">
        <v>1205</v>
      </c>
      <c r="D113" s="335" t="s">
        <v>1205</v>
      </c>
    </row>
    <row r="114" spans="1:4">
      <c r="A114" s="334">
        <v>13.1</v>
      </c>
      <c r="B114" s="337" t="s">
        <v>278</v>
      </c>
      <c r="C114" s="335" t="s">
        <v>1205</v>
      </c>
      <c r="D114" s="335" t="s">
        <v>1205</v>
      </c>
    </row>
    <row r="115" spans="1:4">
      <c r="A115" s="334">
        <v>13.1</v>
      </c>
      <c r="B115" s="337" t="s">
        <v>280</v>
      </c>
      <c r="C115" s="335" t="s">
        <v>1205</v>
      </c>
      <c r="D115" s="335" t="s">
        <v>1205</v>
      </c>
    </row>
    <row r="116" spans="1:4">
      <c r="A116" s="334">
        <v>13.1</v>
      </c>
      <c r="B116" s="337" t="s">
        <v>282</v>
      </c>
      <c r="C116" s="335" t="s">
        <v>1205</v>
      </c>
      <c r="D116" s="335" t="s">
        <v>1205</v>
      </c>
    </row>
    <row r="117" spans="1:4">
      <c r="A117" s="334">
        <v>13.1</v>
      </c>
      <c r="B117" s="337" t="s">
        <v>285</v>
      </c>
      <c r="C117" s="335" t="s">
        <v>1205</v>
      </c>
      <c r="D117" s="335" t="s">
        <v>1205</v>
      </c>
    </row>
    <row r="118" spans="1:4">
      <c r="A118" s="334">
        <v>14.1</v>
      </c>
      <c r="B118" s="337" t="s">
        <v>288</v>
      </c>
      <c r="C118" s="335" t="s">
        <v>1205</v>
      </c>
      <c r="D118" s="335" t="s">
        <v>1205</v>
      </c>
    </row>
    <row r="119" spans="1:4">
      <c r="A119" s="334">
        <v>14.1</v>
      </c>
      <c r="B119" s="337" t="s">
        <v>290</v>
      </c>
      <c r="C119" s="335" t="s">
        <v>1205</v>
      </c>
      <c r="D119" s="335" t="s">
        <v>1205</v>
      </c>
    </row>
    <row r="120" spans="1:4">
      <c r="A120" s="334">
        <v>14.1</v>
      </c>
      <c r="B120" s="337" t="s">
        <v>292</v>
      </c>
      <c r="C120" s="335" t="s">
        <v>1205</v>
      </c>
      <c r="D120" s="335" t="s">
        <v>1205</v>
      </c>
    </row>
    <row r="121" spans="1:4">
      <c r="A121" s="334">
        <v>14.1</v>
      </c>
      <c r="B121" s="337" t="s">
        <v>294</v>
      </c>
      <c r="C121" s="335" t="s">
        <v>1205</v>
      </c>
      <c r="D121" s="335" t="s">
        <v>1205</v>
      </c>
    </row>
    <row r="122" spans="1:4">
      <c r="A122" s="334">
        <v>15.1</v>
      </c>
      <c r="B122" s="337" t="s">
        <v>297</v>
      </c>
      <c r="C122" s="335" t="s">
        <v>1205</v>
      </c>
      <c r="D122" s="335" t="s">
        <v>1205</v>
      </c>
    </row>
    <row r="123" spans="1:4">
      <c r="A123" s="334">
        <v>15.1</v>
      </c>
      <c r="B123" s="337" t="s">
        <v>300</v>
      </c>
      <c r="C123" s="335" t="s">
        <v>1205</v>
      </c>
      <c r="D123" s="335" t="s">
        <v>1205</v>
      </c>
    </row>
    <row r="124" spans="1:4">
      <c r="A124" s="334">
        <v>15.2</v>
      </c>
      <c r="B124" s="337" t="s">
        <v>303</v>
      </c>
      <c r="C124" s="335" t="s">
        <v>1205</v>
      </c>
      <c r="D124" s="335" t="s">
        <v>1205</v>
      </c>
    </row>
    <row r="125" spans="1:4">
      <c r="A125" s="334">
        <v>15.2</v>
      </c>
      <c r="B125" s="337" t="s">
        <v>305</v>
      </c>
      <c r="C125" s="335" t="s">
        <v>1205</v>
      </c>
      <c r="D125" s="335" t="s">
        <v>1205</v>
      </c>
    </row>
    <row r="126" spans="1:4">
      <c r="A126" s="334">
        <v>15.2</v>
      </c>
      <c r="B126" s="337" t="s">
        <v>307</v>
      </c>
      <c r="C126" s="335" t="s">
        <v>1205</v>
      </c>
      <c r="D126" s="335" t="s">
        <v>1205</v>
      </c>
    </row>
    <row r="127" spans="1:4">
      <c r="A127" s="334">
        <v>15.2</v>
      </c>
      <c r="B127" s="337" t="s">
        <v>309</v>
      </c>
      <c r="C127" s="335" t="s">
        <v>1205</v>
      </c>
      <c r="D127" s="335" t="s">
        <v>1205</v>
      </c>
    </row>
    <row r="128" spans="1:4">
      <c r="A128" s="334">
        <v>15.2</v>
      </c>
      <c r="B128" s="337" t="s">
        <v>311</v>
      </c>
      <c r="C128" s="335" t="s">
        <v>1205</v>
      </c>
      <c r="D128" s="335" t="s">
        <v>1205</v>
      </c>
    </row>
    <row r="129" spans="1:4">
      <c r="A129" s="334">
        <v>15.2</v>
      </c>
      <c r="B129" s="337" t="s">
        <v>313</v>
      </c>
      <c r="C129" s="335" t="s">
        <v>1205</v>
      </c>
      <c r="D129" s="335" t="s">
        <v>1205</v>
      </c>
    </row>
    <row r="130" spans="1:4">
      <c r="A130" s="334">
        <v>15.2</v>
      </c>
      <c r="B130" s="337" t="s">
        <v>315</v>
      </c>
      <c r="C130" s="335" t="s">
        <v>1205</v>
      </c>
      <c r="D130" s="335" t="s">
        <v>1205</v>
      </c>
    </row>
    <row r="131" spans="1:4">
      <c r="A131" s="334">
        <v>15.3</v>
      </c>
      <c r="B131" s="337" t="s">
        <v>318</v>
      </c>
      <c r="C131" s="335" t="s">
        <v>1205</v>
      </c>
      <c r="D131" s="335" t="s">
        <v>1205</v>
      </c>
    </row>
    <row r="132" spans="1:4">
      <c r="A132" s="334">
        <v>15.3</v>
      </c>
      <c r="B132" s="337" t="s">
        <v>320</v>
      </c>
      <c r="C132" s="335" t="s">
        <v>1205</v>
      </c>
      <c r="D132" s="335" t="s">
        <v>1205</v>
      </c>
    </row>
    <row r="133" spans="1:4">
      <c r="A133" s="334">
        <v>16.100000000000001</v>
      </c>
      <c r="B133" s="337" t="s">
        <v>323</v>
      </c>
      <c r="C133" s="335" t="s">
        <v>1205</v>
      </c>
      <c r="D133" s="335" t="s">
        <v>1205</v>
      </c>
    </row>
    <row r="134" spans="1:4">
      <c r="A134" s="334">
        <v>16.100000000000001</v>
      </c>
      <c r="B134" s="337" t="s">
        <v>325</v>
      </c>
      <c r="C134" s="335" t="s">
        <v>1205</v>
      </c>
      <c r="D134" s="335" t="s">
        <v>1205</v>
      </c>
    </row>
    <row r="135" spans="1:4">
      <c r="A135" s="334">
        <v>16.2</v>
      </c>
      <c r="B135" s="337" t="s">
        <v>328</v>
      </c>
      <c r="C135" s="335" t="s">
        <v>1205</v>
      </c>
      <c r="D135" s="335" t="s">
        <v>1205</v>
      </c>
    </row>
    <row r="136" spans="1:4">
      <c r="A136" s="334">
        <v>16.2</v>
      </c>
      <c r="B136" s="337" t="s">
        <v>330</v>
      </c>
      <c r="C136" s="335" t="s">
        <v>1205</v>
      </c>
      <c r="D136" s="335" t="s">
        <v>1205</v>
      </c>
    </row>
    <row r="137" spans="1:4">
      <c r="A137" s="334">
        <v>16.2</v>
      </c>
      <c r="B137" s="337" t="s">
        <v>332</v>
      </c>
      <c r="C137" s="335" t="s">
        <v>1205</v>
      </c>
      <c r="D137" s="335" t="s">
        <v>1205</v>
      </c>
    </row>
    <row r="138" spans="1:4">
      <c r="A138" s="334">
        <v>16.2</v>
      </c>
      <c r="B138" s="337" t="s">
        <v>334</v>
      </c>
      <c r="C138" s="335" t="s">
        <v>1205</v>
      </c>
      <c r="D138" s="335" t="s">
        <v>1205</v>
      </c>
    </row>
    <row r="139" spans="1:4">
      <c r="A139" s="334">
        <v>16.2</v>
      </c>
      <c r="B139" s="337" t="s">
        <v>336</v>
      </c>
      <c r="C139" s="335" t="s">
        <v>1205</v>
      </c>
      <c r="D139" s="335" t="s">
        <v>1205</v>
      </c>
    </row>
    <row r="140" spans="1:4">
      <c r="A140" s="334">
        <v>16.2</v>
      </c>
      <c r="B140" s="337" t="s">
        <v>338</v>
      </c>
      <c r="C140" s="335" t="s">
        <v>1205</v>
      </c>
      <c r="D140" s="335" t="s">
        <v>1205</v>
      </c>
    </row>
    <row r="141" spans="1:4">
      <c r="A141" s="334">
        <v>16.2</v>
      </c>
      <c r="B141" s="337" t="s">
        <v>340</v>
      </c>
      <c r="C141" s="335" t="s">
        <v>1205</v>
      </c>
      <c r="D141" s="335" t="s">
        <v>1205</v>
      </c>
    </row>
    <row r="142" spans="1:4">
      <c r="A142" s="334">
        <v>16.2</v>
      </c>
      <c r="B142" s="337" t="s">
        <v>342</v>
      </c>
      <c r="C142" s="335" t="s">
        <v>1205</v>
      </c>
      <c r="D142" s="335" t="s">
        <v>1205</v>
      </c>
    </row>
    <row r="143" spans="1:4">
      <c r="A143" s="334">
        <v>16.2</v>
      </c>
      <c r="B143" s="337" t="s">
        <v>346</v>
      </c>
      <c r="C143" s="335" t="s">
        <v>1205</v>
      </c>
      <c r="D143" s="335" t="s">
        <v>1205</v>
      </c>
    </row>
    <row r="144" spans="1:4">
      <c r="A144" s="334">
        <v>16.2</v>
      </c>
      <c r="B144" s="337" t="s">
        <v>348</v>
      </c>
      <c r="C144" s="335" t="s">
        <v>1205</v>
      </c>
      <c r="D144" s="335" t="s">
        <v>1205</v>
      </c>
    </row>
    <row r="145" spans="1:4">
      <c r="A145" s="334">
        <v>16.2</v>
      </c>
      <c r="B145" s="337" t="s">
        <v>350</v>
      </c>
      <c r="C145" s="335" t="s">
        <v>1205</v>
      </c>
      <c r="D145" s="335" t="s">
        <v>1205</v>
      </c>
    </row>
    <row r="146" spans="1:4">
      <c r="A146" s="334">
        <v>16.2</v>
      </c>
      <c r="B146" s="337" t="s">
        <v>352</v>
      </c>
      <c r="C146" s="335" t="s">
        <v>1205</v>
      </c>
      <c r="D146" s="335" t="s">
        <v>1205</v>
      </c>
    </row>
    <row r="147" spans="1:4">
      <c r="A147" s="334">
        <v>16.2</v>
      </c>
      <c r="B147" s="337" t="s">
        <v>354</v>
      </c>
      <c r="C147" s="335" t="s">
        <v>1205</v>
      </c>
      <c r="D147" s="335" t="s">
        <v>1205</v>
      </c>
    </row>
    <row r="148" spans="1:4">
      <c r="A148" s="334">
        <v>16.2</v>
      </c>
      <c r="B148" s="337" t="s">
        <v>356</v>
      </c>
      <c r="C148" s="335" t="s">
        <v>1205</v>
      </c>
      <c r="D148" s="335" t="s">
        <v>1205</v>
      </c>
    </row>
    <row r="149" spans="1:4">
      <c r="A149" s="334">
        <v>16.2</v>
      </c>
      <c r="B149" s="337" t="s">
        <v>358</v>
      </c>
      <c r="C149" s="339" t="s">
        <v>1205</v>
      </c>
      <c r="D149" s="335" t="s">
        <v>1205</v>
      </c>
    </row>
    <row r="150" spans="1:4">
      <c r="A150" s="334">
        <v>16.2</v>
      </c>
      <c r="B150" s="337" t="s">
        <v>361</v>
      </c>
      <c r="C150" s="339" t="s">
        <v>1205</v>
      </c>
      <c r="D150" s="335" t="s">
        <v>1205</v>
      </c>
    </row>
    <row r="151" spans="1:4">
      <c r="A151" s="334">
        <v>16.2</v>
      </c>
      <c r="B151" s="337" t="s">
        <v>363</v>
      </c>
      <c r="C151" s="335" t="s">
        <v>2878</v>
      </c>
      <c r="D151" s="335" t="s">
        <v>1205</v>
      </c>
    </row>
    <row r="152" spans="1:4">
      <c r="A152" s="334">
        <v>16.2</v>
      </c>
      <c r="B152" s="337" t="s">
        <v>365</v>
      </c>
      <c r="C152" s="335" t="s">
        <v>1205</v>
      </c>
      <c r="D152" s="335" t="s">
        <v>1205</v>
      </c>
    </row>
    <row r="153" spans="1:4">
      <c r="A153" s="334">
        <v>16.2</v>
      </c>
      <c r="B153" s="337" t="s">
        <v>367</v>
      </c>
      <c r="C153" s="335" t="s">
        <v>1205</v>
      </c>
      <c r="D153" s="335" t="s">
        <v>1205</v>
      </c>
    </row>
    <row r="154" spans="1:4">
      <c r="A154" s="334">
        <v>16.2</v>
      </c>
      <c r="B154" s="337" t="s">
        <v>369</v>
      </c>
      <c r="C154" s="335" t="s">
        <v>1205</v>
      </c>
      <c r="D154" s="335" t="s">
        <v>1205</v>
      </c>
    </row>
    <row r="155" spans="1:4">
      <c r="A155" s="334">
        <v>16.3</v>
      </c>
      <c r="B155" s="337" t="s">
        <v>372</v>
      </c>
      <c r="C155" s="335" t="s">
        <v>1205</v>
      </c>
      <c r="D155" s="335" t="s">
        <v>1205</v>
      </c>
    </row>
    <row r="156" spans="1:4">
      <c r="A156" s="334">
        <v>16.3</v>
      </c>
      <c r="B156" s="337" t="s">
        <v>374</v>
      </c>
      <c r="C156" s="335" t="s">
        <v>1205</v>
      </c>
      <c r="D156" s="335" t="s">
        <v>1205</v>
      </c>
    </row>
    <row r="157" spans="1:4">
      <c r="A157" s="334">
        <v>16.3</v>
      </c>
      <c r="B157" s="337" t="s">
        <v>376</v>
      </c>
      <c r="C157" s="335" t="s">
        <v>1205</v>
      </c>
      <c r="D157" s="335" t="s">
        <v>1205</v>
      </c>
    </row>
    <row r="158" spans="1:4">
      <c r="A158" s="334">
        <v>16.3</v>
      </c>
      <c r="B158" s="337" t="s">
        <v>380</v>
      </c>
      <c r="C158" s="335" t="s">
        <v>1205</v>
      </c>
      <c r="D158" s="335" t="s">
        <v>1205</v>
      </c>
    </row>
    <row r="159" spans="1:4">
      <c r="A159" s="334">
        <v>17.100000000000001</v>
      </c>
      <c r="B159" s="337" t="s">
        <v>383</v>
      </c>
      <c r="C159" s="335" t="s">
        <v>1205</v>
      </c>
      <c r="D159" s="335" t="s">
        <v>1205</v>
      </c>
    </row>
    <row r="160" spans="1:4">
      <c r="A160" s="334">
        <v>17.2</v>
      </c>
      <c r="B160" s="337" t="s">
        <v>385</v>
      </c>
      <c r="C160" s="335" t="s">
        <v>1205</v>
      </c>
      <c r="D160" s="335" t="s">
        <v>1205</v>
      </c>
    </row>
    <row r="161" spans="1:4">
      <c r="A161" s="334">
        <v>17.3</v>
      </c>
      <c r="B161" s="337" t="s">
        <v>387</v>
      </c>
      <c r="C161" s="335" t="s">
        <v>1205</v>
      </c>
      <c r="D161" s="335" t="s">
        <v>1205</v>
      </c>
    </row>
    <row r="162" spans="1:4">
      <c r="A162" s="334">
        <v>17.399999999999999</v>
      </c>
      <c r="B162" s="337" t="s">
        <v>393</v>
      </c>
      <c r="C162" s="335" t="s">
        <v>1205</v>
      </c>
      <c r="D162" s="335" t="s">
        <v>1205</v>
      </c>
    </row>
    <row r="163" spans="1:4">
      <c r="A163" s="334">
        <v>18.100000000000001</v>
      </c>
      <c r="B163" s="337" t="s">
        <v>396</v>
      </c>
      <c r="C163" s="335" t="s">
        <v>1205</v>
      </c>
      <c r="D163" s="335" t="s">
        <v>1205</v>
      </c>
    </row>
    <row r="164" spans="1:4">
      <c r="A164" s="334">
        <v>18.100000000000001</v>
      </c>
      <c r="B164" s="337" t="s">
        <v>398</v>
      </c>
      <c r="C164" s="335" t="s">
        <v>1205</v>
      </c>
      <c r="D164" s="335" t="s">
        <v>1205</v>
      </c>
    </row>
    <row r="165" spans="1:4">
      <c r="A165" s="334">
        <v>18.100000000000001</v>
      </c>
      <c r="B165" s="337" t="s">
        <v>400</v>
      </c>
      <c r="C165" s="335" t="s">
        <v>1205</v>
      </c>
      <c r="D165" s="335" t="s">
        <v>1205</v>
      </c>
    </row>
    <row r="166" spans="1:4">
      <c r="A166" s="334">
        <v>18.100000000000001</v>
      </c>
      <c r="B166" s="337" t="s">
        <v>402</v>
      </c>
      <c r="C166" s="335" t="s">
        <v>1205</v>
      </c>
      <c r="D166" s="335" t="s">
        <v>1205</v>
      </c>
    </row>
    <row r="167" spans="1:4">
      <c r="A167" s="334">
        <v>18.100000000000001</v>
      </c>
      <c r="B167" s="337" t="s">
        <v>404</v>
      </c>
      <c r="C167" s="335" t="s">
        <v>1205</v>
      </c>
      <c r="D167" s="335" t="s">
        <v>1205</v>
      </c>
    </row>
    <row r="168" spans="1:4">
      <c r="A168" s="334">
        <v>18.100000000000001</v>
      </c>
      <c r="B168" s="337" t="s">
        <v>406</v>
      </c>
      <c r="C168" s="335" t="s">
        <v>1205</v>
      </c>
      <c r="D168" s="335" t="s">
        <v>1205</v>
      </c>
    </row>
    <row r="169" spans="1:4">
      <c r="A169" s="334">
        <v>18.100000000000001</v>
      </c>
      <c r="B169" s="337" t="s">
        <v>408</v>
      </c>
      <c r="C169" s="335" t="s">
        <v>1205</v>
      </c>
      <c r="D169" s="335" t="s">
        <v>1205</v>
      </c>
    </row>
    <row r="170" spans="1:4">
      <c r="A170" s="334">
        <v>18.100000000000001</v>
      </c>
      <c r="B170" s="337" t="s">
        <v>410</v>
      </c>
      <c r="C170" s="335" t="s">
        <v>1205</v>
      </c>
      <c r="D170" s="335" t="s">
        <v>1205</v>
      </c>
    </row>
    <row r="171" spans="1:4">
      <c r="A171" s="334">
        <v>18.100000000000001</v>
      </c>
      <c r="B171" s="337" t="s">
        <v>412</v>
      </c>
      <c r="C171" s="335" t="s">
        <v>1205</v>
      </c>
      <c r="D171" s="335" t="s">
        <v>1205</v>
      </c>
    </row>
    <row r="172" spans="1:4">
      <c r="A172" s="334">
        <v>18.2</v>
      </c>
      <c r="B172" s="337" t="s">
        <v>415</v>
      </c>
      <c r="C172" s="335" t="s">
        <v>1205</v>
      </c>
      <c r="D172" s="335" t="s">
        <v>1205</v>
      </c>
    </row>
    <row r="173" spans="1:4">
      <c r="A173" s="334">
        <v>18.2</v>
      </c>
      <c r="B173" s="337" t="s">
        <v>419</v>
      </c>
      <c r="C173" s="335" t="s">
        <v>1205</v>
      </c>
      <c r="D173" s="335" t="s">
        <v>1205</v>
      </c>
    </row>
    <row r="174" spans="1:4">
      <c r="A174" s="334">
        <v>18.2</v>
      </c>
      <c r="B174" s="337" t="s">
        <v>421</v>
      </c>
      <c r="C174" s="335" t="s">
        <v>1205</v>
      </c>
      <c r="D174" s="335" t="s">
        <v>1205</v>
      </c>
    </row>
    <row r="175" spans="1:4">
      <c r="A175" s="334">
        <v>18.3</v>
      </c>
      <c r="B175" s="337" t="s">
        <v>424</v>
      </c>
      <c r="C175" s="335" t="s">
        <v>1205</v>
      </c>
      <c r="D175" s="335" t="s">
        <v>1205</v>
      </c>
    </row>
    <row r="176" spans="1:4">
      <c r="A176" s="334">
        <v>18.3</v>
      </c>
      <c r="B176" s="337" t="s">
        <v>426</v>
      </c>
      <c r="C176" s="335" t="s">
        <v>1205</v>
      </c>
      <c r="D176" s="335" t="s">
        <v>1205</v>
      </c>
    </row>
    <row r="177" spans="1:4">
      <c r="A177" s="334">
        <v>18.3</v>
      </c>
      <c r="B177" s="337" t="s">
        <v>428</v>
      </c>
      <c r="C177" s="335" t="s">
        <v>1205</v>
      </c>
      <c r="D177" s="335" t="s">
        <v>1205</v>
      </c>
    </row>
    <row r="178" spans="1:4">
      <c r="A178" s="334">
        <v>18.399999999999999</v>
      </c>
      <c r="B178" s="337" t="s">
        <v>431</v>
      </c>
      <c r="C178" s="335" t="s">
        <v>1205</v>
      </c>
      <c r="D178" s="335" t="s">
        <v>1205</v>
      </c>
    </row>
    <row r="179" spans="1:4">
      <c r="A179" s="334">
        <v>18.399999999999999</v>
      </c>
      <c r="B179" s="337" t="s">
        <v>433</v>
      </c>
      <c r="C179" s="335" t="s">
        <v>1205</v>
      </c>
      <c r="D179" s="335" t="s">
        <v>1205</v>
      </c>
    </row>
    <row r="180" spans="1:4">
      <c r="A180" s="334">
        <v>18.399999999999999</v>
      </c>
      <c r="B180" s="337" t="s">
        <v>435</v>
      </c>
      <c r="C180" s="335" t="s">
        <v>1205</v>
      </c>
      <c r="D180" s="335" t="s">
        <v>1205</v>
      </c>
    </row>
    <row r="181" spans="1:4">
      <c r="A181" s="334">
        <v>19.100000000000001</v>
      </c>
      <c r="B181" s="337" t="s">
        <v>438</v>
      </c>
      <c r="C181" s="335" t="s">
        <v>1205</v>
      </c>
      <c r="D181" s="335" t="s">
        <v>1205</v>
      </c>
    </row>
    <row r="182" spans="1:4">
      <c r="A182" s="334">
        <v>19.100000000000001</v>
      </c>
      <c r="B182" s="337" t="s">
        <v>440</v>
      </c>
      <c r="C182" s="335" t="s">
        <v>1205</v>
      </c>
      <c r="D182" s="335" t="s">
        <v>1205</v>
      </c>
    </row>
    <row r="183" spans="1:4">
      <c r="A183" s="334">
        <v>19.100000000000001</v>
      </c>
      <c r="B183" s="337" t="s">
        <v>442</v>
      </c>
      <c r="C183" s="335" t="s">
        <v>1205</v>
      </c>
      <c r="D183" s="335" t="s">
        <v>1205</v>
      </c>
    </row>
    <row r="184" spans="1:4">
      <c r="A184" s="334">
        <v>19.100000000000001</v>
      </c>
      <c r="B184" s="337" t="s">
        <v>444</v>
      </c>
      <c r="C184" s="335" t="s">
        <v>1205</v>
      </c>
      <c r="D184" s="335" t="s">
        <v>1205</v>
      </c>
    </row>
    <row r="185" spans="1:4">
      <c r="A185" s="334">
        <v>19.100000000000001</v>
      </c>
      <c r="B185" s="337" t="s">
        <v>446</v>
      </c>
      <c r="C185" s="335" t="s">
        <v>1205</v>
      </c>
      <c r="D185" s="335" t="s">
        <v>1205</v>
      </c>
    </row>
    <row r="186" spans="1:4">
      <c r="A186" s="334">
        <v>19.100000000000001</v>
      </c>
      <c r="B186" s="337" t="s">
        <v>448</v>
      </c>
      <c r="C186" s="335" t="s">
        <v>1205</v>
      </c>
      <c r="D186" s="335" t="s">
        <v>1205</v>
      </c>
    </row>
    <row r="187" spans="1:4">
      <c r="A187" s="334">
        <v>20.100000000000001</v>
      </c>
      <c r="B187" s="337" t="s">
        <v>451</v>
      </c>
      <c r="C187" s="339" t="s">
        <v>1205</v>
      </c>
      <c r="D187" s="335" t="s">
        <v>1205</v>
      </c>
    </row>
    <row r="188" spans="1:4" ht="31.5">
      <c r="A188" s="334">
        <v>20.2</v>
      </c>
      <c r="B188" s="337" t="s">
        <v>456</v>
      </c>
      <c r="C188" s="339" t="s">
        <v>2877</v>
      </c>
      <c r="D188" s="335" t="s">
        <v>1205</v>
      </c>
    </row>
    <row r="189" spans="1:4" ht="31.5">
      <c r="A189" s="334">
        <v>20.3</v>
      </c>
      <c r="B189" s="337" t="s">
        <v>459</v>
      </c>
      <c r="C189" s="335" t="s">
        <v>2877</v>
      </c>
      <c r="D189" s="335" t="s">
        <v>1205</v>
      </c>
    </row>
    <row r="190" spans="1:4">
      <c r="A190" s="334">
        <v>20.399999999999999</v>
      </c>
      <c r="B190" s="337" t="s">
        <v>463</v>
      </c>
      <c r="C190" s="335" t="s">
        <v>1205</v>
      </c>
      <c r="D190" s="335" t="s">
        <v>1205</v>
      </c>
    </row>
    <row r="191" spans="1:4">
      <c r="A191" s="334">
        <v>20.399999999999999</v>
      </c>
      <c r="B191" s="337" t="s">
        <v>465</v>
      </c>
      <c r="C191" s="335" t="s">
        <v>1205</v>
      </c>
      <c r="D191" s="335" t="s">
        <v>1205</v>
      </c>
    </row>
    <row r="192" spans="1:4">
      <c r="A192" s="334">
        <v>20.399999999999999</v>
      </c>
      <c r="B192" s="337" t="s">
        <v>467</v>
      </c>
      <c r="C192" s="335" t="s">
        <v>1205</v>
      </c>
      <c r="D192" s="335" t="s">
        <v>1205</v>
      </c>
    </row>
    <row r="193" spans="1:4">
      <c r="A193" s="334">
        <v>20.399999999999999</v>
      </c>
      <c r="B193" s="337" t="s">
        <v>469</v>
      </c>
      <c r="C193" s="335" t="s">
        <v>1205</v>
      </c>
      <c r="D193" s="335" t="s">
        <v>1205</v>
      </c>
    </row>
    <row r="194" spans="1:4">
      <c r="A194" s="334">
        <v>20.399999999999999</v>
      </c>
      <c r="B194" s="337" t="s">
        <v>471</v>
      </c>
      <c r="C194" s="335" t="s">
        <v>1205</v>
      </c>
      <c r="D194" s="335" t="s">
        <v>1205</v>
      </c>
    </row>
    <row r="195" spans="1:4">
      <c r="A195" s="334">
        <v>20.5</v>
      </c>
      <c r="B195" s="337" t="s">
        <v>473</v>
      </c>
      <c r="C195" s="335" t="s">
        <v>1205</v>
      </c>
      <c r="D195" s="335" t="s">
        <v>1205</v>
      </c>
    </row>
    <row r="196" spans="1:4">
      <c r="A196" s="334">
        <v>20.5</v>
      </c>
      <c r="B196" s="337" t="s">
        <v>613</v>
      </c>
      <c r="C196" s="335" t="s">
        <v>1205</v>
      </c>
      <c r="D196" s="335" t="s">
        <v>1205</v>
      </c>
    </row>
    <row r="197" spans="1:4">
      <c r="A197" s="334">
        <v>20.6</v>
      </c>
      <c r="B197" s="337" t="s">
        <v>478</v>
      </c>
      <c r="C197" s="335" t="s">
        <v>1205</v>
      </c>
      <c r="D197" s="335" t="s">
        <v>1205</v>
      </c>
    </row>
    <row r="198" spans="1:4">
      <c r="A198" s="334">
        <v>20.6</v>
      </c>
      <c r="B198" s="337" t="s">
        <v>614</v>
      </c>
      <c r="C198" s="335" t="s">
        <v>1205</v>
      </c>
      <c r="D198" s="335" t="s">
        <v>1205</v>
      </c>
    </row>
    <row r="199" spans="1:4">
      <c r="A199" s="334">
        <v>20.7</v>
      </c>
      <c r="B199" s="337" t="s">
        <v>482</v>
      </c>
      <c r="C199" s="335" t="s">
        <v>1205</v>
      </c>
      <c r="D199" s="335" t="s">
        <v>1205</v>
      </c>
    </row>
    <row r="200" spans="1:4">
      <c r="A200" s="334">
        <v>20.7</v>
      </c>
      <c r="B200" s="337" t="s">
        <v>484</v>
      </c>
      <c r="C200" s="339" t="s">
        <v>1205</v>
      </c>
      <c r="D200" s="335" t="s">
        <v>1205</v>
      </c>
    </row>
    <row r="201" spans="1:4" ht="47.25">
      <c r="A201" s="334">
        <v>23.1</v>
      </c>
      <c r="B201" s="337" t="s">
        <v>2876</v>
      </c>
      <c r="C201" s="335" t="s">
        <v>2875</v>
      </c>
      <c r="D201" s="335" t="s">
        <v>1205</v>
      </c>
    </row>
    <row r="202" spans="1:4">
      <c r="A202" s="334">
        <v>23.1</v>
      </c>
      <c r="B202" s="337" t="s">
        <v>487</v>
      </c>
      <c r="C202" s="335" t="s">
        <v>1205</v>
      </c>
      <c r="D202" s="335" t="s">
        <v>1205</v>
      </c>
    </row>
    <row r="203" spans="1:4">
      <c r="A203" s="334">
        <v>23.1</v>
      </c>
      <c r="B203" s="337" t="s">
        <v>491</v>
      </c>
      <c r="C203" s="335" t="s">
        <v>1205</v>
      </c>
      <c r="D203" s="335" t="s">
        <v>1205</v>
      </c>
    </row>
    <row r="204" spans="1:4" ht="47.25">
      <c r="A204" s="334">
        <v>23.2</v>
      </c>
      <c r="B204" s="337">
        <v>23.2</v>
      </c>
      <c r="C204" s="338" t="s">
        <v>2875</v>
      </c>
      <c r="D204" s="335" t="s">
        <v>1205</v>
      </c>
    </row>
    <row r="205" spans="1:4" ht="47.25">
      <c r="A205" s="334">
        <v>23.2</v>
      </c>
      <c r="B205" s="337" t="s">
        <v>494</v>
      </c>
      <c r="C205" s="335" t="s">
        <v>2874</v>
      </c>
      <c r="D205" s="335" t="s">
        <v>1205</v>
      </c>
    </row>
    <row r="206" spans="1:4">
      <c r="A206" s="334">
        <v>23.2</v>
      </c>
      <c r="B206" s="337" t="s">
        <v>496</v>
      </c>
      <c r="C206" s="335" t="s">
        <v>1205</v>
      </c>
      <c r="D206" s="335" t="s">
        <v>1205</v>
      </c>
    </row>
    <row r="207" spans="1:4">
      <c r="A207" s="334">
        <v>23.2</v>
      </c>
      <c r="B207" s="337" t="s">
        <v>499</v>
      </c>
      <c r="C207" s="335" t="s">
        <v>1205</v>
      </c>
      <c r="D207" s="335" t="s">
        <v>1205</v>
      </c>
    </row>
    <row r="208" spans="1:4">
      <c r="A208" s="334">
        <v>23.2</v>
      </c>
      <c r="B208" s="337" t="s">
        <v>502</v>
      </c>
      <c r="C208" s="336" t="s">
        <v>1205</v>
      </c>
      <c r="D208" s="335" t="s">
        <v>1205</v>
      </c>
    </row>
    <row r="209" spans="1:4">
      <c r="A209" s="334">
        <v>23.3</v>
      </c>
      <c r="B209" s="337" t="s">
        <v>506</v>
      </c>
      <c r="C209" s="336" t="s">
        <v>2873</v>
      </c>
      <c r="D209" s="335" t="s">
        <v>1205</v>
      </c>
    </row>
    <row r="210" spans="1:4">
      <c r="A210" s="334">
        <v>23.3</v>
      </c>
      <c r="B210" s="333" t="s">
        <v>510</v>
      </c>
      <c r="C210" s="333" t="s">
        <v>2873</v>
      </c>
    </row>
  </sheetData>
  <autoFilter ref="A1:D209"/>
  <phoneticPr fontId="14" type="noConversion"/>
  <pageMargins left="0.7" right="0.7" top="0.75" bottom="0.75" header="0.3" footer="0.3"/>
  <pageSetup paperSize="9" orientation="portrait" r:id="rId1"/>
  <headerFooter>
    <oddHeader>&amp;R&amp;"Calibri"&amp;10&amp;K000000CORPORATE&amp;1#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3">
    <tabColor rgb="FF0070C0"/>
  </sheetPr>
  <dimension ref="A1:B72"/>
  <sheetViews>
    <sheetView workbookViewId="0"/>
  </sheetViews>
  <sheetFormatPr defaultRowHeight="15.75"/>
  <cols>
    <col min="1" max="1" width="9" bestFit="1" customWidth="1"/>
    <col min="2" max="2" width="255" bestFit="1" customWidth="1"/>
  </cols>
  <sheetData>
    <row r="1" spans="1:2">
      <c r="A1" t="s">
        <v>1384</v>
      </c>
      <c r="B1" t="s">
        <v>1385</v>
      </c>
    </row>
    <row r="2" spans="1:2" ht="30" customHeight="1">
      <c r="A2" t="s">
        <v>1386</v>
      </c>
      <c r="B2" s="30" t="s">
        <v>1387</v>
      </c>
    </row>
    <row r="3" spans="1:2" ht="30" customHeight="1">
      <c r="A3" t="s">
        <v>1386</v>
      </c>
      <c r="B3" s="30" t="s">
        <v>1388</v>
      </c>
    </row>
    <row r="4" spans="1:2" ht="30" customHeight="1">
      <c r="A4" t="s">
        <v>1386</v>
      </c>
      <c r="B4" s="30" t="s">
        <v>1389</v>
      </c>
    </row>
    <row r="5" spans="1:2" ht="30" customHeight="1">
      <c r="A5" t="s">
        <v>1386</v>
      </c>
      <c r="B5" s="30" t="s">
        <v>1390</v>
      </c>
    </row>
    <row r="6" spans="1:2">
      <c r="A6" t="s">
        <v>1386</v>
      </c>
      <c r="B6" t="s">
        <v>1391</v>
      </c>
    </row>
    <row r="7" spans="1:2">
      <c r="A7" t="s">
        <v>1386</v>
      </c>
      <c r="B7" t="s">
        <v>1392</v>
      </c>
    </row>
    <row r="8" spans="1:2" ht="47.25">
      <c r="A8" t="s">
        <v>1386</v>
      </c>
      <c r="B8" s="30" t="s">
        <v>1393</v>
      </c>
    </row>
    <row r="9" spans="1:2" ht="30" customHeight="1">
      <c r="A9" t="s">
        <v>1394</v>
      </c>
      <c r="B9" s="30" t="s">
        <v>1395</v>
      </c>
    </row>
    <row r="10" spans="1:2">
      <c r="A10" t="s">
        <v>1394</v>
      </c>
      <c r="B10" t="s">
        <v>1396</v>
      </c>
    </row>
    <row r="11" spans="1:2">
      <c r="A11" t="s">
        <v>1397</v>
      </c>
      <c r="B11" s="30" t="s">
        <v>1398</v>
      </c>
    </row>
    <row r="12" spans="1:2" ht="30" customHeight="1">
      <c r="A12" t="s">
        <v>1397</v>
      </c>
      <c r="B12" s="30" t="s">
        <v>1399</v>
      </c>
    </row>
    <row r="13" spans="1:2">
      <c r="A13" t="s">
        <v>1397</v>
      </c>
      <c r="B13" s="30" t="s">
        <v>1400</v>
      </c>
    </row>
    <row r="14" spans="1:2">
      <c r="A14" t="s">
        <v>1397</v>
      </c>
      <c r="B14" t="s">
        <v>1401</v>
      </c>
    </row>
    <row r="15" spans="1:2">
      <c r="A15" t="s">
        <v>1402</v>
      </c>
      <c r="B15" t="s">
        <v>1403</v>
      </c>
    </row>
    <row r="16" spans="1:2">
      <c r="A16" t="s">
        <v>1402</v>
      </c>
      <c r="B16" t="s">
        <v>1404</v>
      </c>
    </row>
    <row r="17" spans="1:2">
      <c r="A17" t="s">
        <v>1402</v>
      </c>
      <c r="B17" s="30" t="s">
        <v>1405</v>
      </c>
    </row>
    <row r="18" spans="1:2" ht="30" customHeight="1">
      <c r="A18" t="s">
        <v>1402</v>
      </c>
      <c r="B18" s="30" t="s">
        <v>1406</v>
      </c>
    </row>
    <row r="19" spans="1:2" ht="30" customHeight="1">
      <c r="A19" t="s">
        <v>1402</v>
      </c>
      <c r="B19" s="30" t="s">
        <v>1407</v>
      </c>
    </row>
    <row r="20" spans="1:2" ht="30" customHeight="1">
      <c r="A20" t="s">
        <v>1402</v>
      </c>
      <c r="B20" s="30" t="s">
        <v>1408</v>
      </c>
    </row>
    <row r="21" spans="1:2">
      <c r="A21" t="s">
        <v>1409</v>
      </c>
      <c r="B21" s="30" t="s">
        <v>1410</v>
      </c>
    </row>
    <row r="22" spans="1:2" ht="30" customHeight="1">
      <c r="A22" t="s">
        <v>1409</v>
      </c>
      <c r="B22" s="30" t="s">
        <v>1411</v>
      </c>
    </row>
    <row r="23" spans="1:2" ht="30" customHeight="1">
      <c r="A23" t="s">
        <v>1409</v>
      </c>
      <c r="B23" s="30" t="s">
        <v>1412</v>
      </c>
    </row>
    <row r="24" spans="1:2">
      <c r="A24" t="s">
        <v>1409</v>
      </c>
      <c r="B24" s="30" t="s">
        <v>1413</v>
      </c>
    </row>
    <row r="25" spans="1:2" ht="30" customHeight="1">
      <c r="A25" t="s">
        <v>1409</v>
      </c>
      <c r="B25" s="30" t="s">
        <v>1414</v>
      </c>
    </row>
    <row r="26" spans="1:2" ht="30" customHeight="1">
      <c r="A26" t="s">
        <v>1409</v>
      </c>
      <c r="B26" s="30" t="s">
        <v>1415</v>
      </c>
    </row>
    <row r="27" spans="1:2" ht="30" customHeight="1">
      <c r="A27" t="s">
        <v>1416</v>
      </c>
      <c r="B27" s="30" t="s">
        <v>1417</v>
      </c>
    </row>
    <row r="28" spans="1:2" ht="30" customHeight="1">
      <c r="A28" t="s">
        <v>1416</v>
      </c>
      <c r="B28" s="30" t="s">
        <v>1418</v>
      </c>
    </row>
    <row r="29" spans="1:2" ht="30" customHeight="1">
      <c r="A29" t="s">
        <v>1416</v>
      </c>
      <c r="B29" s="30" t="s">
        <v>1419</v>
      </c>
    </row>
    <row r="30" spans="1:2" ht="30" customHeight="1">
      <c r="A30" t="s">
        <v>1416</v>
      </c>
      <c r="B30" s="30" t="s">
        <v>1420</v>
      </c>
    </row>
    <row r="31" spans="1:2" ht="30" customHeight="1">
      <c r="A31" t="s">
        <v>1416</v>
      </c>
      <c r="B31" s="30" t="s">
        <v>1421</v>
      </c>
    </row>
    <row r="32" spans="1:2">
      <c r="A32" t="s">
        <v>1422</v>
      </c>
      <c r="B32" s="30" t="s">
        <v>1423</v>
      </c>
    </row>
    <row r="33" spans="1:2">
      <c r="A33" t="s">
        <v>1422</v>
      </c>
      <c r="B33" s="30" t="s">
        <v>1424</v>
      </c>
    </row>
    <row r="34" spans="1:2" ht="30" customHeight="1">
      <c r="A34" t="s">
        <v>1422</v>
      </c>
      <c r="B34" s="30" t="s">
        <v>1425</v>
      </c>
    </row>
    <row r="35" spans="1:2" ht="30" customHeight="1">
      <c r="A35" t="s">
        <v>1422</v>
      </c>
      <c r="B35" s="30" t="s">
        <v>1426</v>
      </c>
    </row>
    <row r="36" spans="1:2" ht="30" customHeight="1">
      <c r="A36" t="s">
        <v>1427</v>
      </c>
      <c r="B36" s="30" t="s">
        <v>1428</v>
      </c>
    </row>
    <row r="37" spans="1:2" ht="30" customHeight="1">
      <c r="A37" t="s">
        <v>1427</v>
      </c>
      <c r="B37" s="30" t="s">
        <v>1429</v>
      </c>
    </row>
    <row r="38" spans="1:2" ht="30" customHeight="1">
      <c r="A38" t="s">
        <v>1427</v>
      </c>
      <c r="B38" s="30" t="s">
        <v>1430</v>
      </c>
    </row>
    <row r="39" spans="1:2">
      <c r="A39" t="s">
        <v>1431</v>
      </c>
      <c r="B39" s="30" t="s">
        <v>1432</v>
      </c>
    </row>
    <row r="40" spans="1:2">
      <c r="A40" t="s">
        <v>1431</v>
      </c>
      <c r="B40" s="30" t="s">
        <v>1433</v>
      </c>
    </row>
    <row r="41" spans="1:2" ht="30" customHeight="1">
      <c r="A41" t="s">
        <v>1434</v>
      </c>
      <c r="B41" s="30" t="s">
        <v>1435</v>
      </c>
    </row>
    <row r="42" spans="1:2">
      <c r="A42" t="s">
        <v>1434</v>
      </c>
      <c r="B42" t="s">
        <v>1436</v>
      </c>
    </row>
    <row r="43" spans="1:2">
      <c r="A43" t="s">
        <v>1434</v>
      </c>
      <c r="B43" t="s">
        <v>1437</v>
      </c>
    </row>
    <row r="44" spans="1:2">
      <c r="A44" t="s">
        <v>1434</v>
      </c>
      <c r="B44" s="30" t="s">
        <v>1438</v>
      </c>
    </row>
    <row r="45" spans="1:2">
      <c r="A45" t="s">
        <v>1434</v>
      </c>
      <c r="B45" s="30" t="s">
        <v>1439</v>
      </c>
    </row>
    <row r="46" spans="1:2">
      <c r="A46" t="s">
        <v>1434</v>
      </c>
      <c r="B46" t="s">
        <v>1440</v>
      </c>
    </row>
    <row r="47" spans="1:2">
      <c r="A47" t="s">
        <v>1434</v>
      </c>
      <c r="B47" s="30" t="s">
        <v>1441</v>
      </c>
    </row>
    <row r="48" spans="1:2">
      <c r="A48" t="s">
        <v>1434</v>
      </c>
      <c r="B48" s="30" t="s">
        <v>1442</v>
      </c>
    </row>
    <row r="49" spans="1:2">
      <c r="A49" t="s">
        <v>1434</v>
      </c>
      <c r="B49" t="s">
        <v>1443</v>
      </c>
    </row>
    <row r="50" spans="1:2" ht="30" customHeight="1">
      <c r="A50" t="s">
        <v>1444</v>
      </c>
      <c r="B50" s="30" t="s">
        <v>1445</v>
      </c>
    </row>
    <row r="51" spans="1:2">
      <c r="A51" t="s">
        <v>1444</v>
      </c>
      <c r="B51" s="30" t="s">
        <v>1446</v>
      </c>
    </row>
    <row r="52" spans="1:2">
      <c r="A52" t="s">
        <v>1444</v>
      </c>
      <c r="B52" s="30" t="s">
        <v>1447</v>
      </c>
    </row>
    <row r="53" spans="1:2">
      <c r="A53" t="s">
        <v>1444</v>
      </c>
      <c r="B53" s="30" t="s">
        <v>1448</v>
      </c>
    </row>
    <row r="54" spans="1:2">
      <c r="A54" t="s">
        <v>1444</v>
      </c>
      <c r="B54" s="30" t="s">
        <v>1449</v>
      </c>
    </row>
    <row r="55" spans="1:2">
      <c r="A55" t="s">
        <v>1444</v>
      </c>
      <c r="B55" s="30" t="s">
        <v>1450</v>
      </c>
    </row>
    <row r="56" spans="1:2" ht="30" customHeight="1">
      <c r="A56" t="s">
        <v>1451</v>
      </c>
      <c r="B56" s="30" t="s">
        <v>1452</v>
      </c>
    </row>
    <row r="57" spans="1:2" ht="30" customHeight="1">
      <c r="A57" t="s">
        <v>1451</v>
      </c>
      <c r="B57" s="30" t="s">
        <v>1453</v>
      </c>
    </row>
    <row r="58" spans="1:2" ht="30" customHeight="1">
      <c r="A58" t="s">
        <v>1451</v>
      </c>
      <c r="B58" s="30" t="s">
        <v>1454</v>
      </c>
    </row>
    <row r="59" spans="1:2" ht="30" customHeight="1">
      <c r="A59" t="s">
        <v>1451</v>
      </c>
      <c r="B59" s="30" t="s">
        <v>1455</v>
      </c>
    </row>
    <row r="60" spans="1:2" ht="30" customHeight="1">
      <c r="A60" t="s">
        <v>1451</v>
      </c>
      <c r="B60" s="30" t="s">
        <v>1456</v>
      </c>
    </row>
    <row r="61" spans="1:2" ht="30" customHeight="1">
      <c r="A61" t="s">
        <v>1451</v>
      </c>
      <c r="B61" s="30" t="s">
        <v>1457</v>
      </c>
    </row>
    <row r="62" spans="1:2" ht="30" customHeight="1">
      <c r="A62" t="s">
        <v>1451</v>
      </c>
      <c r="B62" s="30" t="s">
        <v>1458</v>
      </c>
    </row>
    <row r="63" spans="1:2" ht="30" customHeight="1">
      <c r="A63" t="s">
        <v>1451</v>
      </c>
      <c r="B63" s="30" t="s">
        <v>1459</v>
      </c>
    </row>
    <row r="64" spans="1:2" ht="30" customHeight="1">
      <c r="A64" t="s">
        <v>1451</v>
      </c>
      <c r="B64" s="30" t="s">
        <v>1460</v>
      </c>
    </row>
    <row r="65" spans="1:2" ht="30" customHeight="1">
      <c r="A65" t="s">
        <v>1451</v>
      </c>
      <c r="B65" s="30" t="s">
        <v>1461</v>
      </c>
    </row>
    <row r="66" spans="1:2" ht="30" customHeight="1">
      <c r="A66" t="s">
        <v>1451</v>
      </c>
      <c r="B66" s="30" t="s">
        <v>1462</v>
      </c>
    </row>
    <row r="67" spans="1:2" ht="30" customHeight="1">
      <c r="A67" t="s">
        <v>1451</v>
      </c>
      <c r="B67" s="30" t="s">
        <v>1463</v>
      </c>
    </row>
    <row r="68" spans="1:2" ht="30" customHeight="1">
      <c r="A68" t="s">
        <v>1451</v>
      </c>
      <c r="B68" s="30" t="s">
        <v>1464</v>
      </c>
    </row>
    <row r="69" spans="1:2" ht="30" customHeight="1">
      <c r="A69" t="s">
        <v>1451</v>
      </c>
      <c r="B69" s="30" t="s">
        <v>1465</v>
      </c>
    </row>
    <row r="70" spans="1:2" ht="30" customHeight="1">
      <c r="A70" t="s">
        <v>1466</v>
      </c>
      <c r="B70" s="30" t="s">
        <v>1467</v>
      </c>
    </row>
    <row r="71" spans="1:2">
      <c r="A71" t="s">
        <v>1466</v>
      </c>
      <c r="B71" t="s">
        <v>1468</v>
      </c>
    </row>
    <row r="72" spans="1:2">
      <c r="A72" t="s">
        <v>1466</v>
      </c>
      <c r="B72" t="s">
        <v>1469</v>
      </c>
    </row>
  </sheetData>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tabColor rgb="FF0070C0"/>
    <pageSetUpPr fitToPage="1"/>
  </sheetPr>
  <dimension ref="A1:M206"/>
  <sheetViews>
    <sheetView tabSelected="1" workbookViewId="0">
      <selection activeCell="A2" sqref="A2"/>
    </sheetView>
  </sheetViews>
  <sheetFormatPr defaultColWidth="8.85546875" defaultRowHeight="16.5"/>
  <cols>
    <col min="1" max="1" width="13" style="1" customWidth="1"/>
    <col min="2" max="2" width="45.28515625" style="1" customWidth="1"/>
    <col min="3" max="3" width="11.28515625" style="1" customWidth="1"/>
    <col min="4" max="4" width="40.42578125" style="1" customWidth="1"/>
    <col min="5" max="5" width="24.140625" style="1" customWidth="1"/>
    <col min="6" max="6" width="16.7109375" style="1" customWidth="1"/>
    <col min="7" max="7" width="17.42578125" style="2" customWidth="1"/>
    <col min="8" max="8" width="20.5703125" style="2" customWidth="1"/>
    <col min="9" max="16384" width="8.85546875" style="1"/>
  </cols>
  <sheetData>
    <row r="1" spans="1:13" s="410" customFormat="1" ht="22.5">
      <c r="A1" s="491" t="s">
        <v>0</v>
      </c>
      <c r="B1" s="491" t="s">
        <v>1</v>
      </c>
      <c r="C1" s="491" t="s">
        <v>2</v>
      </c>
      <c r="D1" s="491" t="s">
        <v>3</v>
      </c>
      <c r="E1" s="491" t="s">
        <v>4</v>
      </c>
      <c r="F1" s="491" t="s">
        <v>5</v>
      </c>
      <c r="G1" s="491" t="s">
        <v>6</v>
      </c>
      <c r="H1" s="491" t="s">
        <v>7</v>
      </c>
    </row>
    <row r="2" spans="1:13" ht="33.75">
      <c r="A2" s="3">
        <v>4.0999999999999996</v>
      </c>
      <c r="B2" s="3" t="s">
        <v>8</v>
      </c>
      <c r="C2" s="4" t="s">
        <v>9</v>
      </c>
      <c r="D2" s="5" t="s">
        <v>10</v>
      </c>
      <c r="E2" s="5" t="s">
        <v>11</v>
      </c>
      <c r="F2" s="6" t="s">
        <v>12</v>
      </c>
      <c r="G2" s="7" t="s">
        <v>13</v>
      </c>
      <c r="H2" s="6" t="s">
        <v>14</v>
      </c>
      <c r="I2" s="8"/>
      <c r="J2" s="8"/>
      <c r="M2" s="8"/>
    </row>
    <row r="3" spans="1:13" ht="33.75">
      <c r="A3" s="3">
        <v>4.0999999999999996</v>
      </c>
      <c r="B3" s="3" t="s">
        <v>8</v>
      </c>
      <c r="C3" s="4" t="s">
        <v>15</v>
      </c>
      <c r="D3" s="5" t="s">
        <v>16</v>
      </c>
      <c r="E3" s="5" t="s">
        <v>11</v>
      </c>
      <c r="F3" s="6" t="s">
        <v>12</v>
      </c>
      <c r="G3" s="7" t="s">
        <v>13</v>
      </c>
      <c r="H3" s="6" t="s">
        <v>14</v>
      </c>
    </row>
    <row r="4" spans="1:13" ht="33.75">
      <c r="A4" s="3">
        <v>4.0999999999999996</v>
      </c>
      <c r="B4" s="3" t="s">
        <v>8</v>
      </c>
      <c r="C4" s="4" t="s">
        <v>17</v>
      </c>
      <c r="D4" s="5" t="s">
        <v>18</v>
      </c>
      <c r="E4" s="5" t="s">
        <v>11</v>
      </c>
      <c r="F4" s="6" t="s">
        <v>12</v>
      </c>
      <c r="G4" s="7" t="s">
        <v>13</v>
      </c>
      <c r="H4" s="6" t="s">
        <v>14</v>
      </c>
    </row>
    <row r="5" spans="1:13" ht="33.75">
      <c r="A5" s="3">
        <v>4.0999999999999996</v>
      </c>
      <c r="B5" s="3" t="s">
        <v>8</v>
      </c>
      <c r="C5" s="4" t="s">
        <v>19</v>
      </c>
      <c r="D5" s="5" t="s">
        <v>20</v>
      </c>
      <c r="E5" s="5" t="s">
        <v>11</v>
      </c>
      <c r="F5" s="6" t="s">
        <v>12</v>
      </c>
      <c r="G5" s="7" t="s">
        <v>13</v>
      </c>
      <c r="H5" s="6" t="s">
        <v>14</v>
      </c>
    </row>
    <row r="6" spans="1:13" ht="33.75">
      <c r="A6" s="3">
        <v>4.0999999999999996</v>
      </c>
      <c r="B6" s="3" t="s">
        <v>8</v>
      </c>
      <c r="C6" s="4" t="s">
        <v>21</v>
      </c>
      <c r="D6" s="5" t="s">
        <v>22</v>
      </c>
      <c r="E6" s="5" t="s">
        <v>11</v>
      </c>
      <c r="F6" s="6" t="s">
        <v>12</v>
      </c>
      <c r="G6" s="7" t="s">
        <v>13</v>
      </c>
      <c r="H6" s="6" t="s">
        <v>14</v>
      </c>
    </row>
    <row r="7" spans="1:13" ht="33.75">
      <c r="A7" s="3">
        <v>4.0999999999999996</v>
      </c>
      <c r="B7" s="3" t="s">
        <v>8</v>
      </c>
      <c r="C7" s="4" t="s">
        <v>23</v>
      </c>
      <c r="D7" s="5" t="s">
        <v>24</v>
      </c>
      <c r="E7" s="5" t="s">
        <v>11</v>
      </c>
      <c r="F7" s="6" t="s">
        <v>12</v>
      </c>
      <c r="G7" s="7" t="s">
        <v>13</v>
      </c>
      <c r="H7" s="6" t="s">
        <v>14</v>
      </c>
    </row>
    <row r="8" spans="1:13" ht="45">
      <c r="A8" s="3">
        <v>4.0999999999999996</v>
      </c>
      <c r="B8" s="3" t="s">
        <v>8</v>
      </c>
      <c r="C8" s="4" t="s">
        <v>25</v>
      </c>
      <c r="D8" s="5" t="s">
        <v>26</v>
      </c>
      <c r="E8" s="5" t="s">
        <v>11</v>
      </c>
      <c r="F8" s="6" t="s">
        <v>12</v>
      </c>
      <c r="G8" s="7" t="s">
        <v>13</v>
      </c>
      <c r="H8" s="6" t="s">
        <v>14</v>
      </c>
    </row>
    <row r="9" spans="1:13" ht="45">
      <c r="A9" s="3">
        <v>4.0999999999999996</v>
      </c>
      <c r="B9" s="3" t="s">
        <v>8</v>
      </c>
      <c r="C9" s="4" t="s">
        <v>27</v>
      </c>
      <c r="D9" s="5" t="s">
        <v>28</v>
      </c>
      <c r="E9" s="5" t="s">
        <v>11</v>
      </c>
      <c r="F9" s="6" t="s">
        <v>12</v>
      </c>
      <c r="G9" s="7" t="s">
        <v>13</v>
      </c>
      <c r="H9" s="6" t="s">
        <v>14</v>
      </c>
    </row>
    <row r="10" spans="1:13" ht="67.5">
      <c r="A10" s="3">
        <v>4.0999999999999996</v>
      </c>
      <c r="B10" s="3" t="s">
        <v>8</v>
      </c>
      <c r="C10" s="4" t="s">
        <v>29</v>
      </c>
      <c r="D10" s="5" t="s">
        <v>30</v>
      </c>
      <c r="E10" s="5" t="s">
        <v>11</v>
      </c>
      <c r="F10" s="6" t="s">
        <v>12</v>
      </c>
      <c r="G10" s="7" t="s">
        <v>13</v>
      </c>
      <c r="H10" s="6" t="s">
        <v>14</v>
      </c>
    </row>
    <row r="11" spans="1:13" ht="33.75">
      <c r="A11" s="3">
        <v>4.0999999999999996</v>
      </c>
      <c r="B11" s="3" t="s">
        <v>8</v>
      </c>
      <c r="C11" s="4" t="s">
        <v>31</v>
      </c>
      <c r="D11" s="5" t="s">
        <v>32</v>
      </c>
      <c r="E11" s="5" t="s">
        <v>11</v>
      </c>
      <c r="F11" s="6" t="s">
        <v>12</v>
      </c>
      <c r="G11" s="7" t="s">
        <v>13</v>
      </c>
      <c r="H11" s="6" t="s">
        <v>14</v>
      </c>
    </row>
    <row r="12" spans="1:13" ht="22.5">
      <c r="A12" s="9">
        <v>4.2</v>
      </c>
      <c r="B12" s="3" t="s">
        <v>33</v>
      </c>
      <c r="C12" s="10" t="s">
        <v>34</v>
      </c>
      <c r="D12" s="5" t="s">
        <v>35</v>
      </c>
      <c r="E12" s="5" t="s">
        <v>11</v>
      </c>
      <c r="F12" s="6" t="s">
        <v>36</v>
      </c>
      <c r="G12" s="7" t="s">
        <v>13</v>
      </c>
      <c r="H12" s="6" t="s">
        <v>14</v>
      </c>
    </row>
    <row r="13" spans="1:13" ht="33.75">
      <c r="A13" s="11">
        <v>4.3</v>
      </c>
      <c r="B13" s="3" t="s">
        <v>37</v>
      </c>
      <c r="C13" s="12" t="s">
        <v>38</v>
      </c>
      <c r="D13" s="11" t="s">
        <v>39</v>
      </c>
      <c r="E13" s="11" t="s">
        <v>40</v>
      </c>
      <c r="F13" s="6" t="s">
        <v>12</v>
      </c>
      <c r="G13" s="7" t="s">
        <v>41</v>
      </c>
      <c r="H13" s="6" t="s">
        <v>14</v>
      </c>
    </row>
    <row r="14" spans="1:13" ht="33.75">
      <c r="A14" s="11">
        <v>4.3</v>
      </c>
      <c r="B14" s="3" t="s">
        <v>37</v>
      </c>
      <c r="C14" s="12" t="s">
        <v>42</v>
      </c>
      <c r="D14" s="11" t="s">
        <v>43</v>
      </c>
      <c r="E14" s="11" t="s">
        <v>40</v>
      </c>
      <c r="F14" s="6" t="s">
        <v>12</v>
      </c>
      <c r="G14" s="7" t="s">
        <v>41</v>
      </c>
      <c r="H14" s="6" t="s">
        <v>14</v>
      </c>
    </row>
    <row r="15" spans="1:13" ht="45">
      <c r="A15" s="11">
        <v>4.3</v>
      </c>
      <c r="B15" s="3" t="s">
        <v>37</v>
      </c>
      <c r="C15" s="12" t="s">
        <v>44</v>
      </c>
      <c r="D15" s="11" t="s">
        <v>45</v>
      </c>
      <c r="E15" s="11" t="s">
        <v>40</v>
      </c>
      <c r="F15" s="6" t="s">
        <v>12</v>
      </c>
      <c r="G15" s="7" t="s">
        <v>41</v>
      </c>
      <c r="H15" s="6" t="s">
        <v>14</v>
      </c>
    </row>
    <row r="16" spans="1:13" ht="33.75">
      <c r="A16" s="11">
        <v>4.3</v>
      </c>
      <c r="B16" s="3" t="s">
        <v>37</v>
      </c>
      <c r="C16" s="12" t="s">
        <v>46</v>
      </c>
      <c r="D16" s="11" t="s">
        <v>47</v>
      </c>
      <c r="E16" s="11" t="s">
        <v>40</v>
      </c>
      <c r="F16" s="6" t="s">
        <v>12</v>
      </c>
      <c r="G16" s="7" t="s">
        <v>41</v>
      </c>
      <c r="H16" s="6" t="s">
        <v>14</v>
      </c>
    </row>
    <row r="17" spans="1:8" ht="33.75">
      <c r="A17" s="11">
        <v>4.3</v>
      </c>
      <c r="B17" s="3" t="s">
        <v>37</v>
      </c>
      <c r="C17" s="12" t="s">
        <v>48</v>
      </c>
      <c r="D17" s="11" t="s">
        <v>49</v>
      </c>
      <c r="E17" s="11" t="s">
        <v>40</v>
      </c>
      <c r="F17" s="6" t="s">
        <v>12</v>
      </c>
      <c r="G17" s="7" t="s">
        <v>41</v>
      </c>
      <c r="H17" s="6" t="s">
        <v>14</v>
      </c>
    </row>
    <row r="18" spans="1:8" ht="33.75">
      <c r="A18" s="11">
        <v>4.3</v>
      </c>
      <c r="B18" s="3" t="s">
        <v>37</v>
      </c>
      <c r="C18" s="12" t="s">
        <v>50</v>
      </c>
      <c r="D18" s="11" t="s">
        <v>51</v>
      </c>
      <c r="E18" s="11" t="s">
        <v>40</v>
      </c>
      <c r="F18" s="6" t="s">
        <v>12</v>
      </c>
      <c r="G18" s="7" t="s">
        <v>41</v>
      </c>
      <c r="H18" s="6" t="s">
        <v>14</v>
      </c>
    </row>
    <row r="19" spans="1:8" ht="33.75">
      <c r="A19" s="11">
        <v>4.3</v>
      </c>
      <c r="B19" s="3" t="s">
        <v>37</v>
      </c>
      <c r="C19" s="12" t="s">
        <v>52</v>
      </c>
      <c r="D19" s="11" t="s">
        <v>53</v>
      </c>
      <c r="E19" s="11" t="s">
        <v>40</v>
      </c>
      <c r="F19" s="6" t="s">
        <v>12</v>
      </c>
      <c r="G19" s="7" t="s">
        <v>41</v>
      </c>
      <c r="H19" s="6" t="s">
        <v>14</v>
      </c>
    </row>
    <row r="20" spans="1:8" ht="33.75">
      <c r="A20" s="11">
        <v>4.3</v>
      </c>
      <c r="B20" s="3" t="s">
        <v>37</v>
      </c>
      <c r="C20" s="12" t="s">
        <v>54</v>
      </c>
      <c r="D20" s="11" t="s">
        <v>55</v>
      </c>
      <c r="E20" s="11" t="s">
        <v>40</v>
      </c>
      <c r="F20" s="6" t="s">
        <v>12</v>
      </c>
      <c r="G20" s="7" t="s">
        <v>41</v>
      </c>
      <c r="H20" s="6" t="s">
        <v>14</v>
      </c>
    </row>
    <row r="21" spans="1:8" ht="33.75">
      <c r="A21" s="11">
        <v>4.3</v>
      </c>
      <c r="B21" s="3" t="s">
        <v>37</v>
      </c>
      <c r="C21" s="12" t="s">
        <v>56</v>
      </c>
      <c r="D21" s="11" t="s">
        <v>57</v>
      </c>
      <c r="E21" s="11" t="s">
        <v>40</v>
      </c>
      <c r="F21" s="6" t="s">
        <v>12</v>
      </c>
      <c r="G21" s="7" t="s">
        <v>41</v>
      </c>
      <c r="H21" s="6" t="s">
        <v>14</v>
      </c>
    </row>
    <row r="22" spans="1:8" ht="33.75">
      <c r="A22" s="11">
        <v>4.3</v>
      </c>
      <c r="B22" s="3" t="s">
        <v>37</v>
      </c>
      <c r="C22" s="12" t="s">
        <v>58</v>
      </c>
      <c r="D22" s="11" t="s">
        <v>59</v>
      </c>
      <c r="E22" s="11" t="s">
        <v>40</v>
      </c>
      <c r="F22" s="6" t="s">
        <v>12</v>
      </c>
      <c r="G22" s="7" t="s">
        <v>41</v>
      </c>
      <c r="H22" s="6" t="s">
        <v>14</v>
      </c>
    </row>
    <row r="23" spans="1:8" ht="33.75">
      <c r="A23" s="11">
        <v>4.3</v>
      </c>
      <c r="B23" s="3" t="s">
        <v>37</v>
      </c>
      <c r="C23" s="12" t="s">
        <v>60</v>
      </c>
      <c r="D23" s="11" t="s">
        <v>61</v>
      </c>
      <c r="E23" s="11" t="s">
        <v>40</v>
      </c>
      <c r="F23" s="6" t="s">
        <v>12</v>
      </c>
      <c r="G23" s="7" t="s">
        <v>41</v>
      </c>
      <c r="H23" s="6" t="s">
        <v>14</v>
      </c>
    </row>
    <row r="24" spans="1:8" ht="33.75">
      <c r="A24" s="11">
        <v>4.3</v>
      </c>
      <c r="B24" s="3" t="s">
        <v>37</v>
      </c>
      <c r="C24" s="12" t="s">
        <v>62</v>
      </c>
      <c r="D24" s="11" t="s">
        <v>63</v>
      </c>
      <c r="E24" s="11" t="s">
        <v>40</v>
      </c>
      <c r="F24" s="6" t="s">
        <v>12</v>
      </c>
      <c r="G24" s="7" t="s">
        <v>41</v>
      </c>
      <c r="H24" s="6" t="s">
        <v>14</v>
      </c>
    </row>
    <row r="25" spans="1:8" ht="33.75">
      <c r="A25" s="11">
        <v>4.3</v>
      </c>
      <c r="B25" s="3" t="s">
        <v>37</v>
      </c>
      <c r="C25" s="12" t="s">
        <v>64</v>
      </c>
      <c r="D25" s="11" t="s">
        <v>65</v>
      </c>
      <c r="E25" s="11" t="s">
        <v>40</v>
      </c>
      <c r="F25" s="6" t="s">
        <v>12</v>
      </c>
      <c r="G25" s="7" t="s">
        <v>41</v>
      </c>
      <c r="H25" s="6" t="s">
        <v>14</v>
      </c>
    </row>
    <row r="26" spans="1:8" ht="33.75">
      <c r="A26" s="11">
        <v>4.3</v>
      </c>
      <c r="B26" s="3" t="s">
        <v>37</v>
      </c>
      <c r="C26" s="12" t="s">
        <v>66</v>
      </c>
      <c r="D26" s="11" t="s">
        <v>3358</v>
      </c>
      <c r="E26" s="11" t="s">
        <v>40</v>
      </c>
      <c r="F26" s="6" t="s">
        <v>12</v>
      </c>
      <c r="G26" s="7" t="s">
        <v>41</v>
      </c>
      <c r="H26" s="6" t="s">
        <v>14</v>
      </c>
    </row>
    <row r="27" spans="1:8" ht="22.5">
      <c r="A27" s="13">
        <v>4.3</v>
      </c>
      <c r="B27" s="14" t="s">
        <v>67</v>
      </c>
      <c r="C27" s="15" t="s">
        <v>68</v>
      </c>
      <c r="D27" s="13" t="s">
        <v>69</v>
      </c>
      <c r="E27" s="13" t="s">
        <v>40</v>
      </c>
      <c r="F27" s="6" t="s">
        <v>12</v>
      </c>
      <c r="G27" s="16" t="s">
        <v>41</v>
      </c>
      <c r="H27" s="17" t="s">
        <v>14</v>
      </c>
    </row>
    <row r="28" spans="1:8" ht="33.75">
      <c r="A28" s="11">
        <v>4.4000000000000004</v>
      </c>
      <c r="B28" s="3" t="s">
        <v>70</v>
      </c>
      <c r="C28" s="12" t="s">
        <v>71</v>
      </c>
      <c r="D28" s="5" t="s">
        <v>72</v>
      </c>
      <c r="E28" s="5" t="s">
        <v>11</v>
      </c>
      <c r="F28" s="17" t="s">
        <v>73</v>
      </c>
      <c r="G28" s="7" t="s">
        <v>13</v>
      </c>
      <c r="H28" s="6" t="s">
        <v>14</v>
      </c>
    </row>
    <row r="29" spans="1:8" ht="45">
      <c r="A29" s="11">
        <v>4.4000000000000004</v>
      </c>
      <c r="B29" s="3" t="s">
        <v>70</v>
      </c>
      <c r="C29" s="12" t="s">
        <v>74</v>
      </c>
      <c r="D29" s="5" t="s">
        <v>75</v>
      </c>
      <c r="E29" s="5" t="s">
        <v>11</v>
      </c>
      <c r="F29" s="6" t="s">
        <v>76</v>
      </c>
      <c r="G29" s="7" t="s">
        <v>13</v>
      </c>
      <c r="H29" s="6" t="s">
        <v>14</v>
      </c>
    </row>
    <row r="30" spans="1:8" ht="78.75">
      <c r="A30" s="13">
        <v>4.4000000000000004</v>
      </c>
      <c r="B30" s="14" t="s">
        <v>70</v>
      </c>
      <c r="C30" s="15" t="s">
        <v>77</v>
      </c>
      <c r="D30" s="18" t="s">
        <v>78</v>
      </c>
      <c r="E30" s="18" t="s">
        <v>79</v>
      </c>
      <c r="F30" s="6" t="s">
        <v>80</v>
      </c>
      <c r="G30" s="16" t="s">
        <v>81</v>
      </c>
      <c r="H30" s="17" t="s">
        <v>82</v>
      </c>
    </row>
    <row r="31" spans="1:8" ht="33.75">
      <c r="A31" s="11">
        <v>4.4000000000000004</v>
      </c>
      <c r="B31" s="3" t="s">
        <v>70</v>
      </c>
      <c r="C31" s="12" t="s">
        <v>83</v>
      </c>
      <c r="D31" s="5" t="s">
        <v>84</v>
      </c>
      <c r="E31" s="5" t="s">
        <v>11</v>
      </c>
      <c r="F31" s="6" t="s">
        <v>76</v>
      </c>
      <c r="G31" s="7" t="s">
        <v>13</v>
      </c>
      <c r="H31" s="6" t="s">
        <v>14</v>
      </c>
    </row>
    <row r="32" spans="1:8" ht="22.5">
      <c r="A32" s="11">
        <v>4.4000000000000004</v>
      </c>
      <c r="B32" s="3" t="s">
        <v>70</v>
      </c>
      <c r="C32" s="12" t="s">
        <v>85</v>
      </c>
      <c r="D32" s="19" t="s">
        <v>86</v>
      </c>
      <c r="E32" s="5" t="s">
        <v>87</v>
      </c>
      <c r="F32" s="6" t="s">
        <v>12</v>
      </c>
      <c r="G32" s="7" t="s">
        <v>88</v>
      </c>
      <c r="H32" s="6" t="s">
        <v>14</v>
      </c>
    </row>
    <row r="33" spans="1:9" ht="56.25">
      <c r="A33" s="11">
        <v>4.4000000000000004</v>
      </c>
      <c r="B33" s="3" t="s">
        <v>70</v>
      </c>
      <c r="C33" s="12" t="s">
        <v>89</v>
      </c>
      <c r="D33" s="5" t="s">
        <v>90</v>
      </c>
      <c r="E33" s="5" t="s">
        <v>79</v>
      </c>
      <c r="F33" s="6" t="s">
        <v>12</v>
      </c>
      <c r="G33" s="7" t="s">
        <v>81</v>
      </c>
      <c r="H33" s="6" t="s">
        <v>14</v>
      </c>
    </row>
    <row r="34" spans="1:9" ht="78.75">
      <c r="A34" s="11">
        <v>4.4000000000000004</v>
      </c>
      <c r="B34" s="3" t="s">
        <v>70</v>
      </c>
      <c r="C34" s="12" t="s">
        <v>91</v>
      </c>
      <c r="D34" s="5" t="s">
        <v>92</v>
      </c>
      <c r="E34" s="5" t="s">
        <v>79</v>
      </c>
      <c r="F34" s="6" t="s">
        <v>12</v>
      </c>
      <c r="G34" s="7" t="s">
        <v>81</v>
      </c>
      <c r="H34" s="6" t="s">
        <v>14</v>
      </c>
      <c r="I34" s="8"/>
    </row>
    <row r="35" spans="1:9" ht="33.75">
      <c r="A35" s="11">
        <v>4.4000000000000004</v>
      </c>
      <c r="B35" s="3" t="s">
        <v>70</v>
      </c>
      <c r="C35" s="12" t="s">
        <v>93</v>
      </c>
      <c r="D35" s="5" t="s">
        <v>94</v>
      </c>
      <c r="E35" s="5" t="s">
        <v>11</v>
      </c>
      <c r="F35" s="6" t="s">
        <v>76</v>
      </c>
      <c r="G35" s="7" t="s">
        <v>13</v>
      </c>
      <c r="H35" s="6" t="s">
        <v>14</v>
      </c>
    </row>
    <row r="36" spans="1:9" ht="33.75">
      <c r="A36" s="11">
        <v>4.4000000000000004</v>
      </c>
      <c r="B36" s="3" t="s">
        <v>70</v>
      </c>
      <c r="C36" s="12" t="s">
        <v>95</v>
      </c>
      <c r="D36" s="19" t="s">
        <v>96</v>
      </c>
      <c r="E36" s="19" t="s">
        <v>97</v>
      </c>
      <c r="F36" s="6" t="s">
        <v>12</v>
      </c>
      <c r="G36" s="7" t="s">
        <v>88</v>
      </c>
      <c r="H36" s="6" t="s">
        <v>14</v>
      </c>
    </row>
    <row r="37" spans="1:9" ht="67.5">
      <c r="A37" s="11">
        <v>4.4000000000000004</v>
      </c>
      <c r="B37" s="3" t="s">
        <v>70</v>
      </c>
      <c r="C37" s="12" t="s">
        <v>98</v>
      </c>
      <c r="D37" s="5" t="s">
        <v>99</v>
      </c>
      <c r="E37" s="5" t="s">
        <v>79</v>
      </c>
      <c r="F37" s="6" t="s">
        <v>12</v>
      </c>
      <c r="G37" s="7" t="s">
        <v>81</v>
      </c>
      <c r="H37" s="6" t="s">
        <v>14</v>
      </c>
    </row>
    <row r="38" spans="1:9" ht="22.5">
      <c r="A38" s="9">
        <v>5.0999999999999996</v>
      </c>
      <c r="B38" s="3" t="s">
        <v>100</v>
      </c>
      <c r="C38" s="10" t="s">
        <v>101</v>
      </c>
      <c r="D38" s="3" t="s">
        <v>102</v>
      </c>
      <c r="E38" s="5" t="s">
        <v>11</v>
      </c>
      <c r="F38" s="17" t="s">
        <v>73</v>
      </c>
      <c r="G38" s="7" t="s">
        <v>13</v>
      </c>
      <c r="H38" s="6" t="s">
        <v>103</v>
      </c>
    </row>
    <row r="39" spans="1:9" ht="33.75">
      <c r="A39" s="9">
        <v>5.2</v>
      </c>
      <c r="B39" s="3" t="s">
        <v>104</v>
      </c>
      <c r="C39" s="10" t="s">
        <v>105</v>
      </c>
      <c r="D39" s="3" t="s">
        <v>104</v>
      </c>
      <c r="E39" s="5" t="s">
        <v>11</v>
      </c>
      <c r="F39" s="17" t="s">
        <v>73</v>
      </c>
      <c r="G39" s="7" t="s">
        <v>13</v>
      </c>
      <c r="H39" s="6" t="s">
        <v>103</v>
      </c>
    </row>
    <row r="40" spans="1:9" ht="22.5">
      <c r="A40" s="9">
        <v>5.3</v>
      </c>
      <c r="B40" s="3" t="s">
        <v>106</v>
      </c>
      <c r="C40" s="10" t="s">
        <v>107</v>
      </c>
      <c r="D40" s="5" t="s">
        <v>108</v>
      </c>
      <c r="E40" s="5" t="s">
        <v>11</v>
      </c>
      <c r="F40" s="6" t="s">
        <v>80</v>
      </c>
      <c r="G40" s="7" t="s">
        <v>13</v>
      </c>
      <c r="H40" s="6" t="s">
        <v>14</v>
      </c>
    </row>
    <row r="41" spans="1:9">
      <c r="A41" s="9">
        <v>5.3</v>
      </c>
      <c r="B41" s="3" t="s">
        <v>106</v>
      </c>
      <c r="C41" s="10" t="s">
        <v>109</v>
      </c>
      <c r="D41" s="5" t="s">
        <v>110</v>
      </c>
      <c r="E41" s="5" t="s">
        <v>11</v>
      </c>
      <c r="F41" s="17" t="s">
        <v>73</v>
      </c>
      <c r="G41" s="7" t="s">
        <v>13</v>
      </c>
      <c r="H41" s="6" t="s">
        <v>14</v>
      </c>
    </row>
    <row r="42" spans="1:9">
      <c r="A42" s="9">
        <v>5.3</v>
      </c>
      <c r="B42" s="3" t="s">
        <v>106</v>
      </c>
      <c r="C42" s="10" t="s">
        <v>111</v>
      </c>
      <c r="D42" s="5" t="s">
        <v>112</v>
      </c>
      <c r="E42" s="5" t="s">
        <v>11</v>
      </c>
      <c r="F42" s="17" t="s">
        <v>73</v>
      </c>
      <c r="G42" s="7" t="s">
        <v>13</v>
      </c>
      <c r="H42" s="6" t="s">
        <v>14</v>
      </c>
    </row>
    <row r="43" spans="1:9" ht="33.75">
      <c r="A43" s="9">
        <v>5.3</v>
      </c>
      <c r="B43" s="3" t="s">
        <v>106</v>
      </c>
      <c r="C43" s="10" t="s">
        <v>113</v>
      </c>
      <c r="D43" s="5" t="s">
        <v>114</v>
      </c>
      <c r="E43" s="5" t="s">
        <v>11</v>
      </c>
      <c r="F43" s="6" t="s">
        <v>76</v>
      </c>
      <c r="G43" s="7" t="s">
        <v>13</v>
      </c>
      <c r="H43" s="6" t="s">
        <v>115</v>
      </c>
    </row>
    <row r="44" spans="1:9" ht="45">
      <c r="A44" s="9">
        <v>6.1</v>
      </c>
      <c r="B44" s="3" t="s">
        <v>116</v>
      </c>
      <c r="C44" s="10" t="s">
        <v>117</v>
      </c>
      <c r="D44" s="9" t="s">
        <v>118</v>
      </c>
      <c r="E44" s="9" t="s">
        <v>119</v>
      </c>
      <c r="F44" s="6" t="s">
        <v>12</v>
      </c>
      <c r="G44" s="7" t="s">
        <v>120</v>
      </c>
      <c r="H44" s="6" t="s">
        <v>14</v>
      </c>
    </row>
    <row r="45" spans="1:9" ht="78.75">
      <c r="A45" s="9">
        <v>6.2</v>
      </c>
      <c r="B45" s="3" t="s">
        <v>121</v>
      </c>
      <c r="C45" s="10" t="s">
        <v>122</v>
      </c>
      <c r="D45" s="9" t="s">
        <v>123</v>
      </c>
      <c r="E45" s="9" t="s">
        <v>124</v>
      </c>
      <c r="F45" s="6" t="s">
        <v>12</v>
      </c>
      <c r="G45" s="7" t="s">
        <v>125</v>
      </c>
      <c r="H45" s="6" t="s">
        <v>14</v>
      </c>
    </row>
    <row r="46" spans="1:9" ht="78.75">
      <c r="A46" s="9">
        <v>6.2</v>
      </c>
      <c r="B46" s="3" t="s">
        <v>121</v>
      </c>
      <c r="C46" s="10" t="s">
        <v>126</v>
      </c>
      <c r="D46" s="9" t="s">
        <v>127</v>
      </c>
      <c r="E46" s="9" t="s">
        <v>124</v>
      </c>
      <c r="F46" s="6" t="s">
        <v>12</v>
      </c>
      <c r="G46" s="7" t="s">
        <v>125</v>
      </c>
      <c r="H46" s="6" t="s">
        <v>14</v>
      </c>
    </row>
    <row r="47" spans="1:9" ht="78.75">
      <c r="A47" s="9">
        <v>6.2</v>
      </c>
      <c r="B47" s="3" t="s">
        <v>121</v>
      </c>
      <c r="C47" s="10" t="s">
        <v>128</v>
      </c>
      <c r="D47" s="9" t="s">
        <v>129</v>
      </c>
      <c r="E47" s="9" t="s">
        <v>124</v>
      </c>
      <c r="F47" s="6" t="s">
        <v>12</v>
      </c>
      <c r="G47" s="7" t="s">
        <v>125</v>
      </c>
      <c r="H47" s="6" t="s">
        <v>14</v>
      </c>
    </row>
    <row r="48" spans="1:9" ht="78.75">
      <c r="A48" s="9">
        <v>6.2</v>
      </c>
      <c r="B48" s="3" t="s">
        <v>121</v>
      </c>
      <c r="C48" s="10" t="s">
        <v>130</v>
      </c>
      <c r="D48" s="9" t="s">
        <v>131</v>
      </c>
      <c r="E48" s="9" t="s">
        <v>124</v>
      </c>
      <c r="F48" s="6" t="s">
        <v>12</v>
      </c>
      <c r="G48" s="7" t="s">
        <v>125</v>
      </c>
      <c r="H48" s="6" t="s">
        <v>14</v>
      </c>
    </row>
    <row r="49" spans="1:8" ht="78.75">
      <c r="A49" s="9">
        <v>6.2</v>
      </c>
      <c r="B49" s="3" t="s">
        <v>121</v>
      </c>
      <c r="C49" s="10" t="s">
        <v>132</v>
      </c>
      <c r="D49" s="9" t="s">
        <v>133</v>
      </c>
      <c r="E49" s="9" t="s">
        <v>124</v>
      </c>
      <c r="F49" s="6" t="s">
        <v>12</v>
      </c>
      <c r="G49" s="7" t="s">
        <v>125</v>
      </c>
      <c r="H49" s="6" t="s">
        <v>14</v>
      </c>
    </row>
    <row r="50" spans="1:8" ht="78.75">
      <c r="A50" s="9">
        <v>6.2</v>
      </c>
      <c r="B50" s="3" t="s">
        <v>121</v>
      </c>
      <c r="C50" s="10" t="s">
        <v>134</v>
      </c>
      <c r="D50" s="9" t="s">
        <v>135</v>
      </c>
      <c r="E50" s="9" t="s">
        <v>124</v>
      </c>
      <c r="F50" s="6" t="s">
        <v>12</v>
      </c>
      <c r="G50" s="7" t="s">
        <v>125</v>
      </c>
      <c r="H50" s="6" t="s">
        <v>14</v>
      </c>
    </row>
    <row r="51" spans="1:8" ht="78.75">
      <c r="A51" s="9">
        <v>6.2</v>
      </c>
      <c r="B51" s="3" t="s">
        <v>121</v>
      </c>
      <c r="C51" s="10" t="s">
        <v>136</v>
      </c>
      <c r="D51" s="9" t="s">
        <v>137</v>
      </c>
      <c r="E51" s="9" t="s">
        <v>124</v>
      </c>
      <c r="F51" s="6" t="s">
        <v>12</v>
      </c>
      <c r="G51" s="7" t="s">
        <v>125</v>
      </c>
      <c r="H51" s="6" t="s">
        <v>14</v>
      </c>
    </row>
    <row r="52" spans="1:8" ht="78.75">
      <c r="A52" s="9">
        <v>6.2</v>
      </c>
      <c r="B52" s="3" t="s">
        <v>121</v>
      </c>
      <c r="C52" s="10" t="s">
        <v>138</v>
      </c>
      <c r="D52" s="9" t="s">
        <v>139</v>
      </c>
      <c r="E52" s="9" t="s">
        <v>124</v>
      </c>
      <c r="F52" s="6" t="s">
        <v>12</v>
      </c>
      <c r="G52" s="7" t="s">
        <v>125</v>
      </c>
      <c r="H52" s="6" t="s">
        <v>14</v>
      </c>
    </row>
    <row r="53" spans="1:8" ht="78.75">
      <c r="A53" s="9">
        <v>6.2</v>
      </c>
      <c r="B53" s="3" t="s">
        <v>121</v>
      </c>
      <c r="C53" s="10" t="s">
        <v>140</v>
      </c>
      <c r="D53" s="9" t="s">
        <v>141</v>
      </c>
      <c r="E53" s="9" t="s">
        <v>124</v>
      </c>
      <c r="F53" s="6" t="s">
        <v>12</v>
      </c>
      <c r="G53" s="7" t="s">
        <v>125</v>
      </c>
      <c r="H53" s="6" t="s">
        <v>14</v>
      </c>
    </row>
    <row r="54" spans="1:8" ht="78.75">
      <c r="A54" s="9">
        <v>6.2</v>
      </c>
      <c r="B54" s="3" t="s">
        <v>121</v>
      </c>
      <c r="C54" s="10" t="s">
        <v>142</v>
      </c>
      <c r="D54" s="9" t="s">
        <v>143</v>
      </c>
      <c r="E54" s="9" t="s">
        <v>124</v>
      </c>
      <c r="F54" s="6" t="s">
        <v>12</v>
      </c>
      <c r="G54" s="7" t="s">
        <v>125</v>
      </c>
      <c r="H54" s="6" t="s">
        <v>14</v>
      </c>
    </row>
    <row r="55" spans="1:8" ht="78.75">
      <c r="A55" s="9">
        <v>6.2</v>
      </c>
      <c r="B55" s="3" t="s">
        <v>121</v>
      </c>
      <c r="C55" s="10" t="s">
        <v>144</v>
      </c>
      <c r="D55" s="9" t="s">
        <v>145</v>
      </c>
      <c r="E55" s="9" t="s">
        <v>124</v>
      </c>
      <c r="F55" s="6" t="s">
        <v>12</v>
      </c>
      <c r="G55" s="7" t="s">
        <v>125</v>
      </c>
      <c r="H55" s="6" t="s">
        <v>14</v>
      </c>
    </row>
    <row r="56" spans="1:8" ht="78.75">
      <c r="A56" s="9">
        <v>6.2</v>
      </c>
      <c r="B56" s="3" t="s">
        <v>121</v>
      </c>
      <c r="C56" s="10" t="s">
        <v>146</v>
      </c>
      <c r="D56" s="9" t="s">
        <v>147</v>
      </c>
      <c r="E56" s="9" t="s">
        <v>124</v>
      </c>
      <c r="F56" s="6" t="s">
        <v>12</v>
      </c>
      <c r="G56" s="7" t="s">
        <v>125</v>
      </c>
      <c r="H56" s="6" t="s">
        <v>14</v>
      </c>
    </row>
    <row r="57" spans="1:8" ht="78.75">
      <c r="A57" s="9">
        <v>6.2</v>
      </c>
      <c r="B57" s="3" t="s">
        <v>121</v>
      </c>
      <c r="C57" s="10" t="s">
        <v>148</v>
      </c>
      <c r="D57" s="9" t="s">
        <v>149</v>
      </c>
      <c r="E57" s="9" t="s">
        <v>124</v>
      </c>
      <c r="F57" s="6" t="s">
        <v>12</v>
      </c>
      <c r="G57" s="7" t="s">
        <v>125</v>
      </c>
      <c r="H57" s="6" t="s">
        <v>14</v>
      </c>
    </row>
    <row r="58" spans="1:8" ht="78.75">
      <c r="A58" s="9">
        <v>6.2</v>
      </c>
      <c r="B58" s="3" t="s">
        <v>121</v>
      </c>
      <c r="C58" s="10" t="s">
        <v>150</v>
      </c>
      <c r="D58" s="9" t="s">
        <v>151</v>
      </c>
      <c r="E58" s="9" t="s">
        <v>124</v>
      </c>
      <c r="F58" s="6" t="s">
        <v>12</v>
      </c>
      <c r="G58" s="7" t="s">
        <v>125</v>
      </c>
      <c r="H58" s="6" t="s">
        <v>14</v>
      </c>
    </row>
    <row r="59" spans="1:8" ht="56.25">
      <c r="A59" s="20">
        <v>6.2</v>
      </c>
      <c r="B59" s="14" t="s">
        <v>121</v>
      </c>
      <c r="C59" s="21" t="s">
        <v>152</v>
      </c>
      <c r="D59" s="20" t="s">
        <v>153</v>
      </c>
      <c r="E59" s="20" t="s">
        <v>154</v>
      </c>
      <c r="F59" s="6" t="s">
        <v>12</v>
      </c>
      <c r="G59" s="16" t="s">
        <v>125</v>
      </c>
      <c r="H59" s="17" t="s">
        <v>14</v>
      </c>
    </row>
    <row r="60" spans="1:8" ht="22.5">
      <c r="A60" s="20">
        <v>6.3</v>
      </c>
      <c r="B60" s="14" t="s">
        <v>155</v>
      </c>
      <c r="C60" s="21" t="s">
        <v>156</v>
      </c>
      <c r="D60" s="14" t="s">
        <v>157</v>
      </c>
      <c r="E60" s="5" t="s">
        <v>11</v>
      </c>
      <c r="F60" s="17" t="s">
        <v>73</v>
      </c>
      <c r="G60" s="16" t="s">
        <v>13</v>
      </c>
      <c r="H60" s="6" t="s">
        <v>103</v>
      </c>
    </row>
    <row r="61" spans="1:8" ht="45">
      <c r="A61" s="20">
        <v>6.4</v>
      </c>
      <c r="B61" s="14" t="s">
        <v>158</v>
      </c>
      <c r="C61" s="20" t="s">
        <v>159</v>
      </c>
      <c r="D61" s="20" t="s">
        <v>160</v>
      </c>
      <c r="E61" s="14"/>
      <c r="F61" s="17" t="s">
        <v>73</v>
      </c>
      <c r="G61" s="16" t="s">
        <v>13</v>
      </c>
      <c r="H61" s="17" t="s">
        <v>115</v>
      </c>
    </row>
    <row r="62" spans="1:8" ht="45">
      <c r="A62" s="20">
        <v>6.4</v>
      </c>
      <c r="B62" s="14" t="s">
        <v>158</v>
      </c>
      <c r="C62" s="20" t="s">
        <v>161</v>
      </c>
      <c r="D62" s="20" t="s">
        <v>162</v>
      </c>
      <c r="E62" s="14"/>
      <c r="F62" s="14" t="s">
        <v>163</v>
      </c>
      <c r="G62" s="16" t="s">
        <v>13</v>
      </c>
      <c r="H62" s="17" t="s">
        <v>115</v>
      </c>
    </row>
    <row r="63" spans="1:8" ht="45">
      <c r="A63" s="20">
        <v>6.4</v>
      </c>
      <c r="B63" s="14" t="s">
        <v>158</v>
      </c>
      <c r="C63" s="20" t="s">
        <v>164</v>
      </c>
      <c r="D63" s="20" t="s">
        <v>165</v>
      </c>
      <c r="E63" s="14"/>
      <c r="F63" s="17" t="s">
        <v>73</v>
      </c>
      <c r="G63" s="16" t="s">
        <v>13</v>
      </c>
      <c r="H63" s="17" t="s">
        <v>115</v>
      </c>
    </row>
    <row r="64" spans="1:8" ht="45">
      <c r="A64" s="20">
        <v>6.4</v>
      </c>
      <c r="B64" s="14" t="s">
        <v>158</v>
      </c>
      <c r="C64" s="20" t="s">
        <v>166</v>
      </c>
      <c r="D64" s="20" t="s">
        <v>167</v>
      </c>
      <c r="E64" s="14"/>
      <c r="F64" s="14" t="s">
        <v>163</v>
      </c>
      <c r="G64" s="16" t="s">
        <v>13</v>
      </c>
      <c r="H64" s="17" t="s">
        <v>115</v>
      </c>
    </row>
    <row r="65" spans="1:8" ht="45">
      <c r="A65" s="20">
        <v>6.4</v>
      </c>
      <c r="B65" s="14" t="s">
        <v>158</v>
      </c>
      <c r="C65" s="20" t="s">
        <v>168</v>
      </c>
      <c r="D65" s="20" t="s">
        <v>169</v>
      </c>
      <c r="E65" s="14"/>
      <c r="F65" s="6" t="s">
        <v>170</v>
      </c>
      <c r="G65" s="16" t="s">
        <v>13</v>
      </c>
      <c r="H65" s="17" t="s">
        <v>115</v>
      </c>
    </row>
    <row r="66" spans="1:8" ht="45">
      <c r="A66" s="20">
        <v>6.4</v>
      </c>
      <c r="B66" s="14" t="s">
        <v>158</v>
      </c>
      <c r="C66" s="20" t="s">
        <v>171</v>
      </c>
      <c r="D66" s="20" t="s">
        <v>172</v>
      </c>
      <c r="E66" s="14"/>
      <c r="F66" s="14" t="s">
        <v>163</v>
      </c>
      <c r="G66" s="16" t="s">
        <v>13</v>
      </c>
      <c r="H66" s="17" t="s">
        <v>115</v>
      </c>
    </row>
    <row r="67" spans="1:8" ht="45">
      <c r="A67" s="20">
        <v>6.4</v>
      </c>
      <c r="B67" s="14" t="s">
        <v>158</v>
      </c>
      <c r="C67" s="20" t="s">
        <v>173</v>
      </c>
      <c r="D67" s="20" t="s">
        <v>174</v>
      </c>
      <c r="E67" s="14"/>
      <c r="F67" s="17" t="s">
        <v>73</v>
      </c>
      <c r="G67" s="16" t="s">
        <v>13</v>
      </c>
      <c r="H67" s="17" t="s">
        <v>115</v>
      </c>
    </row>
    <row r="68" spans="1:8" ht="45">
      <c r="A68" s="20">
        <v>6.4</v>
      </c>
      <c r="B68" s="14" t="s">
        <v>158</v>
      </c>
      <c r="C68" s="20" t="s">
        <v>175</v>
      </c>
      <c r="D68" s="20" t="s">
        <v>176</v>
      </c>
      <c r="E68" s="14"/>
      <c r="F68" s="14" t="s">
        <v>163</v>
      </c>
      <c r="G68" s="16" t="s">
        <v>13</v>
      </c>
      <c r="H68" s="17" t="s">
        <v>115</v>
      </c>
    </row>
    <row r="69" spans="1:8" ht="45">
      <c r="A69" s="20">
        <v>6.4</v>
      </c>
      <c r="B69" s="14" t="s">
        <v>158</v>
      </c>
      <c r="C69" s="20" t="s">
        <v>177</v>
      </c>
      <c r="D69" s="20" t="s">
        <v>178</v>
      </c>
      <c r="E69" s="14"/>
      <c r="F69" s="17" t="s">
        <v>73</v>
      </c>
      <c r="G69" s="16" t="s">
        <v>13</v>
      </c>
      <c r="H69" s="17" t="s">
        <v>115</v>
      </c>
    </row>
    <row r="70" spans="1:8" ht="45">
      <c r="A70" s="20">
        <v>6.4</v>
      </c>
      <c r="B70" s="14" t="s">
        <v>158</v>
      </c>
      <c r="C70" s="20" t="s">
        <v>179</v>
      </c>
      <c r="D70" s="20" t="s">
        <v>180</v>
      </c>
      <c r="E70" s="14"/>
      <c r="F70" s="14" t="s">
        <v>163</v>
      </c>
      <c r="G70" s="16" t="s">
        <v>13</v>
      </c>
      <c r="H70" s="17" t="s">
        <v>115</v>
      </c>
    </row>
    <row r="71" spans="1:8" ht="45">
      <c r="A71" s="20">
        <v>6.4</v>
      </c>
      <c r="B71" s="14" t="s">
        <v>158</v>
      </c>
      <c r="C71" s="20" t="s">
        <v>181</v>
      </c>
      <c r="D71" s="20" t="s">
        <v>182</v>
      </c>
      <c r="E71" s="14"/>
      <c r="F71" s="17" t="s">
        <v>73</v>
      </c>
      <c r="G71" s="16" t="s">
        <v>13</v>
      </c>
      <c r="H71" s="17" t="s">
        <v>115</v>
      </c>
    </row>
    <row r="72" spans="1:8" ht="45">
      <c r="A72" s="20">
        <v>6.4</v>
      </c>
      <c r="B72" s="14" t="s">
        <v>158</v>
      </c>
      <c r="C72" s="20" t="s">
        <v>183</v>
      </c>
      <c r="D72" s="20" t="s">
        <v>184</v>
      </c>
      <c r="E72" s="14"/>
      <c r="F72" s="14" t="s">
        <v>163</v>
      </c>
      <c r="G72" s="16" t="s">
        <v>13</v>
      </c>
      <c r="H72" s="17" t="s">
        <v>115</v>
      </c>
    </row>
    <row r="73" spans="1:8" ht="45">
      <c r="A73" s="20">
        <v>6.4</v>
      </c>
      <c r="B73" s="14" t="s">
        <v>158</v>
      </c>
      <c r="C73" s="20" t="s">
        <v>185</v>
      </c>
      <c r="D73" s="21" t="s">
        <v>186</v>
      </c>
      <c r="E73" s="14"/>
      <c r="F73" s="17" t="s">
        <v>73</v>
      </c>
      <c r="G73" s="16" t="s">
        <v>13</v>
      </c>
      <c r="H73" s="17" t="s">
        <v>115</v>
      </c>
    </row>
    <row r="74" spans="1:8" ht="45">
      <c r="A74" s="20">
        <v>6.4</v>
      </c>
      <c r="B74" s="14" t="s">
        <v>158</v>
      </c>
      <c r="C74" s="20" t="s">
        <v>187</v>
      </c>
      <c r="D74" s="20" t="s">
        <v>188</v>
      </c>
      <c r="E74" s="14"/>
      <c r="F74" s="17" t="s">
        <v>73</v>
      </c>
      <c r="G74" s="16" t="s">
        <v>13</v>
      </c>
      <c r="H74" s="17" t="s">
        <v>14</v>
      </c>
    </row>
    <row r="75" spans="1:8" ht="45">
      <c r="A75" s="20">
        <v>6.4</v>
      </c>
      <c r="B75" s="14" t="s">
        <v>158</v>
      </c>
      <c r="C75" s="20" t="s">
        <v>189</v>
      </c>
      <c r="D75" s="20" t="s">
        <v>190</v>
      </c>
      <c r="E75" s="14"/>
      <c r="F75" s="14" t="s">
        <v>163</v>
      </c>
      <c r="G75" s="16" t="s">
        <v>13</v>
      </c>
      <c r="H75" s="17" t="s">
        <v>115</v>
      </c>
    </row>
    <row r="76" spans="1:8" ht="33.75">
      <c r="A76" s="9">
        <v>6.5</v>
      </c>
      <c r="B76" s="3" t="s">
        <v>191</v>
      </c>
      <c r="C76" s="10" t="s">
        <v>192</v>
      </c>
      <c r="D76" s="5" t="s">
        <v>193</v>
      </c>
      <c r="E76" s="5" t="s">
        <v>11</v>
      </c>
      <c r="F76" s="6" t="s">
        <v>76</v>
      </c>
      <c r="G76" s="7" t="s">
        <v>13</v>
      </c>
      <c r="H76" s="17" t="s">
        <v>82</v>
      </c>
    </row>
    <row r="77" spans="1:8" ht="22.5">
      <c r="A77" s="20">
        <v>6.5</v>
      </c>
      <c r="B77" s="14" t="s">
        <v>194</v>
      </c>
      <c r="C77" s="21" t="s">
        <v>195</v>
      </c>
      <c r="D77" s="18" t="s">
        <v>196</v>
      </c>
      <c r="E77" s="5" t="s">
        <v>11</v>
      </c>
      <c r="F77" s="17" t="s">
        <v>73</v>
      </c>
      <c r="G77" s="16" t="s">
        <v>13</v>
      </c>
      <c r="H77" s="17" t="s">
        <v>82</v>
      </c>
    </row>
    <row r="78" spans="1:8" ht="22.5">
      <c r="A78" s="20">
        <v>6.5</v>
      </c>
      <c r="B78" s="14" t="s">
        <v>194</v>
      </c>
      <c r="C78" s="21" t="s">
        <v>197</v>
      </c>
      <c r="D78" s="18" t="s">
        <v>198</v>
      </c>
      <c r="E78" s="5" t="s">
        <v>11</v>
      </c>
      <c r="F78" s="17" t="s">
        <v>73</v>
      </c>
      <c r="G78" s="16" t="s">
        <v>13</v>
      </c>
      <c r="H78" s="17" t="s">
        <v>82</v>
      </c>
    </row>
    <row r="79" spans="1:8" ht="33.75">
      <c r="A79" s="9">
        <v>6.5</v>
      </c>
      <c r="B79" s="3" t="s">
        <v>191</v>
      </c>
      <c r="C79" s="10" t="s">
        <v>199</v>
      </c>
      <c r="D79" s="5" t="s">
        <v>200</v>
      </c>
      <c r="E79" s="5" t="s">
        <v>11</v>
      </c>
      <c r="F79" s="6" t="s">
        <v>76</v>
      </c>
      <c r="G79" s="7" t="s">
        <v>13</v>
      </c>
      <c r="H79" s="17" t="s">
        <v>82</v>
      </c>
    </row>
    <row r="80" spans="1:8" ht="33.75">
      <c r="A80" s="9">
        <v>6.5</v>
      </c>
      <c r="B80" s="3" t="s">
        <v>191</v>
      </c>
      <c r="C80" s="10" t="s">
        <v>201</v>
      </c>
      <c r="D80" s="5" t="s">
        <v>202</v>
      </c>
      <c r="E80" s="5" t="s">
        <v>11</v>
      </c>
      <c r="F80" s="6" t="s">
        <v>170</v>
      </c>
      <c r="G80" s="7" t="s">
        <v>13</v>
      </c>
      <c r="H80" s="17" t="s">
        <v>82</v>
      </c>
    </row>
    <row r="81" spans="1:8" ht="33.75">
      <c r="A81" s="9">
        <v>6.5</v>
      </c>
      <c r="B81" s="3" t="s">
        <v>191</v>
      </c>
      <c r="C81" s="10" t="s">
        <v>203</v>
      </c>
      <c r="D81" s="5" t="s">
        <v>204</v>
      </c>
      <c r="E81" s="5" t="s">
        <v>11</v>
      </c>
      <c r="F81" s="6" t="s">
        <v>12</v>
      </c>
      <c r="G81" s="7" t="s">
        <v>13</v>
      </c>
      <c r="H81" s="17" t="s">
        <v>82</v>
      </c>
    </row>
    <row r="82" spans="1:8" ht="33.75">
      <c r="A82" s="9">
        <v>6.5</v>
      </c>
      <c r="B82" s="3" t="s">
        <v>191</v>
      </c>
      <c r="C82" s="10" t="s">
        <v>205</v>
      </c>
      <c r="D82" s="5" t="s">
        <v>206</v>
      </c>
      <c r="E82" s="5" t="s">
        <v>11</v>
      </c>
      <c r="F82" s="6" t="s">
        <v>12</v>
      </c>
      <c r="G82" s="7" t="s">
        <v>13</v>
      </c>
      <c r="H82" s="17" t="s">
        <v>82</v>
      </c>
    </row>
    <row r="83" spans="1:8" ht="22.5">
      <c r="A83" s="9">
        <v>6.6</v>
      </c>
      <c r="B83" s="3" t="s">
        <v>207</v>
      </c>
      <c r="C83" s="10" t="s">
        <v>208</v>
      </c>
      <c r="D83" s="5" t="s">
        <v>207</v>
      </c>
      <c r="E83" s="5" t="s">
        <v>11</v>
      </c>
      <c r="F83" s="6" t="s">
        <v>12</v>
      </c>
      <c r="G83" s="7" t="s">
        <v>13</v>
      </c>
      <c r="H83" s="6" t="s">
        <v>115</v>
      </c>
    </row>
    <row r="84" spans="1:8" ht="22.5">
      <c r="A84" s="9">
        <v>6.7</v>
      </c>
      <c r="B84" s="3" t="s">
        <v>209</v>
      </c>
      <c r="C84" s="10" t="s">
        <v>210</v>
      </c>
      <c r="D84" s="5" t="s">
        <v>209</v>
      </c>
      <c r="E84" s="5" t="s">
        <v>11</v>
      </c>
      <c r="F84" s="6" t="s">
        <v>12</v>
      </c>
      <c r="G84" s="7" t="s">
        <v>13</v>
      </c>
      <c r="H84" s="6" t="s">
        <v>115</v>
      </c>
    </row>
    <row r="85" spans="1:8" ht="22.5">
      <c r="A85" s="9">
        <v>6.8</v>
      </c>
      <c r="B85" s="3" t="s">
        <v>211</v>
      </c>
      <c r="C85" s="10" t="s">
        <v>212</v>
      </c>
      <c r="D85" s="6" t="s">
        <v>211</v>
      </c>
      <c r="E85" s="5" t="s">
        <v>11</v>
      </c>
      <c r="F85" s="6" t="s">
        <v>12</v>
      </c>
      <c r="G85" s="7" t="s">
        <v>13</v>
      </c>
      <c r="H85" s="6" t="s">
        <v>115</v>
      </c>
    </row>
    <row r="86" spans="1:8" ht="22.5">
      <c r="A86" s="9">
        <v>7.1</v>
      </c>
      <c r="B86" s="3" t="s">
        <v>213</v>
      </c>
      <c r="C86" s="10" t="s">
        <v>214</v>
      </c>
      <c r="D86" s="5" t="s">
        <v>215</v>
      </c>
      <c r="E86" s="5" t="s">
        <v>11</v>
      </c>
      <c r="F86" s="17" t="s">
        <v>73</v>
      </c>
      <c r="G86" s="7" t="s">
        <v>13</v>
      </c>
      <c r="H86" s="6" t="s">
        <v>14</v>
      </c>
    </row>
    <row r="87" spans="1:8" ht="33.75">
      <c r="A87" s="9">
        <v>7.1</v>
      </c>
      <c r="B87" s="3" t="s">
        <v>213</v>
      </c>
      <c r="C87" s="10" t="s">
        <v>216</v>
      </c>
      <c r="D87" s="9" t="s">
        <v>217</v>
      </c>
      <c r="E87" s="9" t="s">
        <v>218</v>
      </c>
      <c r="F87" s="6" t="s">
        <v>12</v>
      </c>
      <c r="G87" s="7" t="s">
        <v>219</v>
      </c>
      <c r="H87" s="6" t="s">
        <v>14</v>
      </c>
    </row>
    <row r="88" spans="1:8" ht="33.75">
      <c r="A88" s="9">
        <v>7.1</v>
      </c>
      <c r="B88" s="3" t="s">
        <v>213</v>
      </c>
      <c r="C88" s="10" t="s">
        <v>220</v>
      </c>
      <c r="D88" s="9" t="s">
        <v>221</v>
      </c>
      <c r="E88" s="9" t="s">
        <v>218</v>
      </c>
      <c r="F88" s="6" t="s">
        <v>12</v>
      </c>
      <c r="G88" s="7" t="s">
        <v>219</v>
      </c>
      <c r="H88" s="6" t="s">
        <v>14</v>
      </c>
    </row>
    <row r="89" spans="1:8" ht="33.75">
      <c r="A89" s="9">
        <v>7.1</v>
      </c>
      <c r="B89" s="3" t="s">
        <v>213</v>
      </c>
      <c r="C89" s="10" t="s">
        <v>222</v>
      </c>
      <c r="D89" s="9" t="s">
        <v>223</v>
      </c>
      <c r="E89" s="9" t="s">
        <v>218</v>
      </c>
      <c r="F89" s="6" t="s">
        <v>12</v>
      </c>
      <c r="G89" s="7" t="s">
        <v>219</v>
      </c>
      <c r="H89" s="6" t="s">
        <v>14</v>
      </c>
    </row>
    <row r="90" spans="1:8" ht="33.75">
      <c r="A90" s="9">
        <v>7.1</v>
      </c>
      <c r="B90" s="3" t="s">
        <v>213</v>
      </c>
      <c r="C90" s="10" t="s">
        <v>224</v>
      </c>
      <c r="D90" s="9" t="s">
        <v>225</v>
      </c>
      <c r="E90" s="9" t="s">
        <v>218</v>
      </c>
      <c r="F90" s="6" t="s">
        <v>12</v>
      </c>
      <c r="G90" s="7" t="s">
        <v>219</v>
      </c>
      <c r="H90" s="6" t="s">
        <v>14</v>
      </c>
    </row>
    <row r="91" spans="1:8" ht="56.25">
      <c r="A91" s="9">
        <v>7.1</v>
      </c>
      <c r="B91" s="3" t="s">
        <v>213</v>
      </c>
      <c r="C91" s="10" t="s">
        <v>226</v>
      </c>
      <c r="D91" s="9" t="s">
        <v>227</v>
      </c>
      <c r="E91" s="9" t="s">
        <v>218</v>
      </c>
      <c r="F91" s="6" t="s">
        <v>12</v>
      </c>
      <c r="G91" s="7" t="s">
        <v>219</v>
      </c>
      <c r="H91" s="6" t="s">
        <v>14</v>
      </c>
    </row>
    <row r="92" spans="1:8" ht="45">
      <c r="A92" s="9">
        <v>7.1</v>
      </c>
      <c r="B92" s="3" t="s">
        <v>213</v>
      </c>
      <c r="C92" s="10" t="s">
        <v>228</v>
      </c>
      <c r="D92" s="9" t="s">
        <v>229</v>
      </c>
      <c r="E92" s="9" t="s">
        <v>218</v>
      </c>
      <c r="F92" s="6" t="s">
        <v>12</v>
      </c>
      <c r="G92" s="7" t="s">
        <v>219</v>
      </c>
      <c r="H92" s="6" t="s">
        <v>14</v>
      </c>
    </row>
    <row r="93" spans="1:8" ht="67.5">
      <c r="A93" s="9">
        <v>7.1</v>
      </c>
      <c r="B93" s="3" t="s">
        <v>213</v>
      </c>
      <c r="C93" s="10" t="s">
        <v>230</v>
      </c>
      <c r="D93" s="9" t="s">
        <v>231</v>
      </c>
      <c r="E93" s="9" t="s">
        <v>218</v>
      </c>
      <c r="F93" s="6" t="s">
        <v>12</v>
      </c>
      <c r="G93" s="7" t="s">
        <v>219</v>
      </c>
      <c r="H93" s="6" t="s">
        <v>14</v>
      </c>
    </row>
    <row r="94" spans="1:8" ht="22.5">
      <c r="A94" s="9">
        <v>7.1</v>
      </c>
      <c r="B94" s="3" t="s">
        <v>213</v>
      </c>
      <c r="C94" s="10" t="s">
        <v>232</v>
      </c>
      <c r="D94" s="9" t="s">
        <v>233</v>
      </c>
      <c r="E94" s="9" t="s">
        <v>218</v>
      </c>
      <c r="F94" s="6" t="s">
        <v>12</v>
      </c>
      <c r="G94" s="7" t="s">
        <v>219</v>
      </c>
      <c r="H94" s="6" t="s">
        <v>14</v>
      </c>
    </row>
    <row r="95" spans="1:8" ht="22.5">
      <c r="A95" s="9">
        <v>7.1</v>
      </c>
      <c r="B95" s="3" t="s">
        <v>213</v>
      </c>
      <c r="C95" s="10" t="s">
        <v>234</v>
      </c>
      <c r="D95" s="5" t="s">
        <v>235</v>
      </c>
      <c r="E95" s="5" t="s">
        <v>11</v>
      </c>
      <c r="F95" s="17" t="s">
        <v>73</v>
      </c>
      <c r="G95" s="7" t="s">
        <v>13</v>
      </c>
      <c r="H95" s="6" t="s">
        <v>115</v>
      </c>
    </row>
    <row r="96" spans="1:8" ht="45">
      <c r="A96" s="9">
        <v>7.1</v>
      </c>
      <c r="B96" s="3" t="s">
        <v>213</v>
      </c>
      <c r="C96" s="10" t="s">
        <v>236</v>
      </c>
      <c r="D96" s="5" t="s">
        <v>237</v>
      </c>
      <c r="E96" s="5" t="s">
        <v>11</v>
      </c>
      <c r="F96" s="17" t="s">
        <v>73</v>
      </c>
      <c r="G96" s="7" t="s">
        <v>13</v>
      </c>
      <c r="H96" s="6" t="s">
        <v>14</v>
      </c>
    </row>
    <row r="97" spans="1:8" ht="33.75">
      <c r="A97" s="9">
        <v>7.2</v>
      </c>
      <c r="B97" s="3" t="s">
        <v>238</v>
      </c>
      <c r="C97" s="10" t="s">
        <v>239</v>
      </c>
      <c r="D97" s="5" t="s">
        <v>240</v>
      </c>
      <c r="E97" s="5" t="s">
        <v>11</v>
      </c>
      <c r="F97" s="6" t="s">
        <v>12</v>
      </c>
      <c r="G97" s="7" t="s">
        <v>13</v>
      </c>
      <c r="H97" s="6" t="s">
        <v>14</v>
      </c>
    </row>
    <row r="98" spans="1:8" ht="67.5">
      <c r="A98" s="9">
        <v>7.3</v>
      </c>
      <c r="B98" s="3" t="s">
        <v>213</v>
      </c>
      <c r="C98" s="10" t="s">
        <v>241</v>
      </c>
      <c r="D98" s="9" t="s">
        <v>242</v>
      </c>
      <c r="E98" s="9" t="s">
        <v>243</v>
      </c>
      <c r="F98" s="6" t="s">
        <v>12</v>
      </c>
      <c r="G98" s="7" t="s">
        <v>244</v>
      </c>
      <c r="H98" s="6" t="s">
        <v>115</v>
      </c>
    </row>
    <row r="99" spans="1:8" ht="56.25">
      <c r="A99" s="9">
        <v>7.3</v>
      </c>
      <c r="B99" s="3" t="s">
        <v>213</v>
      </c>
      <c r="C99" s="10" t="s">
        <v>245</v>
      </c>
      <c r="D99" s="9" t="s">
        <v>246</v>
      </c>
      <c r="E99" s="5" t="s">
        <v>11</v>
      </c>
      <c r="F99" s="6" t="s">
        <v>76</v>
      </c>
      <c r="G99" s="7" t="s">
        <v>13</v>
      </c>
      <c r="H99" s="6" t="s">
        <v>115</v>
      </c>
    </row>
    <row r="100" spans="1:8" ht="45">
      <c r="A100" s="9">
        <v>7.3</v>
      </c>
      <c r="B100" s="3" t="s">
        <v>213</v>
      </c>
      <c r="C100" s="10" t="s">
        <v>247</v>
      </c>
      <c r="D100" s="9" t="s">
        <v>248</v>
      </c>
      <c r="E100" s="9" t="s">
        <v>97</v>
      </c>
      <c r="F100" s="6" t="s">
        <v>12</v>
      </c>
      <c r="G100" s="7" t="s">
        <v>249</v>
      </c>
      <c r="H100" s="6" t="s">
        <v>115</v>
      </c>
    </row>
    <row r="101" spans="1:8" ht="56.25">
      <c r="A101" s="9">
        <v>7.3</v>
      </c>
      <c r="B101" s="3" t="s">
        <v>213</v>
      </c>
      <c r="C101" s="10" t="s">
        <v>250</v>
      </c>
      <c r="D101" s="9" t="s">
        <v>251</v>
      </c>
      <c r="E101" s="9" t="s">
        <v>243</v>
      </c>
      <c r="F101" s="6" t="s">
        <v>12</v>
      </c>
      <c r="G101" s="7" t="s">
        <v>244</v>
      </c>
      <c r="H101" s="6" t="s">
        <v>115</v>
      </c>
    </row>
    <row r="102" spans="1:8" ht="67.5">
      <c r="A102" s="9">
        <v>7.3</v>
      </c>
      <c r="B102" s="3" t="s">
        <v>213</v>
      </c>
      <c r="C102" s="10" t="s">
        <v>252</v>
      </c>
      <c r="D102" s="9" t="s">
        <v>253</v>
      </c>
      <c r="E102" s="9" t="s">
        <v>243</v>
      </c>
      <c r="F102" s="6" t="s">
        <v>12</v>
      </c>
      <c r="G102" s="7" t="s">
        <v>244</v>
      </c>
      <c r="H102" s="6" t="s">
        <v>115</v>
      </c>
    </row>
    <row r="103" spans="1:8" ht="45">
      <c r="A103" s="9">
        <v>7.3</v>
      </c>
      <c r="B103" s="3" t="s">
        <v>213</v>
      </c>
      <c r="C103" s="10" t="s">
        <v>254</v>
      </c>
      <c r="D103" s="9" t="s">
        <v>255</v>
      </c>
      <c r="E103" s="9" t="s">
        <v>256</v>
      </c>
      <c r="F103" s="6" t="s">
        <v>76</v>
      </c>
      <c r="G103" s="7" t="s">
        <v>257</v>
      </c>
      <c r="H103" s="6" t="s">
        <v>115</v>
      </c>
    </row>
    <row r="104" spans="1:8" ht="56.25">
      <c r="A104" s="9">
        <v>7.3</v>
      </c>
      <c r="B104" s="3" t="s">
        <v>213</v>
      </c>
      <c r="C104" s="10" t="s">
        <v>258</v>
      </c>
      <c r="D104" s="9" t="s">
        <v>259</v>
      </c>
      <c r="E104" s="9" t="s">
        <v>97</v>
      </c>
      <c r="F104" s="6" t="s">
        <v>12</v>
      </c>
      <c r="G104" s="7" t="s">
        <v>249</v>
      </c>
      <c r="H104" s="6" t="s">
        <v>115</v>
      </c>
    </row>
    <row r="105" spans="1:8" ht="22.5">
      <c r="A105" s="9">
        <v>12.1</v>
      </c>
      <c r="B105" s="3" t="s">
        <v>260</v>
      </c>
      <c r="C105" s="10" t="s">
        <v>261</v>
      </c>
      <c r="D105" s="5" t="s">
        <v>262</v>
      </c>
      <c r="E105" s="5" t="s">
        <v>11</v>
      </c>
      <c r="F105" s="6" t="s">
        <v>80</v>
      </c>
      <c r="G105" s="7" t="s">
        <v>13</v>
      </c>
      <c r="H105" s="6" t="s">
        <v>115</v>
      </c>
    </row>
    <row r="106" spans="1:8" ht="22.5">
      <c r="A106" s="9">
        <v>12.1</v>
      </c>
      <c r="B106" s="3" t="s">
        <v>260</v>
      </c>
      <c r="C106" s="10" t="s">
        <v>263</v>
      </c>
      <c r="D106" s="5" t="s">
        <v>264</v>
      </c>
      <c r="E106" s="5" t="s">
        <v>11</v>
      </c>
      <c r="F106" s="6" t="s">
        <v>80</v>
      </c>
      <c r="G106" s="7" t="s">
        <v>13</v>
      </c>
      <c r="H106" s="6" t="s">
        <v>115</v>
      </c>
    </row>
    <row r="107" spans="1:8" ht="22.5">
      <c r="A107" s="9">
        <v>12.1</v>
      </c>
      <c r="B107" s="3" t="s">
        <v>260</v>
      </c>
      <c r="C107" s="10" t="s">
        <v>265</v>
      </c>
      <c r="D107" s="5" t="s">
        <v>266</v>
      </c>
      <c r="E107" s="5" t="s">
        <v>11</v>
      </c>
      <c r="F107" s="6" t="s">
        <v>80</v>
      </c>
      <c r="G107" s="7" t="s">
        <v>13</v>
      </c>
      <c r="H107" s="6" t="s">
        <v>115</v>
      </c>
    </row>
    <row r="108" spans="1:8" ht="22.5">
      <c r="A108" s="9">
        <v>12.2</v>
      </c>
      <c r="B108" s="3" t="s">
        <v>267</v>
      </c>
      <c r="C108" s="10" t="s">
        <v>268</v>
      </c>
      <c r="D108" s="5" t="s">
        <v>269</v>
      </c>
      <c r="E108" s="5" t="s">
        <v>11</v>
      </c>
      <c r="F108" s="6" t="s">
        <v>80</v>
      </c>
      <c r="G108" s="7" t="s">
        <v>13</v>
      </c>
      <c r="H108" s="6" t="s">
        <v>115</v>
      </c>
    </row>
    <row r="109" spans="1:8" ht="22.5">
      <c r="A109" s="9">
        <v>12.2</v>
      </c>
      <c r="B109" s="3" t="s">
        <v>267</v>
      </c>
      <c r="C109" s="10" t="s">
        <v>270</v>
      </c>
      <c r="D109" s="5" t="s">
        <v>271</v>
      </c>
      <c r="E109" s="5" t="s">
        <v>11</v>
      </c>
      <c r="F109" s="6" t="s">
        <v>80</v>
      </c>
      <c r="G109" s="7" t="s">
        <v>13</v>
      </c>
      <c r="H109" s="6" t="s">
        <v>115</v>
      </c>
    </row>
    <row r="110" spans="1:8" ht="22.5">
      <c r="A110" s="9">
        <v>12.2</v>
      </c>
      <c r="B110" s="3" t="s">
        <v>267</v>
      </c>
      <c r="C110" s="10" t="s">
        <v>272</v>
      </c>
      <c r="D110" s="5" t="s">
        <v>273</v>
      </c>
      <c r="E110" s="5" t="s">
        <v>11</v>
      </c>
      <c r="F110" s="6" t="s">
        <v>80</v>
      </c>
      <c r="G110" s="7" t="s">
        <v>13</v>
      </c>
      <c r="H110" s="6" t="s">
        <v>115</v>
      </c>
    </row>
    <row r="111" spans="1:8" ht="22.5">
      <c r="A111" s="9">
        <v>13.1</v>
      </c>
      <c r="B111" s="3" t="s">
        <v>274</v>
      </c>
      <c r="C111" s="10" t="s">
        <v>275</v>
      </c>
      <c r="D111" s="9" t="s">
        <v>276</v>
      </c>
      <c r="E111" s="5" t="s">
        <v>11</v>
      </c>
      <c r="F111" s="17" t="s">
        <v>73</v>
      </c>
      <c r="G111" s="7" t="s">
        <v>13</v>
      </c>
      <c r="H111" s="6" t="s">
        <v>277</v>
      </c>
    </row>
    <row r="112" spans="1:8" ht="22.5">
      <c r="A112" s="9">
        <v>13.1</v>
      </c>
      <c r="B112" s="3" t="s">
        <v>274</v>
      </c>
      <c r="C112" s="10" t="s">
        <v>278</v>
      </c>
      <c r="D112" s="9" t="s">
        <v>279</v>
      </c>
      <c r="E112" s="5" t="s">
        <v>11</v>
      </c>
      <c r="F112" s="17" t="s">
        <v>73</v>
      </c>
      <c r="G112" s="7" t="s">
        <v>13</v>
      </c>
      <c r="H112" s="6" t="s">
        <v>277</v>
      </c>
    </row>
    <row r="113" spans="1:8" ht="22.5">
      <c r="A113" s="20">
        <v>13.1</v>
      </c>
      <c r="B113" s="14" t="s">
        <v>274</v>
      </c>
      <c r="C113" s="21" t="s">
        <v>280</v>
      </c>
      <c r="D113" s="20" t="s">
        <v>281</v>
      </c>
      <c r="E113" s="5" t="s">
        <v>11</v>
      </c>
      <c r="F113" s="17" t="s">
        <v>73</v>
      </c>
      <c r="G113" s="16" t="s">
        <v>13</v>
      </c>
      <c r="H113" s="6" t="s">
        <v>277</v>
      </c>
    </row>
    <row r="114" spans="1:8" ht="22.5">
      <c r="A114" s="20">
        <v>13.1</v>
      </c>
      <c r="B114" s="14" t="s">
        <v>274</v>
      </c>
      <c r="C114" s="21" t="s">
        <v>282</v>
      </c>
      <c r="D114" s="20" t="s">
        <v>283</v>
      </c>
      <c r="E114" s="5" t="s">
        <v>284</v>
      </c>
      <c r="F114" s="17" t="s">
        <v>73</v>
      </c>
      <c r="G114" s="16" t="s">
        <v>13</v>
      </c>
      <c r="H114" s="17" t="s">
        <v>103</v>
      </c>
    </row>
    <row r="115" spans="1:8" ht="22.5">
      <c r="A115" s="9">
        <v>13.1</v>
      </c>
      <c r="B115" s="3" t="s">
        <v>274</v>
      </c>
      <c r="C115" s="10" t="s">
        <v>285</v>
      </c>
      <c r="D115" s="9" t="s">
        <v>286</v>
      </c>
      <c r="E115" s="5" t="s">
        <v>284</v>
      </c>
      <c r="F115" s="17" t="s">
        <v>73</v>
      </c>
      <c r="G115" s="7" t="s">
        <v>13</v>
      </c>
      <c r="H115" s="17" t="s">
        <v>103</v>
      </c>
    </row>
    <row r="116" spans="1:8" ht="22.5">
      <c r="A116" s="9">
        <v>14.1</v>
      </c>
      <c r="B116" s="3" t="s">
        <v>287</v>
      </c>
      <c r="C116" s="10" t="s">
        <v>288</v>
      </c>
      <c r="D116" s="5" t="s">
        <v>289</v>
      </c>
      <c r="E116" s="5" t="s">
        <v>11</v>
      </c>
      <c r="F116" s="6" t="s">
        <v>80</v>
      </c>
      <c r="G116" s="7" t="s">
        <v>13</v>
      </c>
      <c r="H116" s="6" t="s">
        <v>14</v>
      </c>
    </row>
    <row r="117" spans="1:8" ht="22.5">
      <c r="A117" s="9">
        <v>14.1</v>
      </c>
      <c r="B117" s="3" t="s">
        <v>287</v>
      </c>
      <c r="C117" s="10" t="s">
        <v>290</v>
      </c>
      <c r="D117" s="5" t="s">
        <v>291</v>
      </c>
      <c r="E117" s="5" t="s">
        <v>11</v>
      </c>
      <c r="F117" s="6" t="s">
        <v>80</v>
      </c>
      <c r="G117" s="7" t="s">
        <v>13</v>
      </c>
      <c r="H117" s="6" t="s">
        <v>14</v>
      </c>
    </row>
    <row r="118" spans="1:8" ht="22.5">
      <c r="A118" s="9">
        <v>14.1</v>
      </c>
      <c r="B118" s="3" t="s">
        <v>287</v>
      </c>
      <c r="C118" s="10" t="s">
        <v>292</v>
      </c>
      <c r="D118" s="5" t="s">
        <v>293</v>
      </c>
      <c r="E118" s="5" t="s">
        <v>11</v>
      </c>
      <c r="F118" s="6" t="s">
        <v>80</v>
      </c>
      <c r="G118" s="7" t="s">
        <v>13</v>
      </c>
      <c r="H118" s="6" t="s">
        <v>14</v>
      </c>
    </row>
    <row r="119" spans="1:8" ht="22.5">
      <c r="A119" s="9">
        <v>14.1</v>
      </c>
      <c r="B119" s="3" t="s">
        <v>287</v>
      </c>
      <c r="C119" s="10" t="s">
        <v>294</v>
      </c>
      <c r="D119" s="5" t="s">
        <v>295</v>
      </c>
      <c r="E119" s="5" t="s">
        <v>11</v>
      </c>
      <c r="F119" s="6" t="s">
        <v>80</v>
      </c>
      <c r="G119" s="7" t="s">
        <v>13</v>
      </c>
      <c r="H119" s="6" t="s">
        <v>14</v>
      </c>
    </row>
    <row r="120" spans="1:8">
      <c r="A120" s="9">
        <v>15.1</v>
      </c>
      <c r="B120" s="3" t="s">
        <v>296</v>
      </c>
      <c r="C120" s="10" t="s">
        <v>297</v>
      </c>
      <c r="D120" s="5" t="s">
        <v>298</v>
      </c>
      <c r="E120" s="5" t="s">
        <v>11</v>
      </c>
      <c r="F120" s="6" t="s">
        <v>12</v>
      </c>
      <c r="G120" s="7" t="s">
        <v>13</v>
      </c>
      <c r="H120" s="6" t="s">
        <v>299</v>
      </c>
    </row>
    <row r="121" spans="1:8">
      <c r="A121" s="9">
        <v>15.1</v>
      </c>
      <c r="B121" s="3" t="s">
        <v>296</v>
      </c>
      <c r="C121" s="10" t="s">
        <v>300</v>
      </c>
      <c r="D121" s="5" t="s">
        <v>301</v>
      </c>
      <c r="E121" s="5" t="s">
        <v>11</v>
      </c>
      <c r="F121" s="6" t="s">
        <v>12</v>
      </c>
      <c r="G121" s="7" t="s">
        <v>13</v>
      </c>
      <c r="H121" s="6" t="s">
        <v>299</v>
      </c>
    </row>
    <row r="122" spans="1:8">
      <c r="A122" s="9">
        <v>15.2</v>
      </c>
      <c r="B122" s="3" t="s">
        <v>302</v>
      </c>
      <c r="C122" s="10" t="s">
        <v>303</v>
      </c>
      <c r="D122" s="5" t="s">
        <v>304</v>
      </c>
      <c r="E122" s="5" t="s">
        <v>11</v>
      </c>
      <c r="F122" s="6" t="s">
        <v>12</v>
      </c>
      <c r="G122" s="7" t="s">
        <v>13</v>
      </c>
      <c r="H122" s="6" t="s">
        <v>299</v>
      </c>
    </row>
    <row r="123" spans="1:8">
      <c r="A123" s="9">
        <v>15.2</v>
      </c>
      <c r="B123" s="3" t="s">
        <v>302</v>
      </c>
      <c r="C123" s="10" t="s">
        <v>305</v>
      </c>
      <c r="D123" s="5" t="s">
        <v>306</v>
      </c>
      <c r="E123" s="5" t="s">
        <v>11</v>
      </c>
      <c r="F123" s="6" t="s">
        <v>12</v>
      </c>
      <c r="G123" s="7" t="s">
        <v>13</v>
      </c>
      <c r="H123" s="6" t="s">
        <v>299</v>
      </c>
    </row>
    <row r="124" spans="1:8">
      <c r="A124" s="9">
        <v>15.2</v>
      </c>
      <c r="B124" s="3" t="s">
        <v>302</v>
      </c>
      <c r="C124" s="10" t="s">
        <v>307</v>
      </c>
      <c r="D124" s="5" t="s">
        <v>308</v>
      </c>
      <c r="E124" s="5" t="s">
        <v>11</v>
      </c>
      <c r="F124" s="6" t="s">
        <v>12</v>
      </c>
      <c r="G124" s="7" t="s">
        <v>13</v>
      </c>
      <c r="H124" s="6" t="s">
        <v>299</v>
      </c>
    </row>
    <row r="125" spans="1:8">
      <c r="A125" s="9">
        <v>15.2</v>
      </c>
      <c r="B125" s="3" t="s">
        <v>302</v>
      </c>
      <c r="C125" s="10" t="s">
        <v>309</v>
      </c>
      <c r="D125" s="5" t="s">
        <v>310</v>
      </c>
      <c r="E125" s="5" t="s">
        <v>11</v>
      </c>
      <c r="F125" s="6" t="s">
        <v>12</v>
      </c>
      <c r="G125" s="7" t="s">
        <v>13</v>
      </c>
      <c r="H125" s="6" t="s">
        <v>299</v>
      </c>
    </row>
    <row r="126" spans="1:8">
      <c r="A126" s="9">
        <v>15.2</v>
      </c>
      <c r="B126" s="3" t="s">
        <v>302</v>
      </c>
      <c r="C126" s="10" t="s">
        <v>311</v>
      </c>
      <c r="D126" s="5" t="s">
        <v>312</v>
      </c>
      <c r="E126" s="5" t="s">
        <v>11</v>
      </c>
      <c r="F126" s="6" t="s">
        <v>12</v>
      </c>
      <c r="G126" s="7" t="s">
        <v>13</v>
      </c>
      <c r="H126" s="6" t="s">
        <v>299</v>
      </c>
    </row>
    <row r="127" spans="1:8" ht="22.5">
      <c r="A127" s="9">
        <v>15.2</v>
      </c>
      <c r="B127" s="3" t="s">
        <v>302</v>
      </c>
      <c r="C127" s="10" t="s">
        <v>313</v>
      </c>
      <c r="D127" s="5" t="s">
        <v>314</v>
      </c>
      <c r="E127" s="5" t="s">
        <v>11</v>
      </c>
      <c r="F127" s="17" t="s">
        <v>73</v>
      </c>
      <c r="G127" s="7" t="s">
        <v>13</v>
      </c>
      <c r="H127" s="6" t="s">
        <v>299</v>
      </c>
    </row>
    <row r="128" spans="1:8">
      <c r="A128" s="9">
        <v>15.2</v>
      </c>
      <c r="B128" s="3" t="s">
        <v>302</v>
      </c>
      <c r="C128" s="10" t="s">
        <v>315</v>
      </c>
      <c r="D128" s="5" t="s">
        <v>316</v>
      </c>
      <c r="E128" s="5" t="s">
        <v>11</v>
      </c>
      <c r="F128" s="17" t="s">
        <v>73</v>
      </c>
      <c r="G128" s="7" t="s">
        <v>13</v>
      </c>
      <c r="H128" s="6" t="s">
        <v>299</v>
      </c>
    </row>
    <row r="129" spans="1:8" ht="22.5">
      <c r="A129" s="9">
        <v>15.3</v>
      </c>
      <c r="B129" s="3" t="s">
        <v>317</v>
      </c>
      <c r="C129" s="10" t="s">
        <v>318</v>
      </c>
      <c r="D129" s="5" t="s">
        <v>319</v>
      </c>
      <c r="E129" s="5" t="s">
        <v>11</v>
      </c>
      <c r="F129" s="6" t="s">
        <v>80</v>
      </c>
      <c r="G129" s="7" t="s">
        <v>13</v>
      </c>
      <c r="H129" s="6" t="s">
        <v>299</v>
      </c>
    </row>
    <row r="130" spans="1:8" ht="33.75">
      <c r="A130" s="9">
        <v>15.3</v>
      </c>
      <c r="B130" s="3" t="s">
        <v>317</v>
      </c>
      <c r="C130" s="10" t="s">
        <v>320</v>
      </c>
      <c r="D130" s="5" t="s">
        <v>321</v>
      </c>
      <c r="E130" s="5" t="s">
        <v>11</v>
      </c>
      <c r="F130" s="6" t="s">
        <v>80</v>
      </c>
      <c r="G130" s="7" t="s">
        <v>13</v>
      </c>
      <c r="H130" s="6" t="s">
        <v>299</v>
      </c>
    </row>
    <row r="131" spans="1:8" ht="45">
      <c r="A131" s="9">
        <v>16.100000000000001</v>
      </c>
      <c r="B131" s="3" t="s">
        <v>322</v>
      </c>
      <c r="C131" s="10" t="s">
        <v>323</v>
      </c>
      <c r="D131" s="5" t="s">
        <v>324</v>
      </c>
      <c r="E131" s="5" t="s">
        <v>11</v>
      </c>
      <c r="F131" s="6" t="s">
        <v>12</v>
      </c>
      <c r="G131" s="7" t="s">
        <v>13</v>
      </c>
      <c r="H131" s="6" t="s">
        <v>14</v>
      </c>
    </row>
    <row r="132" spans="1:8" ht="45">
      <c r="A132" s="9">
        <v>16.100000000000001</v>
      </c>
      <c r="B132" s="3" t="s">
        <v>322</v>
      </c>
      <c r="C132" s="10" t="s">
        <v>325</v>
      </c>
      <c r="D132" s="5" t="s">
        <v>326</v>
      </c>
      <c r="E132" s="5" t="s">
        <v>11</v>
      </c>
      <c r="F132" s="6" t="s">
        <v>12</v>
      </c>
      <c r="G132" s="7" t="s">
        <v>13</v>
      </c>
      <c r="H132" s="6" t="s">
        <v>14</v>
      </c>
    </row>
    <row r="133" spans="1:8" ht="22.5">
      <c r="A133" s="9">
        <v>16.2</v>
      </c>
      <c r="B133" s="3" t="s">
        <v>327</v>
      </c>
      <c r="C133" s="10" t="s">
        <v>328</v>
      </c>
      <c r="D133" s="9" t="s">
        <v>329</v>
      </c>
      <c r="E133" s="5" t="s">
        <v>11</v>
      </c>
      <c r="F133" s="6" t="s">
        <v>80</v>
      </c>
      <c r="G133" s="7" t="s">
        <v>13</v>
      </c>
      <c r="H133" s="6" t="s">
        <v>14</v>
      </c>
    </row>
    <row r="134" spans="1:8" ht="33.75">
      <c r="A134" s="9">
        <v>16.2</v>
      </c>
      <c r="B134" s="3" t="s">
        <v>327</v>
      </c>
      <c r="C134" s="10" t="s">
        <v>330</v>
      </c>
      <c r="D134" s="9" t="s">
        <v>331</v>
      </c>
      <c r="E134" s="5" t="s">
        <v>11</v>
      </c>
      <c r="F134" s="6" t="s">
        <v>80</v>
      </c>
      <c r="G134" s="7" t="s">
        <v>13</v>
      </c>
      <c r="H134" s="6" t="s">
        <v>14</v>
      </c>
    </row>
    <row r="135" spans="1:8" ht="33.75">
      <c r="A135" s="9">
        <v>16.2</v>
      </c>
      <c r="B135" s="3" t="s">
        <v>327</v>
      </c>
      <c r="C135" s="10" t="s">
        <v>332</v>
      </c>
      <c r="D135" s="9" t="s">
        <v>333</v>
      </c>
      <c r="E135" s="5" t="s">
        <v>11</v>
      </c>
      <c r="F135" s="6" t="s">
        <v>80</v>
      </c>
      <c r="G135" s="7" t="s">
        <v>13</v>
      </c>
      <c r="H135" s="6" t="s">
        <v>14</v>
      </c>
    </row>
    <row r="136" spans="1:8" ht="45">
      <c r="A136" s="9">
        <v>16.2</v>
      </c>
      <c r="B136" s="3" t="s">
        <v>327</v>
      </c>
      <c r="C136" s="10" t="s">
        <v>334</v>
      </c>
      <c r="D136" s="9" t="s">
        <v>335</v>
      </c>
      <c r="E136" s="5" t="s">
        <v>11</v>
      </c>
      <c r="F136" s="6" t="s">
        <v>80</v>
      </c>
      <c r="G136" s="7" t="s">
        <v>13</v>
      </c>
      <c r="H136" s="6" t="s">
        <v>14</v>
      </c>
    </row>
    <row r="137" spans="1:8" ht="33.75">
      <c r="A137" s="9">
        <v>16.2</v>
      </c>
      <c r="B137" s="3" t="s">
        <v>327</v>
      </c>
      <c r="C137" s="10" t="s">
        <v>336</v>
      </c>
      <c r="D137" s="9" t="s">
        <v>337</v>
      </c>
      <c r="E137" s="5" t="s">
        <v>11</v>
      </c>
      <c r="F137" s="6" t="s">
        <v>80</v>
      </c>
      <c r="G137" s="7" t="s">
        <v>13</v>
      </c>
      <c r="H137" s="6" t="s">
        <v>14</v>
      </c>
    </row>
    <row r="138" spans="1:8" ht="22.5">
      <c r="A138" s="9">
        <v>16.2</v>
      </c>
      <c r="B138" s="3" t="s">
        <v>327</v>
      </c>
      <c r="C138" s="10" t="s">
        <v>338</v>
      </c>
      <c r="D138" s="9" t="s">
        <v>339</v>
      </c>
      <c r="E138" s="5" t="s">
        <v>11</v>
      </c>
      <c r="F138" s="6" t="s">
        <v>80</v>
      </c>
      <c r="G138" s="7" t="s">
        <v>13</v>
      </c>
      <c r="H138" s="6" t="s">
        <v>14</v>
      </c>
    </row>
    <row r="139" spans="1:8" ht="22.5">
      <c r="A139" s="9">
        <v>16.2</v>
      </c>
      <c r="B139" s="3" t="s">
        <v>327</v>
      </c>
      <c r="C139" s="10" t="s">
        <v>340</v>
      </c>
      <c r="D139" s="9" t="s">
        <v>341</v>
      </c>
      <c r="E139" s="5" t="s">
        <v>11</v>
      </c>
      <c r="F139" s="6" t="s">
        <v>80</v>
      </c>
      <c r="G139" s="7" t="s">
        <v>13</v>
      </c>
      <c r="H139" s="6" t="s">
        <v>14</v>
      </c>
    </row>
    <row r="140" spans="1:8" ht="56.25">
      <c r="A140" s="9">
        <v>16.2</v>
      </c>
      <c r="B140" s="3" t="s">
        <v>327</v>
      </c>
      <c r="C140" s="10" t="s">
        <v>342</v>
      </c>
      <c r="D140" s="22" t="s">
        <v>343</v>
      </c>
      <c r="E140" s="22" t="s">
        <v>344</v>
      </c>
      <c r="F140" s="6" t="s">
        <v>80</v>
      </c>
      <c r="G140" s="7" t="s">
        <v>345</v>
      </c>
      <c r="H140" s="6" t="s">
        <v>14</v>
      </c>
    </row>
    <row r="141" spans="1:8" ht="45">
      <c r="A141" s="9">
        <v>16.2</v>
      </c>
      <c r="B141" s="3" t="s">
        <v>327</v>
      </c>
      <c r="C141" s="10" t="s">
        <v>346</v>
      </c>
      <c r="D141" s="9" t="s">
        <v>347</v>
      </c>
      <c r="E141" s="5" t="s">
        <v>11</v>
      </c>
      <c r="F141" s="6" t="s">
        <v>36</v>
      </c>
      <c r="G141" s="7" t="s">
        <v>13</v>
      </c>
      <c r="H141" s="6" t="s">
        <v>14</v>
      </c>
    </row>
    <row r="142" spans="1:8" ht="22.5">
      <c r="A142" s="9">
        <v>16.2</v>
      </c>
      <c r="B142" s="3" t="s">
        <v>327</v>
      </c>
      <c r="C142" s="10" t="s">
        <v>348</v>
      </c>
      <c r="D142" s="9" t="s">
        <v>349</v>
      </c>
      <c r="E142" s="5" t="s">
        <v>11</v>
      </c>
      <c r="F142" s="6" t="s">
        <v>80</v>
      </c>
      <c r="G142" s="7" t="s">
        <v>13</v>
      </c>
      <c r="H142" s="6" t="s">
        <v>14</v>
      </c>
    </row>
    <row r="143" spans="1:8" ht="22.5">
      <c r="A143" s="9">
        <v>16.2</v>
      </c>
      <c r="B143" s="3" t="s">
        <v>327</v>
      </c>
      <c r="C143" s="10" t="s">
        <v>350</v>
      </c>
      <c r="D143" s="9" t="s">
        <v>351</v>
      </c>
      <c r="E143" s="5" t="s">
        <v>11</v>
      </c>
      <c r="F143" s="6" t="s">
        <v>80</v>
      </c>
      <c r="G143" s="7" t="s">
        <v>13</v>
      </c>
      <c r="H143" s="6" t="s">
        <v>14</v>
      </c>
    </row>
    <row r="144" spans="1:8" ht="22.5">
      <c r="A144" s="9">
        <v>16.2</v>
      </c>
      <c r="B144" s="3" t="s">
        <v>327</v>
      </c>
      <c r="C144" s="10" t="s">
        <v>352</v>
      </c>
      <c r="D144" s="9" t="s">
        <v>353</v>
      </c>
      <c r="E144" s="5" t="s">
        <v>11</v>
      </c>
      <c r="F144" s="6" t="s">
        <v>80</v>
      </c>
      <c r="G144" s="7" t="s">
        <v>13</v>
      </c>
      <c r="H144" s="6" t="s">
        <v>14</v>
      </c>
    </row>
    <row r="145" spans="1:8" ht="22.5">
      <c r="A145" s="9">
        <v>16.2</v>
      </c>
      <c r="B145" s="3" t="s">
        <v>327</v>
      </c>
      <c r="C145" s="10" t="s">
        <v>354</v>
      </c>
      <c r="D145" s="9" t="s">
        <v>355</v>
      </c>
      <c r="E145" s="5" t="s">
        <v>11</v>
      </c>
      <c r="F145" s="6" t="s">
        <v>80</v>
      </c>
      <c r="G145" s="7" t="s">
        <v>13</v>
      </c>
      <c r="H145" s="6" t="s">
        <v>14</v>
      </c>
    </row>
    <row r="146" spans="1:8" ht="22.5">
      <c r="A146" s="9">
        <v>16.2</v>
      </c>
      <c r="B146" s="3" t="s">
        <v>327</v>
      </c>
      <c r="C146" s="10" t="s">
        <v>356</v>
      </c>
      <c r="D146" s="9" t="s">
        <v>357</v>
      </c>
      <c r="E146" s="5" t="s">
        <v>11</v>
      </c>
      <c r="F146" s="6" t="s">
        <v>80</v>
      </c>
      <c r="G146" s="7" t="s">
        <v>13</v>
      </c>
      <c r="H146" s="6" t="s">
        <v>14</v>
      </c>
    </row>
    <row r="147" spans="1:8" ht="33.75">
      <c r="A147" s="9">
        <v>16.2</v>
      </c>
      <c r="B147" s="3" t="s">
        <v>327</v>
      </c>
      <c r="C147" s="10" t="s">
        <v>358</v>
      </c>
      <c r="D147" s="9" t="s">
        <v>359</v>
      </c>
      <c r="E147" s="22" t="s">
        <v>360</v>
      </c>
      <c r="F147" s="6" t="s">
        <v>80</v>
      </c>
      <c r="G147" s="7" t="s">
        <v>345</v>
      </c>
      <c r="H147" s="6" t="s">
        <v>14</v>
      </c>
    </row>
    <row r="148" spans="1:8" ht="22.5">
      <c r="A148" s="23">
        <v>16.2</v>
      </c>
      <c r="B148" s="24" t="s">
        <v>327</v>
      </c>
      <c r="C148" s="21" t="s">
        <v>361</v>
      </c>
      <c r="D148" s="23" t="s">
        <v>362</v>
      </c>
      <c r="E148" s="5" t="s">
        <v>11</v>
      </c>
      <c r="F148" s="6" t="s">
        <v>36</v>
      </c>
      <c r="G148" s="16" t="s">
        <v>13</v>
      </c>
      <c r="H148" s="17" t="s">
        <v>14</v>
      </c>
    </row>
    <row r="149" spans="1:8" ht="33.75">
      <c r="A149" s="9">
        <v>16.2</v>
      </c>
      <c r="B149" s="3" t="s">
        <v>327</v>
      </c>
      <c r="C149" s="10" t="s">
        <v>363</v>
      </c>
      <c r="D149" s="5" t="s">
        <v>364</v>
      </c>
      <c r="E149" s="5" t="s">
        <v>11</v>
      </c>
      <c r="F149" s="17" t="s">
        <v>73</v>
      </c>
      <c r="G149" s="7" t="s">
        <v>13</v>
      </c>
      <c r="H149" s="6" t="s">
        <v>14</v>
      </c>
    </row>
    <row r="150" spans="1:8" ht="33.75">
      <c r="A150" s="9">
        <v>16.2</v>
      </c>
      <c r="B150" s="3" t="s">
        <v>327</v>
      </c>
      <c r="C150" s="10" t="s">
        <v>365</v>
      </c>
      <c r="D150" s="5" t="s">
        <v>366</v>
      </c>
      <c r="E150" s="5" t="s">
        <v>11</v>
      </c>
      <c r="F150" s="17" t="s">
        <v>73</v>
      </c>
      <c r="G150" s="7" t="s">
        <v>13</v>
      </c>
      <c r="H150" s="6" t="s">
        <v>14</v>
      </c>
    </row>
    <row r="151" spans="1:8" ht="22.5">
      <c r="A151" s="9">
        <v>16.2</v>
      </c>
      <c r="B151" s="3" t="s">
        <v>327</v>
      </c>
      <c r="C151" s="10" t="s">
        <v>367</v>
      </c>
      <c r="D151" s="5" t="s">
        <v>368</v>
      </c>
      <c r="E151" s="5" t="s">
        <v>11</v>
      </c>
      <c r="F151" s="6" t="s">
        <v>76</v>
      </c>
      <c r="G151" s="7" t="s">
        <v>13</v>
      </c>
      <c r="H151" s="6" t="s">
        <v>14</v>
      </c>
    </row>
    <row r="152" spans="1:8" ht="22.5">
      <c r="A152" s="20">
        <v>16.2</v>
      </c>
      <c r="B152" s="14" t="s">
        <v>327</v>
      </c>
      <c r="C152" s="21" t="s">
        <v>369</v>
      </c>
      <c r="D152" s="18" t="s">
        <v>370</v>
      </c>
      <c r="E152" s="5" t="s">
        <v>11</v>
      </c>
      <c r="F152" s="6" t="s">
        <v>80</v>
      </c>
      <c r="G152" s="16" t="s">
        <v>13</v>
      </c>
      <c r="H152" s="17" t="s">
        <v>14</v>
      </c>
    </row>
    <row r="153" spans="1:8" ht="22.5">
      <c r="A153" s="9">
        <v>16.3</v>
      </c>
      <c r="B153" s="3" t="s">
        <v>371</v>
      </c>
      <c r="C153" s="10" t="s">
        <v>372</v>
      </c>
      <c r="D153" s="5" t="s">
        <v>373</v>
      </c>
      <c r="E153" s="5" t="s">
        <v>11</v>
      </c>
      <c r="F153" s="6" t="s">
        <v>12</v>
      </c>
      <c r="G153" s="7" t="s">
        <v>13</v>
      </c>
      <c r="H153" s="6" t="s">
        <v>14</v>
      </c>
    </row>
    <row r="154" spans="1:8" ht="22.5">
      <c r="A154" s="9">
        <v>16.3</v>
      </c>
      <c r="B154" s="3" t="s">
        <v>371</v>
      </c>
      <c r="C154" s="10" t="s">
        <v>374</v>
      </c>
      <c r="D154" s="5" t="s">
        <v>375</v>
      </c>
      <c r="E154" s="5" t="s">
        <v>11</v>
      </c>
      <c r="F154" s="6" t="s">
        <v>12</v>
      </c>
      <c r="G154" s="7" t="s">
        <v>13</v>
      </c>
      <c r="H154" s="6" t="s">
        <v>14</v>
      </c>
    </row>
    <row r="155" spans="1:8" ht="67.5">
      <c r="A155" s="9">
        <v>16.3</v>
      </c>
      <c r="B155" s="3" t="s">
        <v>371</v>
      </c>
      <c r="C155" s="10" t="s">
        <v>376</v>
      </c>
      <c r="D155" s="5" t="s">
        <v>377</v>
      </c>
      <c r="E155" s="5" t="s">
        <v>378</v>
      </c>
      <c r="F155" s="6" t="s">
        <v>12</v>
      </c>
      <c r="G155" s="7" t="s">
        <v>379</v>
      </c>
      <c r="H155" s="6" t="s">
        <v>14</v>
      </c>
    </row>
    <row r="156" spans="1:8" ht="67.5">
      <c r="A156" s="9">
        <v>16.3</v>
      </c>
      <c r="B156" s="3" t="s">
        <v>371</v>
      </c>
      <c r="C156" s="10" t="s">
        <v>380</v>
      </c>
      <c r="D156" s="5" t="s">
        <v>381</v>
      </c>
      <c r="E156" s="5" t="s">
        <v>378</v>
      </c>
      <c r="F156" s="6" t="s">
        <v>12</v>
      </c>
      <c r="G156" s="7" t="s">
        <v>379</v>
      </c>
      <c r="H156" s="6" t="s">
        <v>14</v>
      </c>
    </row>
    <row r="157" spans="1:8" ht="45">
      <c r="A157" s="9">
        <v>17.100000000000001</v>
      </c>
      <c r="B157" s="3" t="s">
        <v>382</v>
      </c>
      <c r="C157" s="10" t="s">
        <v>383</v>
      </c>
      <c r="D157" s="5" t="s">
        <v>382</v>
      </c>
      <c r="E157" s="5" t="s">
        <v>11</v>
      </c>
      <c r="F157" s="6" t="s">
        <v>80</v>
      </c>
      <c r="G157" s="7" t="s">
        <v>13</v>
      </c>
      <c r="H157" s="17" t="s">
        <v>82</v>
      </c>
    </row>
    <row r="158" spans="1:8" ht="22.5">
      <c r="A158" s="9">
        <v>17.2</v>
      </c>
      <c r="B158" s="3" t="s">
        <v>384</v>
      </c>
      <c r="C158" s="10" t="s">
        <v>385</v>
      </c>
      <c r="D158" s="5" t="s">
        <v>384</v>
      </c>
      <c r="E158" s="5" t="s">
        <v>11</v>
      </c>
      <c r="F158" s="6" t="s">
        <v>80</v>
      </c>
      <c r="G158" s="7" t="s">
        <v>13</v>
      </c>
      <c r="H158" s="17" t="s">
        <v>82</v>
      </c>
    </row>
    <row r="159" spans="1:8" ht="33.75">
      <c r="A159" s="9">
        <v>17.3</v>
      </c>
      <c r="B159" s="3" t="s">
        <v>386</v>
      </c>
      <c r="C159" s="10" t="s">
        <v>387</v>
      </c>
      <c r="D159" s="5" t="s">
        <v>388</v>
      </c>
      <c r="E159" s="5" t="s">
        <v>389</v>
      </c>
      <c r="F159" s="6" t="s">
        <v>390</v>
      </c>
      <c r="G159" s="7" t="s">
        <v>391</v>
      </c>
      <c r="H159" s="17" t="s">
        <v>82</v>
      </c>
    </row>
    <row r="160" spans="1:8">
      <c r="A160" s="9">
        <v>17.399999999999999</v>
      </c>
      <c r="B160" s="3" t="s">
        <v>392</v>
      </c>
      <c r="C160" s="10" t="s">
        <v>393</v>
      </c>
      <c r="D160" s="5" t="s">
        <v>394</v>
      </c>
      <c r="E160" s="5" t="s">
        <v>11</v>
      </c>
      <c r="F160" s="17" t="s">
        <v>73</v>
      </c>
      <c r="G160" s="7" t="s">
        <v>13</v>
      </c>
      <c r="H160" s="17" t="s">
        <v>82</v>
      </c>
    </row>
    <row r="161" spans="1:8">
      <c r="A161" s="9">
        <v>18.100000000000001</v>
      </c>
      <c r="B161" s="3" t="s">
        <v>395</v>
      </c>
      <c r="C161" s="10" t="s">
        <v>396</v>
      </c>
      <c r="D161" s="9" t="s">
        <v>397</v>
      </c>
      <c r="E161" s="5" t="s">
        <v>11</v>
      </c>
      <c r="F161" s="6" t="s">
        <v>76</v>
      </c>
      <c r="G161" s="7" t="s">
        <v>13</v>
      </c>
      <c r="H161" s="6" t="s">
        <v>14</v>
      </c>
    </row>
    <row r="162" spans="1:8">
      <c r="A162" s="9">
        <v>18.100000000000001</v>
      </c>
      <c r="B162" s="3" t="s">
        <v>395</v>
      </c>
      <c r="C162" s="10" t="s">
        <v>398</v>
      </c>
      <c r="D162" s="9" t="s">
        <v>399</v>
      </c>
      <c r="E162" s="5" t="s">
        <v>11</v>
      </c>
      <c r="F162" s="6" t="s">
        <v>76</v>
      </c>
      <c r="G162" s="7" t="s">
        <v>13</v>
      </c>
      <c r="H162" s="6" t="s">
        <v>14</v>
      </c>
    </row>
    <row r="163" spans="1:8">
      <c r="A163" s="9">
        <v>18.100000000000001</v>
      </c>
      <c r="B163" s="3" t="s">
        <v>395</v>
      </c>
      <c r="C163" s="10" t="s">
        <v>400</v>
      </c>
      <c r="D163" s="9" t="s">
        <v>401</v>
      </c>
      <c r="E163" s="5" t="s">
        <v>11</v>
      </c>
      <c r="F163" s="6" t="s">
        <v>76</v>
      </c>
      <c r="G163" s="7" t="s">
        <v>13</v>
      </c>
      <c r="H163" s="6" t="s">
        <v>14</v>
      </c>
    </row>
    <row r="164" spans="1:8">
      <c r="A164" s="9">
        <v>18.100000000000001</v>
      </c>
      <c r="B164" s="3" t="s">
        <v>395</v>
      </c>
      <c r="C164" s="10" t="s">
        <v>402</v>
      </c>
      <c r="D164" s="9" t="s">
        <v>403</v>
      </c>
      <c r="E164" s="5" t="s">
        <v>11</v>
      </c>
      <c r="F164" s="6" t="s">
        <v>76</v>
      </c>
      <c r="G164" s="7" t="s">
        <v>13</v>
      </c>
      <c r="H164" s="17" t="s">
        <v>14</v>
      </c>
    </row>
    <row r="165" spans="1:8">
      <c r="A165" s="9">
        <v>18.100000000000001</v>
      </c>
      <c r="B165" s="3" t="s">
        <v>395</v>
      </c>
      <c r="C165" s="10" t="s">
        <v>404</v>
      </c>
      <c r="D165" s="9" t="s">
        <v>405</v>
      </c>
      <c r="E165" s="5" t="s">
        <v>11</v>
      </c>
      <c r="F165" s="6" t="s">
        <v>76</v>
      </c>
      <c r="G165" s="7" t="s">
        <v>13</v>
      </c>
      <c r="H165" s="17" t="s">
        <v>14</v>
      </c>
    </row>
    <row r="166" spans="1:8">
      <c r="A166" s="9">
        <v>18.100000000000001</v>
      </c>
      <c r="B166" s="3" t="s">
        <v>395</v>
      </c>
      <c r="C166" s="10" t="s">
        <v>406</v>
      </c>
      <c r="D166" s="9" t="s">
        <v>407</v>
      </c>
      <c r="E166" s="5" t="s">
        <v>11</v>
      </c>
      <c r="F166" s="6" t="s">
        <v>76</v>
      </c>
      <c r="G166" s="7" t="s">
        <v>13</v>
      </c>
      <c r="H166" s="17" t="s">
        <v>14</v>
      </c>
    </row>
    <row r="167" spans="1:8">
      <c r="A167" s="9">
        <v>18.100000000000001</v>
      </c>
      <c r="B167" s="3" t="s">
        <v>395</v>
      </c>
      <c r="C167" s="10" t="s">
        <v>408</v>
      </c>
      <c r="D167" s="9" t="s">
        <v>409</v>
      </c>
      <c r="E167" s="5" t="s">
        <v>11</v>
      </c>
      <c r="F167" s="6" t="s">
        <v>76</v>
      </c>
      <c r="G167" s="7" t="s">
        <v>13</v>
      </c>
      <c r="H167" s="17" t="s">
        <v>14</v>
      </c>
    </row>
    <row r="168" spans="1:8">
      <c r="A168" s="9">
        <v>18.100000000000001</v>
      </c>
      <c r="B168" s="3" t="s">
        <v>395</v>
      </c>
      <c r="C168" s="10" t="s">
        <v>410</v>
      </c>
      <c r="D168" s="9" t="s">
        <v>411</v>
      </c>
      <c r="E168" s="5" t="s">
        <v>11</v>
      </c>
      <c r="F168" s="6" t="s">
        <v>76</v>
      </c>
      <c r="G168" s="7" t="s">
        <v>13</v>
      </c>
      <c r="H168" s="6" t="s">
        <v>14</v>
      </c>
    </row>
    <row r="169" spans="1:8">
      <c r="A169" s="9">
        <v>18.100000000000001</v>
      </c>
      <c r="B169" s="3" t="s">
        <v>395</v>
      </c>
      <c r="C169" s="21" t="s">
        <v>412</v>
      </c>
      <c r="D169" s="9" t="s">
        <v>413</v>
      </c>
      <c r="E169" s="5" t="s">
        <v>11</v>
      </c>
      <c r="F169" s="6" t="s">
        <v>76</v>
      </c>
      <c r="G169" s="7" t="s">
        <v>13</v>
      </c>
      <c r="H169" s="6" t="s">
        <v>14</v>
      </c>
    </row>
    <row r="170" spans="1:8" ht="45">
      <c r="A170" s="9">
        <v>18.2</v>
      </c>
      <c r="B170" s="3" t="s">
        <v>414</v>
      </c>
      <c r="C170" s="10" t="s">
        <v>415</v>
      </c>
      <c r="D170" s="9" t="s">
        <v>416</v>
      </c>
      <c r="E170" s="9" t="s">
        <v>417</v>
      </c>
      <c r="F170" s="6" t="s">
        <v>80</v>
      </c>
      <c r="G170" s="7" t="s">
        <v>418</v>
      </c>
      <c r="H170" s="6" t="s">
        <v>115</v>
      </c>
    </row>
    <row r="171" spans="1:8" ht="45">
      <c r="A171" s="9">
        <v>18.2</v>
      </c>
      <c r="B171" s="3" t="s">
        <v>414</v>
      </c>
      <c r="C171" s="10" t="s">
        <v>419</v>
      </c>
      <c r="D171" s="9" t="s">
        <v>420</v>
      </c>
      <c r="E171" s="9" t="s">
        <v>417</v>
      </c>
      <c r="F171" s="6" t="s">
        <v>80</v>
      </c>
      <c r="G171" s="7" t="s">
        <v>418</v>
      </c>
      <c r="H171" s="6" t="s">
        <v>115</v>
      </c>
    </row>
    <row r="172" spans="1:8" ht="45">
      <c r="A172" s="9">
        <v>18.2</v>
      </c>
      <c r="B172" s="3" t="s">
        <v>414</v>
      </c>
      <c r="C172" s="10" t="s">
        <v>421</v>
      </c>
      <c r="D172" s="9" t="s">
        <v>422</v>
      </c>
      <c r="E172" s="9" t="s">
        <v>417</v>
      </c>
      <c r="F172" s="6" t="s">
        <v>80</v>
      </c>
      <c r="G172" s="7" t="s">
        <v>418</v>
      </c>
      <c r="H172" s="6" t="s">
        <v>115</v>
      </c>
    </row>
    <row r="173" spans="1:8" ht="45">
      <c r="A173" s="9">
        <v>18.3</v>
      </c>
      <c r="B173" s="3" t="s">
        <v>423</v>
      </c>
      <c r="C173" s="10" t="s">
        <v>424</v>
      </c>
      <c r="D173" s="22" t="s">
        <v>425</v>
      </c>
      <c r="E173" s="9" t="s">
        <v>417</v>
      </c>
      <c r="F173" s="6" t="s">
        <v>80</v>
      </c>
      <c r="G173" s="7" t="s">
        <v>418</v>
      </c>
      <c r="H173" s="6" t="s">
        <v>115</v>
      </c>
    </row>
    <row r="174" spans="1:8" ht="56.25">
      <c r="A174" s="9">
        <v>18.3</v>
      </c>
      <c r="B174" s="3" t="s">
        <v>423</v>
      </c>
      <c r="C174" s="10" t="s">
        <v>426</v>
      </c>
      <c r="D174" s="22" t="s">
        <v>427</v>
      </c>
      <c r="E174" s="9" t="s">
        <v>417</v>
      </c>
      <c r="F174" s="6" t="s">
        <v>80</v>
      </c>
      <c r="G174" s="7" t="s">
        <v>418</v>
      </c>
      <c r="H174" s="6" t="s">
        <v>115</v>
      </c>
    </row>
    <row r="175" spans="1:8" ht="45">
      <c r="A175" s="9">
        <v>18.3</v>
      </c>
      <c r="B175" s="3" t="s">
        <v>423</v>
      </c>
      <c r="C175" s="10" t="s">
        <v>428</v>
      </c>
      <c r="D175" s="9" t="s">
        <v>429</v>
      </c>
      <c r="E175" s="9" t="s">
        <v>417</v>
      </c>
      <c r="F175" s="6" t="s">
        <v>80</v>
      </c>
      <c r="G175" s="7" t="s">
        <v>418</v>
      </c>
      <c r="H175" s="6" t="s">
        <v>115</v>
      </c>
    </row>
    <row r="176" spans="1:8" ht="45">
      <c r="A176" s="9">
        <v>18.399999999999999</v>
      </c>
      <c r="B176" s="3" t="s">
        <v>430</v>
      </c>
      <c r="C176" s="10" t="s">
        <v>431</v>
      </c>
      <c r="D176" s="9" t="s">
        <v>432</v>
      </c>
      <c r="E176" s="5" t="s">
        <v>11</v>
      </c>
      <c r="F176" s="6" t="s">
        <v>80</v>
      </c>
      <c r="G176" s="7" t="s">
        <v>13</v>
      </c>
      <c r="H176" s="6" t="s">
        <v>14</v>
      </c>
    </row>
    <row r="177" spans="1:8" ht="33.75">
      <c r="A177" s="9">
        <v>18.399999999999999</v>
      </c>
      <c r="B177" s="3" t="s">
        <v>430</v>
      </c>
      <c r="C177" s="10" t="s">
        <v>433</v>
      </c>
      <c r="D177" s="9" t="s">
        <v>434</v>
      </c>
      <c r="E177" s="5" t="s">
        <v>11</v>
      </c>
      <c r="F177" s="6" t="s">
        <v>80</v>
      </c>
      <c r="G177" s="7" t="s">
        <v>13</v>
      </c>
      <c r="H177" s="6" t="s">
        <v>14</v>
      </c>
    </row>
    <row r="178" spans="1:8" ht="33.75">
      <c r="A178" s="9">
        <v>18.399999999999999</v>
      </c>
      <c r="B178" s="3" t="s">
        <v>430</v>
      </c>
      <c r="C178" s="10" t="s">
        <v>435</v>
      </c>
      <c r="D178" s="9" t="s">
        <v>436</v>
      </c>
      <c r="E178" s="5" t="s">
        <v>11</v>
      </c>
      <c r="F178" s="6" t="s">
        <v>80</v>
      </c>
      <c r="G178" s="7" t="s">
        <v>13</v>
      </c>
      <c r="H178" s="6" t="s">
        <v>14</v>
      </c>
    </row>
    <row r="179" spans="1:8" ht="22.5">
      <c r="A179" s="9">
        <v>19.100000000000001</v>
      </c>
      <c r="B179" s="3" t="s">
        <v>437</v>
      </c>
      <c r="C179" s="10" t="s">
        <v>438</v>
      </c>
      <c r="D179" s="5" t="s">
        <v>439</v>
      </c>
      <c r="E179" s="5" t="s">
        <v>11</v>
      </c>
      <c r="F179" s="6" t="s">
        <v>76</v>
      </c>
      <c r="G179" s="7" t="s">
        <v>13</v>
      </c>
      <c r="H179" s="6" t="s">
        <v>14</v>
      </c>
    </row>
    <row r="180" spans="1:8" ht="22.5">
      <c r="A180" s="9">
        <v>19.100000000000001</v>
      </c>
      <c r="B180" s="3" t="s">
        <v>437</v>
      </c>
      <c r="C180" s="10" t="s">
        <v>440</v>
      </c>
      <c r="D180" s="5" t="s">
        <v>441</v>
      </c>
      <c r="E180" s="5" t="s">
        <v>11</v>
      </c>
      <c r="F180" s="6" t="s">
        <v>76</v>
      </c>
      <c r="G180" s="7" t="s">
        <v>13</v>
      </c>
      <c r="H180" s="6" t="s">
        <v>14</v>
      </c>
    </row>
    <row r="181" spans="1:8" ht="33.75">
      <c r="A181" s="20">
        <v>19.100000000000001</v>
      </c>
      <c r="B181" s="14" t="s">
        <v>437</v>
      </c>
      <c r="C181" s="21" t="s">
        <v>442</v>
      </c>
      <c r="D181" s="18" t="s">
        <v>443</v>
      </c>
      <c r="E181" s="5" t="s">
        <v>11</v>
      </c>
      <c r="F181" s="6" t="s">
        <v>80</v>
      </c>
      <c r="G181" s="16" t="s">
        <v>13</v>
      </c>
      <c r="H181" s="6" t="s">
        <v>115</v>
      </c>
    </row>
    <row r="182" spans="1:8" ht="33.75">
      <c r="A182" s="20">
        <v>19.100000000000001</v>
      </c>
      <c r="B182" s="14" t="s">
        <v>437</v>
      </c>
      <c r="C182" s="21" t="s">
        <v>444</v>
      </c>
      <c r="D182" s="18" t="s">
        <v>445</v>
      </c>
      <c r="E182" s="5" t="s">
        <v>284</v>
      </c>
      <c r="F182" s="6" t="s">
        <v>80</v>
      </c>
      <c r="G182" s="16" t="s">
        <v>13</v>
      </c>
      <c r="H182" s="6" t="s">
        <v>115</v>
      </c>
    </row>
    <row r="183" spans="1:8" ht="33.75">
      <c r="A183" s="20">
        <v>19.100000000000001</v>
      </c>
      <c r="B183" s="14" t="s">
        <v>437</v>
      </c>
      <c r="C183" s="21" t="s">
        <v>446</v>
      </c>
      <c r="D183" s="18" t="s">
        <v>447</v>
      </c>
      <c r="E183" s="5" t="s">
        <v>11</v>
      </c>
      <c r="F183" s="6" t="s">
        <v>80</v>
      </c>
      <c r="G183" s="16" t="s">
        <v>13</v>
      </c>
      <c r="H183" s="6" t="s">
        <v>115</v>
      </c>
    </row>
    <row r="184" spans="1:8" ht="33.75">
      <c r="A184" s="20">
        <v>19.100000000000001</v>
      </c>
      <c r="B184" s="14" t="s">
        <v>437</v>
      </c>
      <c r="C184" s="21" t="s">
        <v>448</v>
      </c>
      <c r="D184" s="18" t="s">
        <v>449</v>
      </c>
      <c r="E184" s="5" t="s">
        <v>284</v>
      </c>
      <c r="F184" s="6" t="s">
        <v>80</v>
      </c>
      <c r="G184" s="16" t="s">
        <v>13</v>
      </c>
      <c r="H184" s="6" t="s">
        <v>115</v>
      </c>
    </row>
    <row r="185" spans="1:8" ht="22.5">
      <c r="A185" s="9">
        <v>20.100000000000001</v>
      </c>
      <c r="B185" s="3" t="s">
        <v>450</v>
      </c>
      <c r="C185" s="10" t="s">
        <v>451</v>
      </c>
      <c r="D185" s="5" t="s">
        <v>452</v>
      </c>
      <c r="E185" s="5"/>
      <c r="F185" s="6" t="s">
        <v>80</v>
      </c>
      <c r="G185" s="16" t="s">
        <v>453</v>
      </c>
      <c r="H185" s="6" t="s">
        <v>454</v>
      </c>
    </row>
    <row r="186" spans="1:8" ht="33.75">
      <c r="A186" s="9">
        <v>20.2</v>
      </c>
      <c r="B186" s="3" t="s">
        <v>455</v>
      </c>
      <c r="C186" s="10" t="s">
        <v>456</v>
      </c>
      <c r="D186" s="5" t="s">
        <v>457</v>
      </c>
      <c r="E186" s="5"/>
      <c r="F186" s="6" t="s">
        <v>12</v>
      </c>
      <c r="G186" s="16" t="s">
        <v>453</v>
      </c>
      <c r="H186" s="6" t="s">
        <v>454</v>
      </c>
    </row>
    <row r="187" spans="1:8" ht="45">
      <c r="A187" s="9">
        <v>20.3</v>
      </c>
      <c r="B187" s="3" t="s">
        <v>458</v>
      </c>
      <c r="C187" s="10" t="s">
        <v>459</v>
      </c>
      <c r="D187" s="5" t="s">
        <v>460</v>
      </c>
      <c r="E187" s="5"/>
      <c r="F187" s="6" t="s">
        <v>12</v>
      </c>
      <c r="G187" s="16" t="s">
        <v>461</v>
      </c>
      <c r="H187" s="6" t="s">
        <v>454</v>
      </c>
    </row>
    <row r="188" spans="1:8" ht="56.25">
      <c r="A188" s="20">
        <v>20.399999999999999</v>
      </c>
      <c r="B188" s="14" t="s">
        <v>462</v>
      </c>
      <c r="C188" s="21" t="s">
        <v>463</v>
      </c>
      <c r="D188" s="20" t="s">
        <v>464</v>
      </c>
      <c r="E188" s="20"/>
      <c r="F188" s="6" t="s">
        <v>76</v>
      </c>
      <c r="G188" s="16" t="s">
        <v>453</v>
      </c>
      <c r="H188" s="17" t="s">
        <v>82</v>
      </c>
    </row>
    <row r="189" spans="1:8" ht="22.5">
      <c r="A189" s="20">
        <v>20.399999999999999</v>
      </c>
      <c r="B189" s="14" t="s">
        <v>462</v>
      </c>
      <c r="C189" s="21" t="s">
        <v>465</v>
      </c>
      <c r="D189" s="20" t="s">
        <v>466</v>
      </c>
      <c r="E189" s="20"/>
      <c r="F189" s="17" t="s">
        <v>73</v>
      </c>
      <c r="G189" s="16" t="s">
        <v>453</v>
      </c>
      <c r="H189" s="17" t="s">
        <v>82</v>
      </c>
    </row>
    <row r="190" spans="1:8" ht="22.5">
      <c r="A190" s="20">
        <v>20.399999999999999</v>
      </c>
      <c r="B190" s="14" t="s">
        <v>462</v>
      </c>
      <c r="C190" s="21" t="s">
        <v>467</v>
      </c>
      <c r="D190" s="20" t="s">
        <v>468</v>
      </c>
      <c r="E190" s="20"/>
      <c r="F190" s="6" t="s">
        <v>73</v>
      </c>
      <c r="G190" s="16" t="s">
        <v>453</v>
      </c>
      <c r="H190" s="17" t="s">
        <v>82</v>
      </c>
    </row>
    <row r="191" spans="1:8" ht="33.75">
      <c r="A191" s="9">
        <v>20.399999999999999</v>
      </c>
      <c r="B191" s="3" t="s">
        <v>462</v>
      </c>
      <c r="C191" s="10" t="s">
        <v>469</v>
      </c>
      <c r="D191" s="9" t="s">
        <v>470</v>
      </c>
      <c r="E191" s="9"/>
      <c r="F191" s="6" t="s">
        <v>76</v>
      </c>
      <c r="G191" s="16" t="s">
        <v>453</v>
      </c>
      <c r="H191" s="17" t="s">
        <v>82</v>
      </c>
    </row>
    <row r="192" spans="1:8" ht="22.5">
      <c r="A192" s="9">
        <v>20.399999999999999</v>
      </c>
      <c r="B192" s="3" t="s">
        <v>462</v>
      </c>
      <c r="C192" s="10" t="s">
        <v>471</v>
      </c>
      <c r="D192" s="9" t="s">
        <v>202</v>
      </c>
      <c r="E192" s="9"/>
      <c r="F192" s="6" t="s">
        <v>80</v>
      </c>
      <c r="G192" s="16" t="s">
        <v>453</v>
      </c>
      <c r="H192" s="17" t="s">
        <v>82</v>
      </c>
    </row>
    <row r="193" spans="1:8" ht="45">
      <c r="A193" s="20">
        <v>20.5</v>
      </c>
      <c r="B193" s="14" t="s">
        <v>472</v>
      </c>
      <c r="C193" s="21" t="s">
        <v>473</v>
      </c>
      <c r="D193" s="18" t="s">
        <v>474</v>
      </c>
      <c r="E193" s="18"/>
      <c r="F193" s="6" t="s">
        <v>12</v>
      </c>
      <c r="G193" s="16" t="s">
        <v>453</v>
      </c>
      <c r="H193" s="17" t="s">
        <v>14</v>
      </c>
    </row>
    <row r="194" spans="1:8" ht="22.5">
      <c r="A194" s="20">
        <v>20.5</v>
      </c>
      <c r="B194" s="14" t="s">
        <v>472</v>
      </c>
      <c r="C194" s="21" t="s">
        <v>475</v>
      </c>
      <c r="D194" s="18" t="s">
        <v>476</v>
      </c>
      <c r="E194" s="18"/>
      <c r="F194" s="17" t="s">
        <v>73</v>
      </c>
      <c r="G194" s="16" t="s">
        <v>453</v>
      </c>
      <c r="H194" s="17" t="s">
        <v>14</v>
      </c>
    </row>
    <row r="195" spans="1:8" ht="45">
      <c r="A195" s="20">
        <v>20.6</v>
      </c>
      <c r="B195" s="14" t="s">
        <v>477</v>
      </c>
      <c r="C195" s="21" t="s">
        <v>478</v>
      </c>
      <c r="D195" s="18" t="s">
        <v>479</v>
      </c>
      <c r="E195" s="18"/>
      <c r="F195" s="6" t="s">
        <v>12</v>
      </c>
      <c r="G195" s="16" t="s">
        <v>453</v>
      </c>
      <c r="H195" s="17" t="s">
        <v>14</v>
      </c>
    </row>
    <row r="196" spans="1:8" ht="22.5">
      <c r="A196" s="20">
        <v>20.6</v>
      </c>
      <c r="B196" s="14" t="s">
        <v>477</v>
      </c>
      <c r="C196" s="21" t="s">
        <v>480</v>
      </c>
      <c r="D196" s="18" t="s">
        <v>476</v>
      </c>
      <c r="E196" s="18"/>
      <c r="F196" s="17" t="s">
        <v>73</v>
      </c>
      <c r="G196" s="16" t="s">
        <v>453</v>
      </c>
      <c r="H196" s="17" t="s">
        <v>14</v>
      </c>
    </row>
    <row r="197" spans="1:8" ht="33.75">
      <c r="A197" s="9">
        <v>20.7</v>
      </c>
      <c r="B197" s="3" t="s">
        <v>481</v>
      </c>
      <c r="C197" s="10" t="s">
        <v>482</v>
      </c>
      <c r="D197" s="5" t="s">
        <v>483</v>
      </c>
      <c r="E197" s="5"/>
      <c r="F197" s="6" t="s">
        <v>80</v>
      </c>
      <c r="G197" s="16" t="s">
        <v>453</v>
      </c>
      <c r="H197" s="17" t="s">
        <v>14</v>
      </c>
    </row>
    <row r="198" spans="1:8" ht="33.75">
      <c r="A198" s="9">
        <v>20.7</v>
      </c>
      <c r="B198" s="3" t="s">
        <v>481</v>
      </c>
      <c r="C198" s="10" t="s">
        <v>484</v>
      </c>
      <c r="D198" s="5" t="s">
        <v>485</v>
      </c>
      <c r="E198" s="5"/>
      <c r="F198" s="6" t="s">
        <v>80</v>
      </c>
      <c r="G198" s="16" t="s">
        <v>453</v>
      </c>
      <c r="H198" s="17" t="s">
        <v>14</v>
      </c>
    </row>
    <row r="199" spans="1:8" ht="22.5">
      <c r="A199" s="9">
        <v>23.1</v>
      </c>
      <c r="B199" s="3" t="s">
        <v>486</v>
      </c>
      <c r="C199" s="10" t="s">
        <v>487</v>
      </c>
      <c r="D199" s="9" t="s">
        <v>488</v>
      </c>
      <c r="E199" s="9" t="s">
        <v>489</v>
      </c>
      <c r="F199" s="6" t="s">
        <v>76</v>
      </c>
      <c r="G199" s="7" t="s">
        <v>490</v>
      </c>
      <c r="H199" s="6" t="s">
        <v>115</v>
      </c>
    </row>
    <row r="200" spans="1:8" ht="33.75">
      <c r="A200" s="9">
        <v>23.1</v>
      </c>
      <c r="B200" s="3" t="s">
        <v>486</v>
      </c>
      <c r="C200" s="10" t="s">
        <v>491</v>
      </c>
      <c r="D200" s="9" t="s">
        <v>492</v>
      </c>
      <c r="E200" s="9" t="s">
        <v>489</v>
      </c>
      <c r="F200" s="25" t="s">
        <v>12</v>
      </c>
      <c r="G200" s="7" t="s">
        <v>490</v>
      </c>
      <c r="H200" s="6" t="s">
        <v>115</v>
      </c>
    </row>
    <row r="201" spans="1:8" ht="45">
      <c r="A201" s="9">
        <v>23.2</v>
      </c>
      <c r="B201" s="3" t="s">
        <v>493</v>
      </c>
      <c r="C201" s="10" t="s">
        <v>494</v>
      </c>
      <c r="D201" s="9" t="s">
        <v>495</v>
      </c>
      <c r="E201" s="9" t="s">
        <v>489</v>
      </c>
      <c r="F201" s="6" t="s">
        <v>12</v>
      </c>
      <c r="G201" s="7" t="s">
        <v>490</v>
      </c>
      <c r="H201" s="6" t="s">
        <v>14</v>
      </c>
    </row>
    <row r="202" spans="1:8" ht="33.75">
      <c r="A202" s="20">
        <v>23.2</v>
      </c>
      <c r="B202" s="14" t="s">
        <v>486</v>
      </c>
      <c r="C202" s="21" t="s">
        <v>496</v>
      </c>
      <c r="D202" s="20" t="s">
        <v>497</v>
      </c>
      <c r="E202" s="20" t="s">
        <v>498</v>
      </c>
      <c r="F202" s="17" t="s">
        <v>73</v>
      </c>
      <c r="G202" s="16" t="s">
        <v>490</v>
      </c>
      <c r="H202" s="17" t="s">
        <v>14</v>
      </c>
    </row>
    <row r="203" spans="1:8" ht="45">
      <c r="A203" s="20">
        <v>23.2</v>
      </c>
      <c r="B203" s="14" t="s">
        <v>486</v>
      </c>
      <c r="C203" s="21" t="s">
        <v>499</v>
      </c>
      <c r="D203" s="20" t="s">
        <v>500</v>
      </c>
      <c r="E203" s="20" t="s">
        <v>501</v>
      </c>
      <c r="F203" s="17" t="s">
        <v>73</v>
      </c>
      <c r="G203" s="16" t="s">
        <v>490</v>
      </c>
      <c r="H203" s="17" t="s">
        <v>14</v>
      </c>
    </row>
    <row r="204" spans="1:8" ht="22.5">
      <c r="A204" s="20">
        <v>23.2</v>
      </c>
      <c r="B204" s="14" t="s">
        <v>486</v>
      </c>
      <c r="C204" s="21" t="s">
        <v>502</v>
      </c>
      <c r="D204" s="20" t="s">
        <v>503</v>
      </c>
      <c r="E204" s="20" t="s">
        <v>504</v>
      </c>
      <c r="F204" s="17" t="s">
        <v>73</v>
      </c>
      <c r="G204" s="16" t="s">
        <v>490</v>
      </c>
      <c r="H204" s="17" t="s">
        <v>14</v>
      </c>
    </row>
    <row r="205" spans="1:8" ht="33.75">
      <c r="A205" s="9">
        <v>23.3</v>
      </c>
      <c r="B205" s="3" t="s">
        <v>505</v>
      </c>
      <c r="C205" s="10" t="s">
        <v>506</v>
      </c>
      <c r="D205" s="9" t="s">
        <v>507</v>
      </c>
      <c r="E205" s="9" t="s">
        <v>508</v>
      </c>
      <c r="F205" s="6" t="s">
        <v>36</v>
      </c>
      <c r="G205" s="7" t="s">
        <v>509</v>
      </c>
      <c r="H205" s="6" t="s">
        <v>115</v>
      </c>
    </row>
    <row r="206" spans="1:8" ht="22.5">
      <c r="A206" s="9">
        <v>23.3</v>
      </c>
      <c r="B206" s="3" t="s">
        <v>505</v>
      </c>
      <c r="C206" s="10" t="s">
        <v>510</v>
      </c>
      <c r="D206" s="9" t="s">
        <v>511</v>
      </c>
      <c r="E206" s="9" t="s">
        <v>508</v>
      </c>
      <c r="F206" s="6" t="s">
        <v>12</v>
      </c>
      <c r="G206" s="7" t="s">
        <v>509</v>
      </c>
      <c r="H206" s="6" t="s">
        <v>115</v>
      </c>
    </row>
  </sheetData>
  <autoFilter ref="A1:H206"/>
  <phoneticPr fontId="14" type="noConversion"/>
  <pageMargins left="0.27569440000000001" right="0.1965278" top="0.43333329999999998" bottom="0.55138889999999996" header="0.1965278" footer="0.1965278"/>
  <pageSetup paperSize="9" scale="52" fitToHeight="0" orientation="portrait"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277"/>
  <sheetViews>
    <sheetView workbookViewId="0"/>
  </sheetViews>
  <sheetFormatPr defaultColWidth="14.5703125" defaultRowHeight="11.25"/>
  <cols>
    <col min="1" max="1" width="14.5703125" style="359" customWidth="1"/>
    <col min="2" max="2" width="48.5703125" style="358" customWidth="1"/>
    <col min="3" max="3" width="53.42578125" style="332" customWidth="1"/>
    <col min="4" max="16384" width="14.5703125" style="332"/>
  </cols>
  <sheetData>
    <row r="1" spans="1:3">
      <c r="A1" s="346" t="s">
        <v>1384</v>
      </c>
      <c r="B1" s="346" t="s">
        <v>2893</v>
      </c>
      <c r="C1" s="347" t="s">
        <v>2894</v>
      </c>
    </row>
    <row r="2" spans="1:3">
      <c r="A2" s="348" t="s">
        <v>2895</v>
      </c>
      <c r="B2" s="349" t="s">
        <v>2896</v>
      </c>
      <c r="C2" s="350"/>
    </row>
    <row r="3" spans="1:3" ht="101.25">
      <c r="A3" s="348" t="s">
        <v>2897</v>
      </c>
      <c r="B3" s="351" t="s">
        <v>2898</v>
      </c>
      <c r="C3" s="352" t="s">
        <v>2899</v>
      </c>
    </row>
    <row r="4" spans="1:3">
      <c r="A4" s="348" t="s">
        <v>2761</v>
      </c>
      <c r="B4" s="349" t="s">
        <v>2900</v>
      </c>
      <c r="C4" s="350"/>
    </row>
    <row r="5" spans="1:3" ht="96">
      <c r="A5" s="348" t="s">
        <v>2762</v>
      </c>
      <c r="B5" s="349" t="s">
        <v>2901</v>
      </c>
      <c r="C5" s="352" t="s">
        <v>2899</v>
      </c>
    </row>
    <row r="6" spans="1:3" ht="67.5">
      <c r="A6" s="348" t="s">
        <v>2359</v>
      </c>
      <c r="B6" s="351" t="s">
        <v>2902</v>
      </c>
      <c r="C6" s="351" t="s">
        <v>2903</v>
      </c>
    </row>
    <row r="7" spans="1:3">
      <c r="A7" s="348" t="s">
        <v>2904</v>
      </c>
      <c r="B7" s="349" t="s">
        <v>2900</v>
      </c>
      <c r="C7" s="350"/>
    </row>
    <row r="8" spans="1:3" ht="112.5">
      <c r="A8" s="348" t="s">
        <v>2905</v>
      </c>
      <c r="B8" s="351" t="s">
        <v>2906</v>
      </c>
      <c r="C8" s="350"/>
    </row>
    <row r="9" spans="1:3" ht="135">
      <c r="A9" s="348" t="s">
        <v>2763</v>
      </c>
      <c r="B9" s="351" t="s">
        <v>2907</v>
      </c>
      <c r="C9" s="351" t="s">
        <v>2908</v>
      </c>
    </row>
    <row r="10" spans="1:3" ht="101.25">
      <c r="A10" s="348" t="s">
        <v>2909</v>
      </c>
      <c r="B10" s="351" t="s">
        <v>2910</v>
      </c>
      <c r="C10" s="351" t="s">
        <v>2911</v>
      </c>
    </row>
    <row r="11" spans="1:3" s="350" customFormat="1" ht="45">
      <c r="A11" s="348" t="s">
        <v>2912</v>
      </c>
      <c r="B11" s="351" t="s">
        <v>2913</v>
      </c>
      <c r="C11" s="353"/>
    </row>
    <row r="12" spans="1:3" s="350" customFormat="1" ht="56.25">
      <c r="A12" s="348" t="s">
        <v>2914</v>
      </c>
      <c r="B12" s="351" t="s">
        <v>2915</v>
      </c>
      <c r="C12" s="351" t="s">
        <v>2916</v>
      </c>
    </row>
    <row r="13" spans="1:3" ht="22.5">
      <c r="A13" s="348" t="s">
        <v>2917</v>
      </c>
      <c r="B13" s="354" t="s">
        <v>2918</v>
      </c>
      <c r="C13" s="350"/>
    </row>
    <row r="14" spans="1:3">
      <c r="A14" s="348" t="s">
        <v>2919</v>
      </c>
      <c r="B14" s="354" t="s">
        <v>2920</v>
      </c>
      <c r="C14" s="350"/>
    </row>
    <row r="15" spans="1:3">
      <c r="A15" s="348" t="s">
        <v>2921</v>
      </c>
      <c r="B15" s="349" t="s">
        <v>2900</v>
      </c>
      <c r="C15" s="350"/>
    </row>
    <row r="16" spans="1:3">
      <c r="A16" s="348" t="s">
        <v>2922</v>
      </c>
      <c r="B16" s="349" t="s">
        <v>2900</v>
      </c>
      <c r="C16" s="350"/>
    </row>
    <row r="17" spans="1:3" s="350" customFormat="1" ht="33.75">
      <c r="A17" s="348" t="s">
        <v>2923</v>
      </c>
      <c r="B17" s="349" t="s">
        <v>2924</v>
      </c>
      <c r="C17" s="353"/>
    </row>
    <row r="18" spans="1:3" s="350" customFormat="1" ht="78.75">
      <c r="A18" s="348" t="s">
        <v>2925</v>
      </c>
      <c r="B18" s="349" t="s">
        <v>2926</v>
      </c>
      <c r="C18" s="353" t="s">
        <v>2927</v>
      </c>
    </row>
    <row r="19" spans="1:3" s="350" customFormat="1" ht="33.75">
      <c r="A19" s="348" t="s">
        <v>2928</v>
      </c>
      <c r="B19" s="351" t="s">
        <v>2924</v>
      </c>
      <c r="C19" s="353"/>
    </row>
    <row r="20" spans="1:3" s="350" customFormat="1" ht="90">
      <c r="A20" s="348" t="s">
        <v>2929</v>
      </c>
      <c r="B20" s="349" t="s">
        <v>2930</v>
      </c>
      <c r="C20" s="353" t="s">
        <v>2927</v>
      </c>
    </row>
    <row r="21" spans="1:3" ht="45">
      <c r="A21" s="348" t="s">
        <v>2931</v>
      </c>
      <c r="B21" s="353" t="s">
        <v>2932</v>
      </c>
      <c r="C21" s="350"/>
    </row>
    <row r="22" spans="1:3" s="350" customFormat="1" ht="56.25">
      <c r="A22" s="348" t="s">
        <v>2362</v>
      </c>
      <c r="B22" s="353" t="s">
        <v>2933</v>
      </c>
      <c r="C22" s="353" t="s">
        <v>2934</v>
      </c>
    </row>
    <row r="23" spans="1:3" s="350" customFormat="1">
      <c r="A23" s="348" t="s">
        <v>2935</v>
      </c>
      <c r="B23" s="353" t="s">
        <v>2936</v>
      </c>
      <c r="C23" s="353"/>
    </row>
    <row r="24" spans="1:3" ht="33.75">
      <c r="A24" s="348" t="s">
        <v>2937</v>
      </c>
      <c r="B24" s="354" t="s">
        <v>2938</v>
      </c>
      <c r="C24" s="350"/>
    </row>
    <row r="25" spans="1:3">
      <c r="A25" s="348" t="s">
        <v>2939</v>
      </c>
      <c r="B25" s="354" t="s">
        <v>2920</v>
      </c>
      <c r="C25" s="350"/>
    </row>
    <row r="26" spans="1:3">
      <c r="A26" s="348" t="s">
        <v>2940</v>
      </c>
      <c r="B26" s="349" t="s">
        <v>2900</v>
      </c>
      <c r="C26" s="350"/>
    </row>
    <row r="27" spans="1:3">
      <c r="A27" s="348" t="s">
        <v>2941</v>
      </c>
      <c r="B27" s="349" t="s">
        <v>2900</v>
      </c>
      <c r="C27" s="350"/>
    </row>
    <row r="28" spans="1:3" ht="67.5">
      <c r="A28" s="348" t="s">
        <v>2942</v>
      </c>
      <c r="B28" s="353" t="s">
        <v>2943</v>
      </c>
      <c r="C28" s="353" t="s">
        <v>2927</v>
      </c>
    </row>
    <row r="29" spans="1:3" ht="162.75" customHeight="1">
      <c r="A29" s="348" t="s">
        <v>2363</v>
      </c>
      <c r="B29" s="353" t="s">
        <v>2944</v>
      </c>
      <c r="C29" s="353"/>
    </row>
    <row r="30" spans="1:3">
      <c r="A30" s="348" t="s">
        <v>2945</v>
      </c>
      <c r="B30" s="353" t="s">
        <v>2946</v>
      </c>
      <c r="C30" s="350" t="s">
        <v>2947</v>
      </c>
    </row>
    <row r="31" spans="1:3">
      <c r="A31" s="348" t="s">
        <v>2948</v>
      </c>
      <c r="B31" s="353"/>
      <c r="C31" s="353" t="s">
        <v>2949</v>
      </c>
    </row>
    <row r="32" spans="1:3">
      <c r="A32" s="348" t="s">
        <v>2950</v>
      </c>
      <c r="B32" s="353" t="s">
        <v>2951</v>
      </c>
      <c r="C32" s="350"/>
    </row>
    <row r="33" spans="1:3" s="350" customFormat="1" ht="33.75">
      <c r="A33" s="348" t="s">
        <v>2365</v>
      </c>
      <c r="B33" s="354" t="s">
        <v>2952</v>
      </c>
      <c r="C33" s="351" t="s">
        <v>2953</v>
      </c>
    </row>
    <row r="34" spans="1:3" s="350" customFormat="1" ht="33.75">
      <c r="A34" s="348" t="s">
        <v>2366</v>
      </c>
      <c r="B34" s="354" t="s">
        <v>2954</v>
      </c>
    </row>
    <row r="35" spans="1:3" s="350" customFormat="1" ht="33.75">
      <c r="A35" s="348" t="s">
        <v>2955</v>
      </c>
      <c r="B35" s="354" t="s">
        <v>2956</v>
      </c>
    </row>
    <row r="36" spans="1:3">
      <c r="A36" s="348" t="s">
        <v>2957</v>
      </c>
      <c r="B36" s="349" t="s">
        <v>2900</v>
      </c>
      <c r="C36" s="350"/>
    </row>
    <row r="37" spans="1:3" ht="45">
      <c r="A37" s="348" t="s">
        <v>2958</v>
      </c>
      <c r="B37" s="353" t="s">
        <v>2959</v>
      </c>
      <c r="C37" s="350"/>
    </row>
    <row r="38" spans="1:3">
      <c r="A38" s="348" t="s">
        <v>2960</v>
      </c>
      <c r="B38" s="349" t="s">
        <v>2900</v>
      </c>
      <c r="C38" s="350"/>
    </row>
    <row r="39" spans="1:3" ht="45">
      <c r="A39" s="348" t="s">
        <v>2961</v>
      </c>
      <c r="B39" s="353" t="s">
        <v>2959</v>
      </c>
      <c r="C39" s="350"/>
    </row>
    <row r="40" spans="1:3">
      <c r="A40" s="348" t="s">
        <v>2962</v>
      </c>
      <c r="B40" s="349" t="s">
        <v>284</v>
      </c>
      <c r="C40" s="350"/>
    </row>
    <row r="41" spans="1:3" s="350" customFormat="1">
      <c r="A41" s="348" t="s">
        <v>2963</v>
      </c>
      <c r="B41" s="349" t="s">
        <v>2964</v>
      </c>
      <c r="C41" s="353"/>
    </row>
    <row r="42" spans="1:3" s="350" customFormat="1" ht="22.5">
      <c r="A42" s="348" t="s">
        <v>2965</v>
      </c>
      <c r="B42" s="349" t="s">
        <v>2966</v>
      </c>
      <c r="C42" s="353"/>
    </row>
    <row r="43" spans="1:3">
      <c r="A43" s="348" t="s">
        <v>2967</v>
      </c>
      <c r="B43" s="349" t="s">
        <v>2900</v>
      </c>
      <c r="C43" s="350"/>
    </row>
    <row r="44" spans="1:3" ht="33.75">
      <c r="A44" s="348" t="s">
        <v>2968</v>
      </c>
      <c r="B44" s="349" t="s">
        <v>2969</v>
      </c>
      <c r="C44" s="355"/>
    </row>
    <row r="45" spans="1:3" ht="33.75">
      <c r="A45" s="348" t="s">
        <v>2970</v>
      </c>
      <c r="B45" s="349" t="s">
        <v>2971</v>
      </c>
      <c r="C45" s="353"/>
    </row>
    <row r="46" spans="1:3">
      <c r="A46" s="348" t="s">
        <v>2972</v>
      </c>
      <c r="B46" s="349" t="s">
        <v>2973</v>
      </c>
      <c r="C46" s="353"/>
    </row>
    <row r="47" spans="1:3" ht="22.5">
      <c r="A47" s="348" t="s">
        <v>2974</v>
      </c>
      <c r="B47" s="349" t="s">
        <v>2975</v>
      </c>
      <c r="C47" s="353"/>
    </row>
    <row r="48" spans="1:3">
      <c r="A48" s="348" t="s">
        <v>2976</v>
      </c>
      <c r="B48" s="349" t="s">
        <v>2977</v>
      </c>
      <c r="C48" s="353"/>
    </row>
    <row r="49" spans="1:3" ht="22.5">
      <c r="A49" s="348" t="s">
        <v>2978</v>
      </c>
      <c r="B49" s="349" t="s">
        <v>2979</v>
      </c>
      <c r="C49" s="353"/>
    </row>
    <row r="50" spans="1:3">
      <c r="A50" s="348" t="s">
        <v>2980</v>
      </c>
      <c r="B50" s="349" t="s">
        <v>284</v>
      </c>
      <c r="C50" s="353"/>
    </row>
    <row r="51" spans="1:3">
      <c r="A51" s="348" t="s">
        <v>2981</v>
      </c>
      <c r="B51" s="349" t="s">
        <v>2900</v>
      </c>
      <c r="C51" s="353"/>
    </row>
    <row r="52" spans="1:3" ht="67.5">
      <c r="A52" s="348" t="s">
        <v>2982</v>
      </c>
      <c r="B52" s="349" t="s">
        <v>2983</v>
      </c>
      <c r="C52" s="353"/>
    </row>
    <row r="53" spans="1:3">
      <c r="A53" s="348" t="s">
        <v>2984</v>
      </c>
      <c r="B53" s="349" t="s">
        <v>2985</v>
      </c>
      <c r="C53" s="353"/>
    </row>
    <row r="54" spans="1:3">
      <c r="A54" s="348" t="s">
        <v>2986</v>
      </c>
      <c r="B54" s="349" t="s">
        <v>2987</v>
      </c>
      <c r="C54" s="353"/>
    </row>
    <row r="55" spans="1:3" ht="33.75">
      <c r="A55" s="348" t="s">
        <v>2988</v>
      </c>
      <c r="B55" s="349" t="s">
        <v>2989</v>
      </c>
      <c r="C55" s="353"/>
    </row>
    <row r="56" spans="1:3">
      <c r="A56" s="348" t="s">
        <v>2990</v>
      </c>
      <c r="B56" s="349" t="s">
        <v>2900</v>
      </c>
      <c r="C56" s="353"/>
    </row>
    <row r="57" spans="1:3">
      <c r="A57" s="348" t="s">
        <v>2991</v>
      </c>
      <c r="B57" s="349" t="s">
        <v>2992</v>
      </c>
      <c r="C57" s="353"/>
    </row>
    <row r="58" spans="1:3" ht="33.75">
      <c r="A58" s="348" t="s">
        <v>2993</v>
      </c>
      <c r="B58" s="349" t="s">
        <v>284</v>
      </c>
      <c r="C58" s="353" t="s">
        <v>2994</v>
      </c>
    </row>
    <row r="59" spans="1:3" ht="33.75">
      <c r="A59" s="348" t="s">
        <v>2995</v>
      </c>
      <c r="B59" s="353" t="s">
        <v>284</v>
      </c>
      <c r="C59" s="353" t="s">
        <v>2994</v>
      </c>
    </row>
    <row r="60" spans="1:3" ht="22.5">
      <c r="A60" s="348" t="s">
        <v>2996</v>
      </c>
      <c r="B60" s="353" t="s">
        <v>2997</v>
      </c>
      <c r="C60" s="353" t="s">
        <v>2998</v>
      </c>
    </row>
    <row r="61" spans="1:3" ht="22.5">
      <c r="A61" s="348" t="s">
        <v>2999</v>
      </c>
      <c r="B61" s="353" t="s">
        <v>2997</v>
      </c>
      <c r="C61" s="353" t="s">
        <v>2998</v>
      </c>
    </row>
    <row r="62" spans="1:3" ht="22.5">
      <c r="A62" s="348" t="s">
        <v>3000</v>
      </c>
      <c r="B62" s="349" t="s">
        <v>3001</v>
      </c>
      <c r="C62" s="353" t="s">
        <v>2998</v>
      </c>
    </row>
    <row r="63" spans="1:3">
      <c r="A63" s="348" t="s">
        <v>3002</v>
      </c>
      <c r="B63" s="349" t="s">
        <v>2900</v>
      </c>
      <c r="C63" s="350"/>
    </row>
    <row r="64" spans="1:3" s="350" customFormat="1" ht="22.5">
      <c r="A64" s="348" t="s">
        <v>3003</v>
      </c>
      <c r="B64" s="353" t="s">
        <v>3004</v>
      </c>
      <c r="C64" s="353" t="s">
        <v>2998</v>
      </c>
    </row>
    <row r="65" spans="1:3" s="350" customFormat="1" ht="22.5">
      <c r="A65" s="348" t="s">
        <v>3005</v>
      </c>
      <c r="B65" s="353" t="s">
        <v>3006</v>
      </c>
      <c r="C65" s="353" t="s">
        <v>2998</v>
      </c>
    </row>
    <row r="66" spans="1:3" s="350" customFormat="1" ht="22.5">
      <c r="A66" s="348" t="s">
        <v>3007</v>
      </c>
      <c r="B66" s="353" t="s">
        <v>3006</v>
      </c>
      <c r="C66" s="353" t="s">
        <v>2998</v>
      </c>
    </row>
    <row r="67" spans="1:3" s="350" customFormat="1">
      <c r="A67" s="348" t="s">
        <v>3008</v>
      </c>
      <c r="B67" s="349" t="s">
        <v>2900</v>
      </c>
      <c r="C67" s="353"/>
    </row>
    <row r="68" spans="1:3" s="350" customFormat="1">
      <c r="A68" s="348" t="s">
        <v>3009</v>
      </c>
      <c r="B68" s="353" t="s">
        <v>3010</v>
      </c>
      <c r="C68" s="353"/>
    </row>
    <row r="69" spans="1:3" s="350" customFormat="1">
      <c r="A69" s="348" t="s">
        <v>3011</v>
      </c>
      <c r="B69" s="353" t="s">
        <v>3010</v>
      </c>
      <c r="C69" s="353"/>
    </row>
    <row r="70" spans="1:3" s="350" customFormat="1">
      <c r="A70" s="348" t="s">
        <v>3012</v>
      </c>
      <c r="B70" s="349" t="s">
        <v>2900</v>
      </c>
      <c r="C70" s="353"/>
    </row>
    <row r="71" spans="1:3" s="350" customFormat="1">
      <c r="A71" s="348" t="s">
        <v>3013</v>
      </c>
      <c r="B71" s="349" t="s">
        <v>2900</v>
      </c>
      <c r="C71" s="353"/>
    </row>
    <row r="72" spans="1:3" s="350" customFormat="1" ht="22.5">
      <c r="A72" s="348" t="s">
        <v>3014</v>
      </c>
      <c r="B72" s="349" t="s">
        <v>3015</v>
      </c>
      <c r="C72" s="353" t="s">
        <v>2998</v>
      </c>
    </row>
    <row r="73" spans="1:3" s="350" customFormat="1" ht="22.5">
      <c r="A73" s="348" t="s">
        <v>3016</v>
      </c>
      <c r="B73" s="353" t="s">
        <v>3017</v>
      </c>
      <c r="C73" s="353" t="s">
        <v>2998</v>
      </c>
    </row>
    <row r="74" spans="1:3" s="350" customFormat="1" ht="45">
      <c r="A74" s="348" t="s">
        <v>3018</v>
      </c>
      <c r="B74" s="353" t="s">
        <v>3019</v>
      </c>
      <c r="C74" s="353" t="s">
        <v>3020</v>
      </c>
    </row>
    <row r="75" spans="1:3" s="350" customFormat="1" ht="45">
      <c r="A75" s="348" t="s">
        <v>3021</v>
      </c>
      <c r="B75" s="353" t="s">
        <v>3019</v>
      </c>
      <c r="C75" s="353" t="s">
        <v>3020</v>
      </c>
    </row>
    <row r="76" spans="1:3" s="350" customFormat="1" ht="45">
      <c r="A76" s="348" t="s">
        <v>3022</v>
      </c>
      <c r="B76" s="353" t="s">
        <v>3023</v>
      </c>
      <c r="C76" s="353" t="s">
        <v>3024</v>
      </c>
    </row>
    <row r="77" spans="1:3" s="350" customFormat="1" ht="45">
      <c r="A77" s="348" t="s">
        <v>3025</v>
      </c>
      <c r="B77" s="353" t="s">
        <v>3023</v>
      </c>
      <c r="C77" s="353" t="s">
        <v>3024</v>
      </c>
    </row>
    <row r="78" spans="1:3" s="350" customFormat="1">
      <c r="A78" s="348" t="s">
        <v>3026</v>
      </c>
      <c r="B78" s="349" t="s">
        <v>2900</v>
      </c>
      <c r="C78" s="353"/>
    </row>
    <row r="79" spans="1:3" s="350" customFormat="1">
      <c r="A79" s="348" t="s">
        <v>3027</v>
      </c>
      <c r="B79" s="349" t="s">
        <v>2900</v>
      </c>
      <c r="C79" s="353"/>
    </row>
    <row r="80" spans="1:3" s="350" customFormat="1">
      <c r="A80" s="348" t="s">
        <v>3028</v>
      </c>
      <c r="B80" s="349" t="s">
        <v>2900</v>
      </c>
      <c r="C80" s="353"/>
    </row>
    <row r="81" spans="1:3" s="350" customFormat="1">
      <c r="A81" s="348" t="s">
        <v>3029</v>
      </c>
      <c r="B81" s="349" t="s">
        <v>2900</v>
      </c>
      <c r="C81" s="353"/>
    </row>
    <row r="82" spans="1:3" s="350" customFormat="1">
      <c r="A82" s="348" t="s">
        <v>3030</v>
      </c>
      <c r="B82" s="349" t="s">
        <v>2900</v>
      </c>
      <c r="C82" s="353"/>
    </row>
    <row r="83" spans="1:3" s="350" customFormat="1">
      <c r="A83" s="348" t="s">
        <v>3031</v>
      </c>
      <c r="B83" s="349" t="s">
        <v>2900</v>
      </c>
      <c r="C83" s="353"/>
    </row>
    <row r="84" spans="1:3" s="350" customFormat="1">
      <c r="A84" s="348" t="s">
        <v>3032</v>
      </c>
      <c r="B84" s="349" t="s">
        <v>2900</v>
      </c>
      <c r="C84" s="353"/>
    </row>
    <row r="85" spans="1:3" s="350" customFormat="1">
      <c r="A85" s="348" t="s">
        <v>3033</v>
      </c>
      <c r="B85" s="349" t="s">
        <v>2900</v>
      </c>
      <c r="C85" s="353"/>
    </row>
    <row r="86" spans="1:3" s="350" customFormat="1">
      <c r="A86" s="348" t="s">
        <v>3034</v>
      </c>
      <c r="B86" s="349" t="s">
        <v>2900</v>
      </c>
      <c r="C86" s="353"/>
    </row>
    <row r="87" spans="1:3" s="350" customFormat="1">
      <c r="A87" s="348" t="s">
        <v>3035</v>
      </c>
      <c r="B87" s="349" t="s">
        <v>2900</v>
      </c>
      <c r="C87" s="353"/>
    </row>
    <row r="88" spans="1:3" s="350" customFormat="1">
      <c r="A88" s="348" t="s">
        <v>3036</v>
      </c>
      <c r="B88" s="349" t="s">
        <v>2900</v>
      </c>
      <c r="C88" s="353"/>
    </row>
    <row r="89" spans="1:3" s="350" customFormat="1">
      <c r="A89" s="348" t="s">
        <v>3037</v>
      </c>
      <c r="B89" s="349" t="s">
        <v>2900</v>
      </c>
      <c r="C89" s="353"/>
    </row>
    <row r="90" spans="1:3" s="350" customFormat="1">
      <c r="A90" s="348" t="s">
        <v>3038</v>
      </c>
      <c r="B90" s="349" t="s">
        <v>2900</v>
      </c>
      <c r="C90" s="353"/>
    </row>
    <row r="91" spans="1:3" s="350" customFormat="1">
      <c r="A91" s="348" t="s">
        <v>3039</v>
      </c>
      <c r="B91" s="349" t="s">
        <v>2900</v>
      </c>
      <c r="C91" s="353"/>
    </row>
    <row r="92" spans="1:3" s="350" customFormat="1">
      <c r="A92" s="348" t="s">
        <v>3040</v>
      </c>
      <c r="B92" s="349" t="s">
        <v>2900</v>
      </c>
      <c r="C92" s="353"/>
    </row>
    <row r="93" spans="1:3" s="350" customFormat="1">
      <c r="A93" s="348" t="s">
        <v>3041</v>
      </c>
      <c r="B93" s="349" t="s">
        <v>2900</v>
      </c>
      <c r="C93" s="353"/>
    </row>
    <row r="94" spans="1:3">
      <c r="A94" s="348"/>
      <c r="B94" s="353"/>
      <c r="C94" s="350"/>
    </row>
    <row r="95" spans="1:3">
      <c r="A95" s="348"/>
      <c r="B95" s="353"/>
      <c r="C95" s="350"/>
    </row>
    <row r="96" spans="1:3">
      <c r="A96" s="348"/>
      <c r="B96" s="353"/>
      <c r="C96" s="350"/>
    </row>
    <row r="97" spans="1:3">
      <c r="A97" s="348"/>
      <c r="B97" s="353"/>
      <c r="C97" s="350"/>
    </row>
    <row r="98" spans="1:3">
      <c r="A98" s="348"/>
      <c r="B98" s="353"/>
      <c r="C98" s="350"/>
    </row>
    <row r="99" spans="1:3">
      <c r="A99" s="348"/>
      <c r="B99" s="353"/>
      <c r="C99" s="350"/>
    </row>
    <row r="100" spans="1:3">
      <c r="A100" s="348"/>
      <c r="B100" s="353"/>
      <c r="C100" s="350"/>
    </row>
    <row r="101" spans="1:3">
      <c r="A101" s="348"/>
      <c r="B101" s="353"/>
      <c r="C101" s="350"/>
    </row>
    <row r="102" spans="1:3">
      <c r="A102" s="348"/>
      <c r="B102" s="353"/>
      <c r="C102" s="350"/>
    </row>
    <row r="103" spans="1:3">
      <c r="A103" s="348"/>
      <c r="B103" s="353"/>
      <c r="C103" s="350"/>
    </row>
    <row r="104" spans="1:3">
      <c r="A104" s="348"/>
      <c r="B104" s="353"/>
      <c r="C104" s="350"/>
    </row>
    <row r="105" spans="1:3">
      <c r="A105" s="348"/>
      <c r="B105" s="353"/>
      <c r="C105" s="350"/>
    </row>
    <row r="106" spans="1:3">
      <c r="A106" s="348"/>
      <c r="B106" s="353"/>
      <c r="C106" s="350"/>
    </row>
    <row r="107" spans="1:3">
      <c r="A107" s="348"/>
      <c r="B107" s="353"/>
      <c r="C107" s="350"/>
    </row>
    <row r="108" spans="1:3">
      <c r="A108" s="348"/>
      <c r="B108" s="353"/>
      <c r="C108" s="350"/>
    </row>
    <row r="109" spans="1:3">
      <c r="A109" s="348"/>
      <c r="B109" s="353"/>
      <c r="C109" s="350"/>
    </row>
    <row r="110" spans="1:3">
      <c r="A110" s="348"/>
      <c r="B110" s="353"/>
      <c r="C110" s="350"/>
    </row>
    <row r="111" spans="1:3">
      <c r="A111" s="348"/>
      <c r="B111" s="353"/>
      <c r="C111" s="350"/>
    </row>
    <row r="112" spans="1:3">
      <c r="A112" s="348"/>
      <c r="B112" s="353"/>
      <c r="C112" s="350"/>
    </row>
    <row r="113" spans="1:3">
      <c r="A113" s="348"/>
      <c r="B113" s="353"/>
      <c r="C113" s="350"/>
    </row>
    <row r="114" spans="1:3">
      <c r="A114" s="348"/>
      <c r="B114" s="353"/>
      <c r="C114" s="350"/>
    </row>
    <row r="115" spans="1:3">
      <c r="A115" s="348"/>
      <c r="B115" s="353"/>
      <c r="C115" s="350"/>
    </row>
    <row r="116" spans="1:3">
      <c r="A116" s="348"/>
      <c r="B116" s="353"/>
      <c r="C116" s="350"/>
    </row>
    <row r="117" spans="1:3" ht="15.75">
      <c r="A117" s="356"/>
      <c r="B117" s="353"/>
      <c r="C117" s="350"/>
    </row>
    <row r="118" spans="1:3" ht="15.75">
      <c r="A118" s="357"/>
    </row>
    <row r="119" spans="1:3" ht="15.75">
      <c r="A119" s="357"/>
    </row>
    <row r="120" spans="1:3" ht="15.75">
      <c r="A120" s="357"/>
    </row>
    <row r="121" spans="1:3" ht="15.75">
      <c r="A121" s="357"/>
    </row>
    <row r="122" spans="1:3" ht="15.75">
      <c r="A122" s="357"/>
    </row>
    <row r="123" spans="1:3" ht="15.75">
      <c r="A123" s="357"/>
    </row>
    <row r="124" spans="1:3" ht="15.75">
      <c r="A124" s="357"/>
    </row>
    <row r="125" spans="1:3" ht="15.75">
      <c r="A125" s="357"/>
    </row>
    <row r="126" spans="1:3" ht="15.75">
      <c r="A126" s="357"/>
    </row>
    <row r="127" spans="1:3" ht="15.75">
      <c r="A127" s="357"/>
    </row>
    <row r="128" spans="1:3" ht="15.75">
      <c r="A128" s="357"/>
    </row>
    <row r="129" spans="1:1" ht="15.75">
      <c r="A129" s="357"/>
    </row>
    <row r="130" spans="1:1" ht="15.75">
      <c r="A130" s="357"/>
    </row>
    <row r="131" spans="1:1" ht="15.75">
      <c r="A131" s="357"/>
    </row>
    <row r="132" spans="1:1" ht="15.75">
      <c r="A132" s="357"/>
    </row>
    <row r="133" spans="1:1" ht="15.75">
      <c r="A133" s="357"/>
    </row>
    <row r="134" spans="1:1" ht="15.75">
      <c r="A134" s="357"/>
    </row>
    <row r="135" spans="1:1" ht="15.75">
      <c r="A135" s="357"/>
    </row>
    <row r="136" spans="1:1" ht="15.75">
      <c r="A136" s="357"/>
    </row>
    <row r="137" spans="1:1" ht="15.75">
      <c r="A137" s="357"/>
    </row>
    <row r="138" spans="1:1" ht="15.75">
      <c r="A138" s="357"/>
    </row>
    <row r="139" spans="1:1" ht="15.75">
      <c r="A139" s="357"/>
    </row>
    <row r="140" spans="1:1" ht="15.75">
      <c r="A140" s="357"/>
    </row>
    <row r="141" spans="1:1" ht="15.75">
      <c r="A141" s="357"/>
    </row>
    <row r="142" spans="1:1" ht="15.75">
      <c r="A142" s="357"/>
    </row>
    <row r="143" spans="1:1" ht="15.75">
      <c r="A143" s="357"/>
    </row>
    <row r="144" spans="1:1" ht="15.75">
      <c r="A144" s="357"/>
    </row>
    <row r="145" spans="1:1" ht="15.75">
      <c r="A145" s="357"/>
    </row>
    <row r="146" spans="1:1" ht="15.75">
      <c r="A146" s="357"/>
    </row>
    <row r="147" spans="1:1" ht="15.75">
      <c r="A147" s="357"/>
    </row>
    <row r="148" spans="1:1" ht="15.75">
      <c r="A148" s="357"/>
    </row>
    <row r="149" spans="1:1" ht="15.75">
      <c r="A149" s="357"/>
    </row>
    <row r="150" spans="1:1" ht="15.75">
      <c r="A150" s="357"/>
    </row>
    <row r="151" spans="1:1" ht="15.75">
      <c r="A151" s="357"/>
    </row>
    <row r="152" spans="1:1" ht="15.75">
      <c r="A152" s="357"/>
    </row>
    <row r="153" spans="1:1" ht="15.75">
      <c r="A153" s="357"/>
    </row>
    <row r="154" spans="1:1" ht="15.75">
      <c r="A154" s="357"/>
    </row>
    <row r="155" spans="1:1" ht="15.75">
      <c r="A155" s="357"/>
    </row>
    <row r="156" spans="1:1" ht="15.75">
      <c r="A156" s="357"/>
    </row>
    <row r="157" spans="1:1" ht="15.75">
      <c r="A157" s="357"/>
    </row>
    <row r="158" spans="1:1" ht="15.75">
      <c r="A158" s="357"/>
    </row>
    <row r="159" spans="1:1" ht="15.75">
      <c r="A159" s="357"/>
    </row>
    <row r="160" spans="1:1" ht="15.75">
      <c r="A160" s="357"/>
    </row>
    <row r="161" spans="1:1" ht="15.75">
      <c r="A161" s="357"/>
    </row>
    <row r="162" spans="1:1" ht="15.75">
      <c r="A162" s="357"/>
    </row>
    <row r="163" spans="1:1" ht="15.75">
      <c r="A163" s="357"/>
    </row>
    <row r="164" spans="1:1" ht="15.75">
      <c r="A164" s="357"/>
    </row>
    <row r="165" spans="1:1" ht="15.75">
      <c r="A165" s="357"/>
    </row>
    <row r="166" spans="1:1" ht="15.75">
      <c r="A166" s="357"/>
    </row>
    <row r="167" spans="1:1" ht="15.75">
      <c r="A167" s="357"/>
    </row>
    <row r="168" spans="1:1" ht="15.75">
      <c r="A168" s="357"/>
    </row>
    <row r="169" spans="1:1" ht="15.75">
      <c r="A169" s="357"/>
    </row>
    <row r="170" spans="1:1" ht="15.75">
      <c r="A170" s="357"/>
    </row>
    <row r="171" spans="1:1" ht="15.75">
      <c r="A171" s="357"/>
    </row>
    <row r="172" spans="1:1" ht="15.75">
      <c r="A172" s="357"/>
    </row>
    <row r="173" spans="1:1" ht="15.75">
      <c r="A173" s="357"/>
    </row>
    <row r="174" spans="1:1" ht="15.75">
      <c r="A174" s="357"/>
    </row>
    <row r="175" spans="1:1" ht="15.75">
      <c r="A175" s="357"/>
    </row>
    <row r="176" spans="1:1" ht="15.75">
      <c r="A176" s="357"/>
    </row>
    <row r="177" spans="1:1" ht="15.75">
      <c r="A177" s="357"/>
    </row>
    <row r="178" spans="1:1" ht="15.75">
      <c r="A178" s="357"/>
    </row>
    <row r="179" spans="1:1" ht="15.75">
      <c r="A179" s="357"/>
    </row>
    <row r="180" spans="1:1" ht="15.75">
      <c r="A180" s="357"/>
    </row>
    <row r="181" spans="1:1" ht="15.75">
      <c r="A181" s="357"/>
    </row>
    <row r="182" spans="1:1" ht="15.75">
      <c r="A182" s="357"/>
    </row>
    <row r="183" spans="1:1" ht="15.75">
      <c r="A183" s="357"/>
    </row>
    <row r="184" spans="1:1" ht="15.75">
      <c r="A184" s="357"/>
    </row>
    <row r="185" spans="1:1" ht="15.75">
      <c r="A185" s="357"/>
    </row>
    <row r="186" spans="1:1" ht="15.75">
      <c r="A186" s="357"/>
    </row>
    <row r="187" spans="1:1" ht="15.75">
      <c r="A187" s="357"/>
    </row>
    <row r="188" spans="1:1" ht="15.75">
      <c r="A188" s="357"/>
    </row>
    <row r="189" spans="1:1" ht="15.75">
      <c r="A189" s="357"/>
    </row>
    <row r="190" spans="1:1" ht="15.75">
      <c r="A190" s="357"/>
    </row>
    <row r="191" spans="1:1" ht="15.75">
      <c r="A191" s="357"/>
    </row>
    <row r="192" spans="1:1" ht="15.75">
      <c r="A192" s="357"/>
    </row>
    <row r="193" spans="1:1" ht="15.75">
      <c r="A193" s="357"/>
    </row>
    <row r="194" spans="1:1" ht="15.75">
      <c r="A194" s="357"/>
    </row>
    <row r="195" spans="1:1" ht="15.75">
      <c r="A195" s="357"/>
    </row>
    <row r="196" spans="1:1" ht="15.75">
      <c r="A196" s="357"/>
    </row>
    <row r="197" spans="1:1" ht="15.75">
      <c r="A197" s="357"/>
    </row>
    <row r="198" spans="1:1" ht="15.75">
      <c r="A198" s="357"/>
    </row>
    <row r="199" spans="1:1" ht="15.75">
      <c r="A199" s="357"/>
    </row>
    <row r="200" spans="1:1" ht="15.75">
      <c r="A200" s="357"/>
    </row>
    <row r="201" spans="1:1" ht="15.75">
      <c r="A201" s="357"/>
    </row>
    <row r="202" spans="1:1" ht="15.75">
      <c r="A202" s="357"/>
    </row>
    <row r="203" spans="1:1" ht="15.75">
      <c r="A203" s="357"/>
    </row>
    <row r="204" spans="1:1" ht="15.75">
      <c r="A204" s="357"/>
    </row>
    <row r="205" spans="1:1" ht="15.75">
      <c r="A205" s="357"/>
    </row>
    <row r="206" spans="1:1" ht="15.75">
      <c r="A206" s="357"/>
    </row>
    <row r="207" spans="1:1" ht="15.75">
      <c r="A207" s="357"/>
    </row>
    <row r="208" spans="1:1" ht="15.75">
      <c r="A208" s="357"/>
    </row>
    <row r="209" spans="1:1" ht="15.75">
      <c r="A209" s="357"/>
    </row>
    <row r="210" spans="1:1" ht="15.75">
      <c r="A210" s="357"/>
    </row>
    <row r="211" spans="1:1" ht="15.75">
      <c r="A211" s="357"/>
    </row>
    <row r="212" spans="1:1" ht="15.75">
      <c r="A212" s="357"/>
    </row>
    <row r="213" spans="1:1" ht="15.75">
      <c r="A213" s="357"/>
    </row>
    <row r="214" spans="1:1" ht="15.75">
      <c r="A214" s="357"/>
    </row>
    <row r="215" spans="1:1" ht="15.75">
      <c r="A215" s="357"/>
    </row>
    <row r="216" spans="1:1" ht="15.75">
      <c r="A216" s="357"/>
    </row>
    <row r="217" spans="1:1" ht="15.75">
      <c r="A217" s="357"/>
    </row>
    <row r="218" spans="1:1" ht="15.75">
      <c r="A218" s="357"/>
    </row>
    <row r="219" spans="1:1" ht="15.75">
      <c r="A219" s="357"/>
    </row>
    <row r="220" spans="1:1" ht="15.75">
      <c r="A220" s="357"/>
    </row>
    <row r="221" spans="1:1" ht="15.75">
      <c r="A221" s="357"/>
    </row>
    <row r="222" spans="1:1" ht="15.75">
      <c r="A222" s="357"/>
    </row>
    <row r="223" spans="1:1" ht="15.75">
      <c r="A223" s="357"/>
    </row>
    <row r="224" spans="1:1" ht="15.75">
      <c r="A224" s="357"/>
    </row>
    <row r="225" spans="1:1" ht="15.75">
      <c r="A225" s="357"/>
    </row>
    <row r="226" spans="1:1" ht="15.75">
      <c r="A226" s="357"/>
    </row>
    <row r="227" spans="1:1" ht="15.75">
      <c r="A227" s="357"/>
    </row>
    <row r="228" spans="1:1" ht="15.75">
      <c r="A228" s="357"/>
    </row>
    <row r="229" spans="1:1" ht="15.75">
      <c r="A229" s="357"/>
    </row>
    <row r="230" spans="1:1" ht="15.75">
      <c r="A230" s="357"/>
    </row>
    <row r="231" spans="1:1" ht="15.75">
      <c r="A231" s="357"/>
    </row>
    <row r="232" spans="1:1" ht="15.75">
      <c r="A232" s="357"/>
    </row>
    <row r="233" spans="1:1" ht="15.75">
      <c r="A233" s="357"/>
    </row>
    <row r="234" spans="1:1" ht="15.75">
      <c r="A234" s="357"/>
    </row>
    <row r="235" spans="1:1" ht="15.75">
      <c r="A235" s="357"/>
    </row>
    <row r="236" spans="1:1" ht="15.75">
      <c r="A236" s="357"/>
    </row>
    <row r="237" spans="1:1" ht="15.75">
      <c r="A237" s="357"/>
    </row>
    <row r="238" spans="1:1" ht="15.75">
      <c r="A238" s="357"/>
    </row>
    <row r="239" spans="1:1" ht="15.75">
      <c r="A239" s="357"/>
    </row>
    <row r="240" spans="1:1" ht="15.75">
      <c r="A240" s="357"/>
    </row>
    <row r="241" spans="1:1" ht="15.75">
      <c r="A241" s="357"/>
    </row>
    <row r="242" spans="1:1" ht="15.75">
      <c r="A242" s="357"/>
    </row>
    <row r="243" spans="1:1" ht="15.75">
      <c r="A243" s="357"/>
    </row>
    <row r="244" spans="1:1" ht="15.75">
      <c r="A244" s="357"/>
    </row>
    <row r="245" spans="1:1" ht="15.75">
      <c r="A245" s="357"/>
    </row>
    <row r="246" spans="1:1" ht="15.75">
      <c r="A246" s="357"/>
    </row>
    <row r="247" spans="1:1" ht="15.75">
      <c r="A247" s="357"/>
    </row>
    <row r="248" spans="1:1" ht="15.75">
      <c r="A248" s="357"/>
    </row>
    <row r="249" spans="1:1" ht="15.75">
      <c r="A249" s="357"/>
    </row>
    <row r="250" spans="1:1" ht="15.75">
      <c r="A250" s="357"/>
    </row>
    <row r="251" spans="1:1" ht="15.75">
      <c r="A251" s="357"/>
    </row>
    <row r="252" spans="1:1" ht="15.75">
      <c r="A252" s="357"/>
    </row>
    <row r="253" spans="1:1" ht="15.75">
      <c r="A253" s="357"/>
    </row>
    <row r="254" spans="1:1" ht="15.75">
      <c r="A254" s="357"/>
    </row>
    <row r="255" spans="1:1" ht="15.75">
      <c r="A255" s="357"/>
    </row>
    <row r="256" spans="1:1" ht="15.75">
      <c r="A256" s="357"/>
    </row>
    <row r="257" spans="1:1" ht="15.75">
      <c r="A257" s="357"/>
    </row>
    <row r="258" spans="1:1" ht="15.75">
      <c r="A258" s="357"/>
    </row>
    <row r="259" spans="1:1" ht="15.75">
      <c r="A259" s="357"/>
    </row>
    <row r="260" spans="1:1" ht="15.75">
      <c r="A260" s="357"/>
    </row>
    <row r="261" spans="1:1" ht="15.75">
      <c r="A261" s="357"/>
    </row>
    <row r="262" spans="1:1" ht="15.75">
      <c r="A262" s="357"/>
    </row>
    <row r="263" spans="1:1" ht="15.75">
      <c r="A263" s="357"/>
    </row>
    <row r="264" spans="1:1" ht="15.75">
      <c r="A264" s="357"/>
    </row>
    <row r="265" spans="1:1" ht="15.75">
      <c r="A265" s="357"/>
    </row>
    <row r="266" spans="1:1" ht="15.75">
      <c r="A266" s="357"/>
    </row>
    <row r="267" spans="1:1" ht="15.75">
      <c r="A267" s="357"/>
    </row>
    <row r="268" spans="1:1" ht="15.75">
      <c r="A268" s="357"/>
    </row>
    <row r="269" spans="1:1" ht="15.75">
      <c r="A269" s="357"/>
    </row>
    <row r="270" spans="1:1" ht="15.75">
      <c r="A270" s="357"/>
    </row>
    <row r="271" spans="1:1" ht="15.75">
      <c r="A271" s="357"/>
    </row>
    <row r="272" spans="1:1" ht="15.75">
      <c r="A272" s="357"/>
    </row>
    <row r="273" spans="1:1" ht="15.75">
      <c r="A273" s="357"/>
    </row>
    <row r="274" spans="1:1" ht="15.75">
      <c r="A274" s="357"/>
    </row>
    <row r="275" spans="1:1" ht="15.75">
      <c r="A275" s="357"/>
    </row>
    <row r="276" spans="1:1" ht="15.75">
      <c r="A276" s="357"/>
    </row>
    <row r="277" spans="1:1" ht="15.75">
      <c r="A277" s="357"/>
    </row>
  </sheetData>
  <phoneticPr fontId="14" type="noConversion"/>
  <pageMargins left="0.7" right="0.7" top="0.75" bottom="0.75" header="0.3" footer="0.3"/>
  <pageSetup paperSize="9" orientation="portrait" verticalDpi="599" r:id="rId1"/>
  <headerFooter>
    <oddFooter>&amp;C&amp;1#&amp;"Calibri"&amp;10&amp;K000000Internal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
  <sheetViews>
    <sheetView workbookViewId="0"/>
  </sheetViews>
  <sheetFormatPr defaultColWidth="9.140625" defaultRowHeight="15.75"/>
  <cols>
    <col min="1" max="1" width="13.42578125" style="369" bestFit="1" customWidth="1"/>
    <col min="2" max="2" width="15" style="369" bestFit="1" customWidth="1"/>
    <col min="3" max="3" width="17.42578125" style="356" customWidth="1"/>
    <col min="4" max="4" width="33.5703125" style="366" customWidth="1"/>
    <col min="5" max="5" width="35.5703125" style="363" customWidth="1"/>
    <col min="6" max="6" width="60.42578125" style="366" bestFit="1" customWidth="1"/>
    <col min="7" max="16384" width="9.140625" style="363"/>
  </cols>
  <sheetData>
    <row r="1" spans="1:6">
      <c r="A1" s="360" t="s">
        <v>3042</v>
      </c>
      <c r="B1" s="360" t="s">
        <v>3043</v>
      </c>
      <c r="C1" s="361" t="s">
        <v>2891</v>
      </c>
      <c r="D1" s="362" t="s">
        <v>3044</v>
      </c>
      <c r="E1" s="362" t="s">
        <v>3045</v>
      </c>
      <c r="F1" s="362" t="s">
        <v>3046</v>
      </c>
    </row>
    <row r="2" spans="1:6">
      <c r="A2" s="364"/>
      <c r="B2" s="364"/>
      <c r="D2" s="365"/>
      <c r="E2" s="365"/>
      <c r="F2" s="365"/>
    </row>
    <row r="3" spans="1:6">
      <c r="A3" s="364"/>
      <c r="B3" s="364"/>
      <c r="E3" s="366"/>
      <c r="F3" s="365"/>
    </row>
    <row r="4" spans="1:6">
      <c r="A4" s="364"/>
      <c r="B4" s="364"/>
      <c r="E4" s="366"/>
    </row>
    <row r="5" spans="1:6" ht="14.25">
      <c r="A5" s="367"/>
      <c r="B5" s="367"/>
      <c r="C5" s="368"/>
      <c r="D5" s="368"/>
      <c r="E5" s="368"/>
      <c r="F5" s="368"/>
    </row>
    <row r="6" spans="1:6" ht="14.25">
      <c r="A6" s="367"/>
      <c r="B6" s="367"/>
      <c r="C6" s="368"/>
      <c r="D6" s="368"/>
      <c r="E6" s="368"/>
      <c r="F6" s="368"/>
    </row>
  </sheetData>
  <autoFilter ref="A1:F1"/>
  <phoneticPr fontId="14" type="noConversion"/>
  <pageMargins left="0.7" right="0.7" top="0.75" bottom="0.75" header="0.3" footer="0.3"/>
  <pageSetup paperSize="9" orientation="portrait" r:id="rId1"/>
  <headerFooter>
    <oddHeader>&amp;R&amp;"Calibri"&amp;10&amp;K000000CORPORATE&amp;1#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
  <sheetViews>
    <sheetView workbookViewId="0"/>
  </sheetViews>
  <sheetFormatPr defaultColWidth="19.28515625" defaultRowHeight="14.25"/>
  <cols>
    <col min="1" max="1" width="12.42578125" style="375" bestFit="1" customWidth="1"/>
    <col min="2" max="2" width="13.42578125" style="375" bestFit="1" customWidth="1"/>
    <col min="3" max="3" width="50" style="376" bestFit="1" customWidth="1"/>
    <col min="4" max="4" width="14.85546875" style="379" bestFit="1" customWidth="1"/>
    <col min="5" max="5" width="14.85546875" style="363" bestFit="1" customWidth="1"/>
    <col min="6" max="6" width="45.42578125" style="379" bestFit="1" customWidth="1"/>
    <col min="7" max="16384" width="19.28515625" style="363"/>
  </cols>
  <sheetData>
    <row r="1" spans="1:6">
      <c r="A1" s="373" t="s">
        <v>3042</v>
      </c>
      <c r="B1" s="373" t="s">
        <v>3043</v>
      </c>
      <c r="C1" s="373" t="s">
        <v>2891</v>
      </c>
      <c r="D1" s="373" t="s">
        <v>3044</v>
      </c>
      <c r="E1" s="373" t="s">
        <v>3045</v>
      </c>
      <c r="F1" s="373" t="s">
        <v>3046</v>
      </c>
    </row>
    <row r="2" spans="1:6" ht="15.75">
      <c r="A2" s="374"/>
      <c r="B2" s="374"/>
      <c r="C2" s="374"/>
      <c r="D2" s="374"/>
      <c r="E2" s="374"/>
      <c r="F2" s="374"/>
    </row>
    <row r="3" spans="1:6" ht="15.75">
      <c r="A3" s="374"/>
      <c r="B3" s="374"/>
      <c r="C3" s="374"/>
      <c r="D3" s="374"/>
      <c r="E3" s="374"/>
      <c r="F3" s="374"/>
    </row>
    <row r="4" spans="1:6">
      <c r="D4" s="377"/>
      <c r="E4" s="377"/>
      <c r="F4" s="378"/>
    </row>
  </sheetData>
  <autoFilter ref="A1:F1"/>
  <phoneticPr fontId="14" type="noConversion"/>
  <pageMargins left="0.7" right="0.7" top="0.75" bottom="0.75" header="0.3" footer="0.3"/>
  <pageSetup paperSize="9" orientation="portrait" r:id="rId1"/>
  <headerFooter>
    <oddFooter>&amp;C&amp;1#&amp;"Calibri"&amp;10&amp;K000000Internal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
  <sheetViews>
    <sheetView workbookViewId="0"/>
  </sheetViews>
  <sheetFormatPr defaultColWidth="9.140625" defaultRowHeight="16.5"/>
  <cols>
    <col min="1" max="1" width="15.42578125" style="370" customWidth="1"/>
    <col min="2" max="2" width="17.42578125" style="370" customWidth="1"/>
    <col min="3" max="3" width="11.42578125" style="370" customWidth="1"/>
    <col min="4" max="4" width="15.140625" style="370" customWidth="1"/>
    <col min="5" max="5" width="19" style="370" customWidth="1"/>
    <col min="6" max="6" width="26.7109375" style="370" customWidth="1"/>
    <col min="7" max="16384" width="9.140625" style="370"/>
  </cols>
  <sheetData>
    <row r="1" spans="1:6">
      <c r="A1" s="370" t="s">
        <v>3042</v>
      </c>
      <c r="B1" s="370" t="s">
        <v>3043</v>
      </c>
      <c r="C1" s="370" t="s">
        <v>2891</v>
      </c>
      <c r="D1" s="370" t="s">
        <v>3044</v>
      </c>
      <c r="E1" s="370" t="s">
        <v>3045</v>
      </c>
      <c r="F1" s="370" t="s">
        <v>3046</v>
      </c>
    </row>
    <row r="2" spans="1:6">
      <c r="A2" s="371">
        <v>45016</v>
      </c>
      <c r="B2" s="371">
        <v>45169</v>
      </c>
      <c r="C2" s="370" t="s">
        <v>68</v>
      </c>
      <c r="D2" s="372">
        <v>52294533</v>
      </c>
      <c r="E2" s="372">
        <v>52308236</v>
      </c>
      <c r="F2" s="370" t="s">
        <v>3047</v>
      </c>
    </row>
  </sheetData>
  <phoneticPr fontId="1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pageSetUpPr fitToPage="1"/>
  </sheetPr>
  <dimension ref="A1:DU110"/>
  <sheetViews>
    <sheetView workbookViewId="0"/>
  </sheetViews>
  <sheetFormatPr defaultRowHeight="15.75"/>
  <cols>
    <col min="1" max="1" width="11.42578125" bestFit="1" customWidth="1"/>
    <col min="2" max="2" width="15.140625" bestFit="1" customWidth="1"/>
    <col min="3" max="3" width="31.42578125" bestFit="1" customWidth="1"/>
    <col min="4" max="4" width="9.140625" bestFit="1" customWidth="1"/>
    <col min="5" max="5" width="14.28515625" bestFit="1" customWidth="1"/>
    <col min="6" max="6" width="5.85546875" bestFit="1" customWidth="1"/>
    <col min="7" max="9" width="14.28515625" bestFit="1" customWidth="1"/>
    <col min="10" max="11" width="5.85546875" bestFit="1" customWidth="1"/>
    <col min="12" max="12" width="14.28515625" bestFit="1" customWidth="1"/>
    <col min="13" max="13" width="5.85546875" bestFit="1" customWidth="1"/>
    <col min="14" max="14" width="6.85546875" bestFit="1" customWidth="1"/>
    <col min="15" max="15" width="13.28515625" bestFit="1" customWidth="1"/>
    <col min="16" max="16" width="92.140625" bestFit="1" customWidth="1"/>
    <col min="17" max="19" width="5.85546875" bestFit="1" customWidth="1"/>
    <col min="20" max="20" width="159.28515625" bestFit="1" customWidth="1"/>
    <col min="21" max="21" width="95" bestFit="1" customWidth="1"/>
    <col min="22" max="22" width="7.28515625" bestFit="1" customWidth="1"/>
    <col min="23" max="23" width="6.28515625" bestFit="1" customWidth="1"/>
    <col min="24" max="24" width="6.7109375" bestFit="1" customWidth="1"/>
    <col min="25" max="25" width="5.85546875" bestFit="1" customWidth="1"/>
    <col min="26" max="26" width="255" bestFit="1" customWidth="1"/>
    <col min="27" max="27" width="28.7109375" bestFit="1" customWidth="1"/>
    <col min="28" max="28" width="9.85546875" bestFit="1" customWidth="1"/>
    <col min="29" max="29" width="41.42578125" bestFit="1" customWidth="1"/>
    <col min="30" max="30" width="11.140625" bestFit="1" customWidth="1"/>
    <col min="31" max="31" width="7.28515625" bestFit="1" customWidth="1"/>
    <col min="32" max="32" width="11.140625" bestFit="1" customWidth="1"/>
    <col min="33" max="33" width="40.85546875" bestFit="1" customWidth="1"/>
    <col min="34" max="34" width="11.140625" bestFit="1" customWidth="1"/>
    <col min="35" max="35" width="49.42578125" bestFit="1" customWidth="1"/>
    <col min="36" max="36" width="9.85546875" bestFit="1" customWidth="1"/>
    <col min="37" max="37" width="6.85546875" bestFit="1" customWidth="1"/>
    <col min="38" max="38" width="11.140625" bestFit="1" customWidth="1"/>
    <col min="39" max="39" width="255" bestFit="1" customWidth="1"/>
    <col min="40" max="40" width="6.85546875" bestFit="1" customWidth="1"/>
    <col min="41" max="41" width="9.85546875" bestFit="1" customWidth="1"/>
    <col min="42" max="42" width="7.42578125" bestFit="1" customWidth="1"/>
    <col min="43" max="43" width="11" bestFit="1" customWidth="1"/>
    <col min="44" max="44" width="14.7109375" bestFit="1" customWidth="1"/>
    <col min="45" max="45" width="6.7109375" bestFit="1" customWidth="1"/>
    <col min="46" max="46" width="7.28515625" bestFit="1" customWidth="1"/>
    <col min="47" max="47" width="14.28515625" bestFit="1" customWidth="1"/>
    <col min="48" max="48" width="13.28515625" bestFit="1" customWidth="1"/>
    <col min="49" max="50" width="14.28515625" bestFit="1" customWidth="1"/>
    <col min="51" max="51" width="7.7109375" bestFit="1" customWidth="1"/>
    <col min="52" max="52" width="132" bestFit="1" customWidth="1"/>
    <col min="53" max="53" width="6.85546875" bestFit="1" customWidth="1"/>
    <col min="54" max="54" width="135.85546875" bestFit="1" customWidth="1"/>
    <col min="55" max="56" width="5.85546875" bestFit="1" customWidth="1"/>
    <col min="57" max="57" width="7.28515625" bestFit="1" customWidth="1"/>
    <col min="58" max="59" width="6.85546875" bestFit="1" customWidth="1"/>
    <col min="60" max="60" width="7.28515625" bestFit="1" customWidth="1"/>
    <col min="61" max="64" width="6.85546875" bestFit="1" customWidth="1"/>
    <col min="65" max="66" width="8.42578125" bestFit="1" customWidth="1"/>
    <col min="67" max="67" width="6.85546875" bestFit="1" customWidth="1"/>
    <col min="68" max="69" width="7.28515625" bestFit="1" customWidth="1"/>
    <col min="70" max="71" width="6.85546875" bestFit="1" customWidth="1"/>
    <col min="72" max="78" width="64.85546875" bestFit="1" customWidth="1"/>
    <col min="79" max="79" width="78" bestFit="1" customWidth="1"/>
    <col min="80" max="80" width="6.85546875" bestFit="1" customWidth="1"/>
    <col min="81" max="82" width="7.28515625" bestFit="1" customWidth="1"/>
    <col min="83" max="83" width="16.28515625" bestFit="1" customWidth="1"/>
    <col min="84" max="84" width="14.28515625" bestFit="1" customWidth="1"/>
    <col min="85" max="92" width="7.28515625" bestFit="1" customWidth="1"/>
    <col min="93" max="99" width="7.85546875" bestFit="1" customWidth="1"/>
    <col min="100" max="100" width="101.7109375" bestFit="1" customWidth="1"/>
    <col min="101" max="101" width="7.85546875" bestFit="1" customWidth="1"/>
  </cols>
  <sheetData>
    <row r="1" spans="1:125">
      <c r="A1" t="s">
        <v>512</v>
      </c>
      <c r="B1" t="s">
        <v>513</v>
      </c>
      <c r="C1" t="s">
        <v>514</v>
      </c>
      <c r="D1" t="s">
        <v>515</v>
      </c>
      <c r="E1" t="s">
        <v>9</v>
      </c>
      <c r="F1" t="s">
        <v>15</v>
      </c>
      <c r="G1" t="s">
        <v>17</v>
      </c>
      <c r="H1" t="s">
        <v>19</v>
      </c>
      <c r="I1" t="s">
        <v>21</v>
      </c>
      <c r="J1" t="s">
        <v>23</v>
      </c>
      <c r="K1" t="s">
        <v>25</v>
      </c>
      <c r="L1" t="s">
        <v>27</v>
      </c>
      <c r="M1" t="s">
        <v>29</v>
      </c>
      <c r="N1" t="s">
        <v>31</v>
      </c>
      <c r="O1" t="s">
        <v>34</v>
      </c>
      <c r="P1" t="s">
        <v>71</v>
      </c>
      <c r="Q1" t="s">
        <v>74</v>
      </c>
      <c r="R1" t="s">
        <v>83</v>
      </c>
      <c r="S1" t="s">
        <v>93</v>
      </c>
      <c r="T1" t="s">
        <v>101</v>
      </c>
      <c r="U1" t="s">
        <v>105</v>
      </c>
      <c r="V1" t="s">
        <v>107</v>
      </c>
      <c r="W1" t="s">
        <v>109</v>
      </c>
      <c r="X1" t="s">
        <v>111</v>
      </c>
      <c r="Y1" t="s">
        <v>113</v>
      </c>
      <c r="Z1" t="s">
        <v>156</v>
      </c>
      <c r="AA1" t="s">
        <v>159</v>
      </c>
      <c r="AB1" t="s">
        <v>161</v>
      </c>
      <c r="AC1" t="s">
        <v>164</v>
      </c>
      <c r="AD1" t="s">
        <v>166</v>
      </c>
      <c r="AE1" t="s">
        <v>168</v>
      </c>
      <c r="AF1" t="s">
        <v>171</v>
      </c>
      <c r="AG1" t="s">
        <v>173</v>
      </c>
      <c r="AH1" t="s">
        <v>175</v>
      </c>
      <c r="AI1" t="s">
        <v>177</v>
      </c>
      <c r="AJ1" t="s">
        <v>179</v>
      </c>
      <c r="AK1" t="s">
        <v>181</v>
      </c>
      <c r="AL1" t="s">
        <v>183</v>
      </c>
      <c r="AM1" t="s">
        <v>185</v>
      </c>
      <c r="AN1" t="s">
        <v>187</v>
      </c>
      <c r="AO1" t="s">
        <v>189</v>
      </c>
      <c r="AP1" t="s">
        <v>192</v>
      </c>
      <c r="AQ1" t="s">
        <v>195</v>
      </c>
      <c r="AR1" t="s">
        <v>197</v>
      </c>
      <c r="AS1" t="s">
        <v>199</v>
      </c>
      <c r="AT1" t="s">
        <v>201</v>
      </c>
      <c r="AU1" t="s">
        <v>203</v>
      </c>
      <c r="AV1" t="s">
        <v>205</v>
      </c>
      <c r="AW1" t="s">
        <v>208</v>
      </c>
      <c r="AX1" t="s">
        <v>210</v>
      </c>
      <c r="AY1" t="s">
        <v>212</v>
      </c>
      <c r="AZ1" t="s">
        <v>214</v>
      </c>
      <c r="BA1" t="s">
        <v>234</v>
      </c>
      <c r="BB1" t="s">
        <v>236</v>
      </c>
      <c r="BC1" t="s">
        <v>239</v>
      </c>
      <c r="BD1" t="s">
        <v>245</v>
      </c>
      <c r="BE1" t="s">
        <v>261</v>
      </c>
      <c r="BF1" t="s">
        <v>263</v>
      </c>
      <c r="BG1" t="s">
        <v>265</v>
      </c>
      <c r="BH1" t="s">
        <v>268</v>
      </c>
      <c r="BI1" t="s">
        <v>270</v>
      </c>
      <c r="BJ1" t="s">
        <v>272</v>
      </c>
      <c r="BK1" t="s">
        <v>275</v>
      </c>
      <c r="BL1" t="s">
        <v>278</v>
      </c>
      <c r="BM1" t="s">
        <v>280</v>
      </c>
      <c r="BN1" t="s">
        <v>282</v>
      </c>
      <c r="BO1" t="s">
        <v>285</v>
      </c>
      <c r="BP1" t="s">
        <v>288</v>
      </c>
      <c r="BQ1" t="s">
        <v>290</v>
      </c>
      <c r="BR1" t="s">
        <v>292</v>
      </c>
      <c r="BS1" t="s">
        <v>294</v>
      </c>
      <c r="BT1" t="s">
        <v>297</v>
      </c>
      <c r="BU1" t="s">
        <v>300</v>
      </c>
      <c r="BV1" t="s">
        <v>303</v>
      </c>
      <c r="BW1" t="s">
        <v>305</v>
      </c>
      <c r="BX1" t="s">
        <v>307</v>
      </c>
      <c r="BY1" t="s">
        <v>309</v>
      </c>
      <c r="BZ1" t="s">
        <v>311</v>
      </c>
      <c r="CA1" t="s">
        <v>313</v>
      </c>
      <c r="CB1" t="s">
        <v>315</v>
      </c>
      <c r="CC1" t="s">
        <v>318</v>
      </c>
      <c r="CD1" t="s">
        <v>320</v>
      </c>
      <c r="CE1" t="s">
        <v>323</v>
      </c>
      <c r="CF1" t="s">
        <v>325</v>
      </c>
      <c r="CG1" t="s">
        <v>328</v>
      </c>
      <c r="CH1" t="s">
        <v>330</v>
      </c>
      <c r="CI1" t="s">
        <v>332</v>
      </c>
      <c r="CJ1" t="s">
        <v>334</v>
      </c>
      <c r="CK1" t="s">
        <v>336</v>
      </c>
      <c r="CL1" t="s">
        <v>338</v>
      </c>
      <c r="CM1" t="s">
        <v>340</v>
      </c>
      <c r="CN1" t="s">
        <v>346</v>
      </c>
      <c r="CO1" t="s">
        <v>348</v>
      </c>
      <c r="CP1" t="s">
        <v>350</v>
      </c>
      <c r="CQ1" t="s">
        <v>352</v>
      </c>
      <c r="CR1" t="s">
        <v>354</v>
      </c>
      <c r="CS1" t="s">
        <v>356</v>
      </c>
      <c r="CT1" t="s">
        <v>361</v>
      </c>
      <c r="CU1" t="s">
        <v>363</v>
      </c>
      <c r="CV1" t="s">
        <v>365</v>
      </c>
      <c r="CW1" t="s">
        <v>367</v>
      </c>
      <c r="CX1" t="s">
        <v>369</v>
      </c>
      <c r="CY1" t="s">
        <v>372</v>
      </c>
      <c r="CZ1" t="s">
        <v>374</v>
      </c>
      <c r="DA1" t="s">
        <v>383</v>
      </c>
      <c r="DB1" t="s">
        <v>385</v>
      </c>
      <c r="DC1" t="s">
        <v>393</v>
      </c>
      <c r="DD1" t="s">
        <v>396</v>
      </c>
      <c r="DE1" t="s">
        <v>398</v>
      </c>
      <c r="DF1" t="s">
        <v>400</v>
      </c>
      <c r="DG1" t="s">
        <v>402</v>
      </c>
      <c r="DH1" t="s">
        <v>404</v>
      </c>
      <c r="DI1" t="s">
        <v>406</v>
      </c>
      <c r="DJ1" t="s">
        <v>408</v>
      </c>
      <c r="DK1" t="s">
        <v>410</v>
      </c>
      <c r="DL1" t="s">
        <v>412</v>
      </c>
      <c r="DM1" t="s">
        <v>431</v>
      </c>
      <c r="DN1" t="s">
        <v>433</v>
      </c>
      <c r="DO1" t="s">
        <v>435</v>
      </c>
      <c r="DP1" t="s">
        <v>438</v>
      </c>
      <c r="DQ1" t="s">
        <v>440</v>
      </c>
      <c r="DR1" t="s">
        <v>442</v>
      </c>
      <c r="DS1" t="s">
        <v>444</v>
      </c>
      <c r="DT1" t="s">
        <v>446</v>
      </c>
      <c r="DU1" t="s">
        <v>448</v>
      </c>
    </row>
    <row r="2" spans="1:125">
      <c r="A2" s="26">
        <v>44834</v>
      </c>
      <c r="B2" t="s">
        <v>516</v>
      </c>
      <c r="C2" t="s">
        <v>517</v>
      </c>
      <c r="D2" t="s">
        <v>518</v>
      </c>
      <c r="T2" t="s">
        <v>519</v>
      </c>
      <c r="U2" t="s">
        <v>11</v>
      </c>
      <c r="V2" s="27">
        <v>0.99</v>
      </c>
      <c r="W2" t="s">
        <v>520</v>
      </c>
      <c r="X2" t="s">
        <v>521</v>
      </c>
      <c r="Y2" s="28">
        <v>47</v>
      </c>
      <c r="Z2" t="s">
        <v>522</v>
      </c>
      <c r="AA2" t="s">
        <v>523</v>
      </c>
      <c r="AB2" t="s">
        <v>11</v>
      </c>
      <c r="AC2" t="s">
        <v>524</v>
      </c>
      <c r="AD2" t="s">
        <v>525</v>
      </c>
      <c r="AE2" s="27">
        <v>0.99</v>
      </c>
      <c r="AF2" t="s">
        <v>526</v>
      </c>
      <c r="AG2" t="s">
        <v>527</v>
      </c>
      <c r="AH2" t="s">
        <v>526</v>
      </c>
      <c r="AI2" t="s">
        <v>11</v>
      </c>
      <c r="AJ2" t="s">
        <v>11</v>
      </c>
      <c r="AK2" s="28">
        <v>2</v>
      </c>
      <c r="AL2" t="s">
        <v>526</v>
      </c>
      <c r="AM2" t="s">
        <v>528</v>
      </c>
      <c r="AN2" t="s">
        <v>529</v>
      </c>
      <c r="AO2" t="s">
        <v>11</v>
      </c>
      <c r="AP2" s="28">
        <v>156</v>
      </c>
      <c r="AQ2" t="s">
        <v>530</v>
      </c>
      <c r="AR2" t="s">
        <v>531</v>
      </c>
      <c r="AS2" s="28">
        <v>10552</v>
      </c>
      <c r="AT2" s="27">
        <v>0.98519999999999996</v>
      </c>
      <c r="AU2" s="29">
        <v>29103477</v>
      </c>
      <c r="AV2" s="29">
        <v>643971</v>
      </c>
      <c r="AW2" s="29">
        <v>815583247</v>
      </c>
      <c r="AX2" s="29">
        <v>2918865055</v>
      </c>
      <c r="AZ2" t="s">
        <v>532</v>
      </c>
      <c r="BD2" s="28">
        <v>0</v>
      </c>
      <c r="CG2" s="27">
        <v>1</v>
      </c>
      <c r="CH2" s="27">
        <v>0</v>
      </c>
      <c r="CI2" s="27">
        <v>0</v>
      </c>
      <c r="CJ2" s="27">
        <v>0</v>
      </c>
      <c r="CK2" s="27">
        <v>1</v>
      </c>
      <c r="CL2" s="27">
        <v>0</v>
      </c>
      <c r="CM2" s="27">
        <v>0</v>
      </c>
      <c r="CN2" s="27">
        <v>0.28000000000000003</v>
      </c>
      <c r="CO2" s="27">
        <v>0</v>
      </c>
      <c r="CP2" s="27">
        <v>0</v>
      </c>
      <c r="CQ2" s="27">
        <v>0</v>
      </c>
      <c r="CR2" s="27">
        <v>0</v>
      </c>
      <c r="CS2" s="27">
        <v>0</v>
      </c>
      <c r="CT2" s="27">
        <v>0</v>
      </c>
      <c r="CU2" s="27">
        <v>0</v>
      </c>
      <c r="CV2" t="s">
        <v>533</v>
      </c>
      <c r="CW2" s="28">
        <v>0</v>
      </c>
      <c r="CX2" s="27">
        <v>0</v>
      </c>
      <c r="CY2" t="s">
        <v>11</v>
      </c>
      <c r="CZ2" t="s">
        <v>11</v>
      </c>
    </row>
    <row r="3" spans="1:125" s="32" customFormat="1">
      <c r="A3" s="31">
        <v>44834</v>
      </c>
      <c r="B3" s="32" t="s">
        <v>534</v>
      </c>
      <c r="C3" s="32" t="s">
        <v>517</v>
      </c>
      <c r="D3" s="32" t="s">
        <v>518</v>
      </c>
      <c r="E3" s="33">
        <v>1500000000</v>
      </c>
      <c r="F3" s="33">
        <v>0</v>
      </c>
      <c r="G3" s="33">
        <v>0</v>
      </c>
      <c r="H3" s="33">
        <v>2371012016</v>
      </c>
      <c r="I3" s="33">
        <v>2371012016</v>
      </c>
      <c r="J3" s="32" t="s">
        <v>11</v>
      </c>
      <c r="K3" s="32" t="s">
        <v>11</v>
      </c>
      <c r="L3" s="33">
        <v>3556518024</v>
      </c>
      <c r="M3" s="32" t="s">
        <v>11</v>
      </c>
      <c r="N3" s="32" t="s">
        <v>11</v>
      </c>
      <c r="O3" s="33">
        <v>156291111</v>
      </c>
      <c r="P3" s="32" t="s">
        <v>535</v>
      </c>
      <c r="Q3" s="34">
        <v>2</v>
      </c>
      <c r="R3" s="34">
        <v>0</v>
      </c>
      <c r="S3" s="32" t="s">
        <v>11</v>
      </c>
      <c r="AY3" s="32" t="s">
        <v>11</v>
      </c>
      <c r="BE3" s="35">
        <v>0</v>
      </c>
      <c r="BF3" s="32" t="s">
        <v>11</v>
      </c>
      <c r="BG3" s="32" t="s">
        <v>11</v>
      </c>
      <c r="BH3" s="35">
        <v>0</v>
      </c>
      <c r="BI3" s="32" t="s">
        <v>11</v>
      </c>
      <c r="BJ3" s="32" t="s">
        <v>11</v>
      </c>
      <c r="BK3" s="32" t="s">
        <v>11</v>
      </c>
      <c r="BL3" s="32" t="s">
        <v>11</v>
      </c>
      <c r="BM3" s="32" t="s">
        <v>11</v>
      </c>
      <c r="BN3" s="32" t="s">
        <v>11</v>
      </c>
      <c r="BO3" s="32" t="s">
        <v>11</v>
      </c>
      <c r="BP3" s="35">
        <v>0.8508</v>
      </c>
      <c r="BQ3" s="35">
        <v>0.1492</v>
      </c>
      <c r="BR3" s="32" t="s">
        <v>11</v>
      </c>
      <c r="BS3" s="32" t="s">
        <v>11</v>
      </c>
      <c r="CE3" s="33">
        <v>86845424754</v>
      </c>
      <c r="CF3" s="33">
        <v>2371012016</v>
      </c>
      <c r="DA3" s="35">
        <v>0.99950000000000006</v>
      </c>
      <c r="DB3" s="35">
        <v>1</v>
      </c>
      <c r="DC3" s="32" t="s">
        <v>536</v>
      </c>
      <c r="DD3" s="34">
        <v>20</v>
      </c>
      <c r="DE3" s="34">
        <v>10</v>
      </c>
      <c r="DF3" s="32" t="s">
        <v>11</v>
      </c>
      <c r="DG3" s="32" t="s">
        <v>11</v>
      </c>
      <c r="DH3" s="32" t="s">
        <v>11</v>
      </c>
      <c r="DI3" s="32" t="s">
        <v>11</v>
      </c>
      <c r="DJ3" s="34">
        <v>30</v>
      </c>
      <c r="DK3" s="34">
        <v>30</v>
      </c>
      <c r="DL3" s="32" t="s">
        <v>11</v>
      </c>
      <c r="DM3" s="32" t="s">
        <v>11</v>
      </c>
      <c r="DN3" s="35">
        <v>0.4536</v>
      </c>
      <c r="DO3" s="35">
        <v>0.6482</v>
      </c>
      <c r="DP3" s="32" t="s">
        <v>11</v>
      </c>
      <c r="DQ3" s="34">
        <v>25</v>
      </c>
      <c r="DR3" s="35">
        <v>0.63680000000000003</v>
      </c>
      <c r="DS3" s="35">
        <v>0.61180000000000001</v>
      </c>
      <c r="DT3" s="35">
        <v>0.8548</v>
      </c>
      <c r="DU3" s="35">
        <v>0.83699999999999997</v>
      </c>
    </row>
    <row r="4" spans="1:125">
      <c r="A4" s="26">
        <v>44834</v>
      </c>
      <c r="B4" t="s">
        <v>537</v>
      </c>
      <c r="C4" t="s">
        <v>538</v>
      </c>
      <c r="D4" t="s">
        <v>518</v>
      </c>
      <c r="BA4" t="s">
        <v>539</v>
      </c>
      <c r="BB4" t="s">
        <v>540</v>
      </c>
      <c r="BC4" s="29">
        <v>0</v>
      </c>
      <c r="BT4" t="s">
        <v>541</v>
      </c>
      <c r="BU4" t="s">
        <v>541</v>
      </c>
      <c r="BV4" t="s">
        <v>541</v>
      </c>
      <c r="BW4" t="s">
        <v>541</v>
      </c>
      <c r="BX4" t="s">
        <v>541</v>
      </c>
      <c r="BY4" t="s">
        <v>541</v>
      </c>
      <c r="BZ4" t="s">
        <v>541</v>
      </c>
      <c r="CA4" t="s">
        <v>542</v>
      </c>
      <c r="CB4" t="s">
        <v>11</v>
      </c>
      <c r="CC4" s="27">
        <v>0.85629999999999995</v>
      </c>
      <c r="CD4" s="27">
        <v>0.1145</v>
      </c>
    </row>
    <row r="5" spans="1:125" hidden="1">
      <c r="A5" s="26">
        <v>44834</v>
      </c>
      <c r="B5" t="s">
        <v>516</v>
      </c>
      <c r="C5" t="s">
        <v>543</v>
      </c>
      <c r="D5" t="s">
        <v>518</v>
      </c>
      <c r="T5" t="s">
        <v>544</v>
      </c>
      <c r="U5" t="s">
        <v>545</v>
      </c>
      <c r="V5" s="27">
        <v>0.995</v>
      </c>
      <c r="W5" t="s">
        <v>546</v>
      </c>
      <c r="X5" t="s">
        <v>547</v>
      </c>
      <c r="Y5" s="28">
        <v>0</v>
      </c>
      <c r="Z5" t="s">
        <v>11</v>
      </c>
      <c r="AA5" t="s">
        <v>548</v>
      </c>
      <c r="AB5" t="s">
        <v>549</v>
      </c>
      <c r="AC5" t="s">
        <v>550</v>
      </c>
      <c r="AD5" t="s">
        <v>549</v>
      </c>
      <c r="AE5" s="27">
        <v>0.995</v>
      </c>
      <c r="AF5" t="s">
        <v>549</v>
      </c>
      <c r="AG5" t="s">
        <v>551</v>
      </c>
      <c r="AH5" t="s">
        <v>549</v>
      </c>
      <c r="AI5" t="s">
        <v>552</v>
      </c>
      <c r="AJ5" t="s">
        <v>549</v>
      </c>
      <c r="AK5" s="28">
        <v>5</v>
      </c>
      <c r="AL5" t="s">
        <v>549</v>
      </c>
      <c r="AM5" t="s">
        <v>11</v>
      </c>
      <c r="AN5" t="s">
        <v>529</v>
      </c>
      <c r="AO5" t="s">
        <v>549</v>
      </c>
      <c r="AP5" s="28">
        <v>0</v>
      </c>
      <c r="AQ5" t="s">
        <v>553</v>
      </c>
      <c r="AR5" t="s">
        <v>554</v>
      </c>
      <c r="AS5" s="28">
        <v>392</v>
      </c>
      <c r="AT5" s="27">
        <v>1</v>
      </c>
      <c r="AU5" s="29">
        <v>0</v>
      </c>
      <c r="AV5" s="29">
        <v>0</v>
      </c>
      <c r="AW5" s="29">
        <v>1234392</v>
      </c>
      <c r="AX5" s="29">
        <v>4876923</v>
      </c>
      <c r="AY5" s="28">
        <v>402079</v>
      </c>
      <c r="AZ5" t="s">
        <v>555</v>
      </c>
      <c r="BD5" s="28">
        <v>0</v>
      </c>
      <c r="CG5" s="27">
        <v>1</v>
      </c>
      <c r="CH5" s="27">
        <v>0</v>
      </c>
      <c r="CI5" s="27">
        <v>0</v>
      </c>
      <c r="CJ5" s="27">
        <v>0</v>
      </c>
      <c r="CK5" s="27">
        <v>1</v>
      </c>
      <c r="CL5" s="27">
        <v>0</v>
      </c>
      <c r="CM5" s="27">
        <v>0</v>
      </c>
      <c r="CN5" s="27">
        <v>0.11</v>
      </c>
      <c r="CO5" s="27">
        <v>0</v>
      </c>
      <c r="CP5" s="27">
        <v>0</v>
      </c>
      <c r="CQ5" s="27">
        <v>0</v>
      </c>
      <c r="CR5" s="27">
        <v>0</v>
      </c>
      <c r="CS5" s="27">
        <v>0</v>
      </c>
      <c r="CT5" s="27">
        <v>0</v>
      </c>
      <c r="CU5" s="27">
        <v>0</v>
      </c>
      <c r="CV5" s="28">
        <v>0</v>
      </c>
      <c r="CW5" s="28">
        <v>0</v>
      </c>
      <c r="CX5" s="27">
        <v>0</v>
      </c>
      <c r="CY5" t="s">
        <v>11</v>
      </c>
      <c r="CZ5" t="s">
        <v>11</v>
      </c>
    </row>
    <row r="6" spans="1:125" hidden="1">
      <c r="A6" s="26">
        <v>44834</v>
      </c>
      <c r="B6" t="s">
        <v>534</v>
      </c>
      <c r="C6" t="s">
        <v>543</v>
      </c>
      <c r="D6" t="s">
        <v>518</v>
      </c>
      <c r="E6" s="29">
        <v>500000000</v>
      </c>
      <c r="F6" s="29">
        <v>0</v>
      </c>
      <c r="G6" s="29">
        <v>0</v>
      </c>
      <c r="H6" s="29">
        <v>240000000</v>
      </c>
      <c r="I6" s="29">
        <v>240000000</v>
      </c>
      <c r="J6" t="s">
        <v>11</v>
      </c>
      <c r="K6" t="s">
        <v>11</v>
      </c>
      <c r="L6" s="29">
        <v>360000000</v>
      </c>
      <c r="M6" t="s">
        <v>11</v>
      </c>
      <c r="N6" t="s">
        <v>11</v>
      </c>
      <c r="O6" s="29">
        <v>11516</v>
      </c>
      <c r="P6" t="s">
        <v>556</v>
      </c>
      <c r="Q6" s="28">
        <v>5</v>
      </c>
      <c r="R6" t="s">
        <v>11</v>
      </c>
      <c r="S6" s="28">
        <v>0</v>
      </c>
      <c r="BE6" t="s">
        <v>11</v>
      </c>
      <c r="BF6" t="s">
        <v>11</v>
      </c>
      <c r="BG6" t="s">
        <v>11</v>
      </c>
      <c r="BH6" t="s">
        <v>11</v>
      </c>
      <c r="BI6" t="s">
        <v>11</v>
      </c>
      <c r="BJ6" t="s">
        <v>11</v>
      </c>
      <c r="BK6" t="s">
        <v>11</v>
      </c>
      <c r="BL6" t="s">
        <v>11</v>
      </c>
      <c r="BM6" t="s">
        <v>11</v>
      </c>
      <c r="BN6" t="s">
        <v>11</v>
      </c>
      <c r="BO6" t="s">
        <v>11</v>
      </c>
      <c r="BP6" t="s">
        <v>11</v>
      </c>
      <c r="BQ6" t="s">
        <v>11</v>
      </c>
      <c r="BR6" t="s">
        <v>11</v>
      </c>
      <c r="BS6" t="s">
        <v>11</v>
      </c>
      <c r="CE6" s="29">
        <v>184416239</v>
      </c>
      <c r="CF6" s="29">
        <v>240000000</v>
      </c>
      <c r="DA6" s="27">
        <v>0.999</v>
      </c>
      <c r="DB6" s="27">
        <v>1</v>
      </c>
      <c r="DC6" t="s">
        <v>557</v>
      </c>
      <c r="DD6" s="28">
        <v>2</v>
      </c>
      <c r="DE6" s="28">
        <v>9</v>
      </c>
      <c r="DF6" t="s">
        <v>11</v>
      </c>
      <c r="DG6" t="s">
        <v>11</v>
      </c>
      <c r="DH6" t="s">
        <v>11</v>
      </c>
      <c r="DI6" s="28">
        <v>10</v>
      </c>
      <c r="DJ6" s="28">
        <v>1</v>
      </c>
      <c r="DK6" s="28">
        <v>11</v>
      </c>
      <c r="DL6" s="28">
        <v>0</v>
      </c>
      <c r="DM6" t="s">
        <v>558</v>
      </c>
      <c r="DN6" t="s">
        <v>11</v>
      </c>
      <c r="DO6" t="s">
        <v>11</v>
      </c>
      <c r="DP6" t="s">
        <v>11</v>
      </c>
      <c r="DQ6" t="s">
        <v>11</v>
      </c>
      <c r="DR6" t="s">
        <v>11</v>
      </c>
      <c r="DS6" t="s">
        <v>11</v>
      </c>
      <c r="DT6" t="s">
        <v>11</v>
      </c>
      <c r="DU6" t="s">
        <v>11</v>
      </c>
    </row>
    <row r="7" spans="1:125" hidden="1">
      <c r="A7" s="26">
        <v>44742</v>
      </c>
      <c r="B7" t="s">
        <v>516</v>
      </c>
      <c r="C7" t="s">
        <v>517</v>
      </c>
      <c r="D7" t="s">
        <v>518</v>
      </c>
      <c r="T7" t="s">
        <v>519</v>
      </c>
      <c r="U7" t="s">
        <v>11</v>
      </c>
      <c r="V7" s="27">
        <v>0.99</v>
      </c>
      <c r="W7" t="s">
        <v>520</v>
      </c>
      <c r="X7" t="s">
        <v>521</v>
      </c>
      <c r="Y7" s="28">
        <v>39</v>
      </c>
      <c r="Z7" t="s">
        <v>522</v>
      </c>
      <c r="AA7" t="s">
        <v>523</v>
      </c>
      <c r="AB7" t="s">
        <v>11</v>
      </c>
      <c r="AC7" t="s">
        <v>524</v>
      </c>
      <c r="AD7" t="s">
        <v>525</v>
      </c>
      <c r="AE7" s="27">
        <v>0.99</v>
      </c>
      <c r="AF7" t="s">
        <v>526</v>
      </c>
      <c r="AG7" t="s">
        <v>527</v>
      </c>
      <c r="AH7" t="s">
        <v>526</v>
      </c>
      <c r="AI7" t="s">
        <v>11</v>
      </c>
      <c r="AJ7" t="s">
        <v>11</v>
      </c>
      <c r="AK7" s="28">
        <v>2</v>
      </c>
      <c r="AL7" t="s">
        <v>526</v>
      </c>
      <c r="AM7" t="s">
        <v>528</v>
      </c>
      <c r="AN7" t="s">
        <v>529</v>
      </c>
      <c r="AO7" t="s">
        <v>11</v>
      </c>
      <c r="AP7" s="28">
        <v>146</v>
      </c>
      <c r="AQ7" t="s">
        <v>530</v>
      </c>
      <c r="AR7" t="s">
        <v>531</v>
      </c>
      <c r="AS7" s="28">
        <v>10374</v>
      </c>
      <c r="AT7" s="27">
        <v>0.9859</v>
      </c>
      <c r="AU7" s="29">
        <v>29103477</v>
      </c>
      <c r="AV7" s="29">
        <v>581411</v>
      </c>
      <c r="AW7" s="29">
        <v>1069593187</v>
      </c>
      <c r="AX7" s="29">
        <v>3030797006</v>
      </c>
      <c r="AZ7" t="s">
        <v>559</v>
      </c>
      <c r="BD7" s="28">
        <v>0</v>
      </c>
      <c r="CG7" s="27">
        <v>1</v>
      </c>
      <c r="CH7" s="27">
        <v>0</v>
      </c>
      <c r="CI7" s="27">
        <v>0</v>
      </c>
      <c r="CJ7" s="27">
        <v>0</v>
      </c>
      <c r="CK7" s="27">
        <v>1</v>
      </c>
      <c r="CL7" s="27">
        <v>0</v>
      </c>
      <c r="CM7" s="27">
        <v>0</v>
      </c>
      <c r="CN7" s="27">
        <v>0.33</v>
      </c>
      <c r="CO7" s="27">
        <v>0</v>
      </c>
      <c r="CP7" s="27">
        <v>0</v>
      </c>
      <c r="CQ7" s="27">
        <v>0</v>
      </c>
      <c r="CR7" s="27">
        <v>0</v>
      </c>
      <c r="CS7" s="27">
        <v>0</v>
      </c>
      <c r="CT7" s="27">
        <v>0</v>
      </c>
      <c r="CU7" s="27">
        <v>0</v>
      </c>
      <c r="CV7" t="s">
        <v>533</v>
      </c>
      <c r="CW7" s="28">
        <v>0</v>
      </c>
      <c r="CX7" s="27">
        <v>0</v>
      </c>
      <c r="CY7" t="s">
        <v>11</v>
      </c>
      <c r="CZ7" t="s">
        <v>11</v>
      </c>
    </row>
    <row r="8" spans="1:125" hidden="1">
      <c r="A8" s="26">
        <v>44742</v>
      </c>
      <c r="B8" t="s">
        <v>534</v>
      </c>
      <c r="C8" t="s">
        <v>517</v>
      </c>
      <c r="D8" t="s">
        <v>518</v>
      </c>
      <c r="E8" s="29">
        <v>1500000000</v>
      </c>
      <c r="F8" s="29">
        <v>0</v>
      </c>
      <c r="G8" s="29">
        <v>0</v>
      </c>
      <c r="H8" s="29">
        <v>2398010127</v>
      </c>
      <c r="I8" s="29">
        <v>2398010127</v>
      </c>
      <c r="J8" t="s">
        <v>11</v>
      </c>
      <c r="K8" t="s">
        <v>11</v>
      </c>
      <c r="L8" s="29">
        <v>3597015190.5</v>
      </c>
      <c r="M8" t="s">
        <v>11</v>
      </c>
      <c r="N8" t="s">
        <v>11</v>
      </c>
      <c r="O8" s="29">
        <v>267003514</v>
      </c>
      <c r="P8" t="s">
        <v>560</v>
      </c>
      <c r="Q8" s="28">
        <v>2</v>
      </c>
      <c r="R8" s="28">
        <v>0</v>
      </c>
      <c r="S8" t="s">
        <v>11</v>
      </c>
      <c r="AY8" t="s">
        <v>11</v>
      </c>
      <c r="BE8" s="27">
        <v>0</v>
      </c>
      <c r="BF8" t="s">
        <v>11</v>
      </c>
      <c r="BG8" t="s">
        <v>11</v>
      </c>
      <c r="BH8" s="27">
        <v>0</v>
      </c>
      <c r="BI8" t="s">
        <v>11</v>
      </c>
      <c r="BJ8" t="s">
        <v>11</v>
      </c>
      <c r="BK8" t="s">
        <v>11</v>
      </c>
      <c r="BL8" t="s">
        <v>11</v>
      </c>
      <c r="BM8" t="s">
        <v>11</v>
      </c>
      <c r="BN8" t="s">
        <v>11</v>
      </c>
      <c r="BO8" t="s">
        <v>11</v>
      </c>
      <c r="BP8" s="27">
        <v>0.83960000000000001</v>
      </c>
      <c r="BQ8" s="27">
        <v>0.16039999999999999</v>
      </c>
      <c r="BR8" t="s">
        <v>11</v>
      </c>
      <c r="BS8" t="s">
        <v>11</v>
      </c>
      <c r="CE8" s="29">
        <v>101951987535</v>
      </c>
      <c r="CF8" s="29">
        <v>2398010127</v>
      </c>
      <c r="DA8" s="27">
        <v>0.99950000000000006</v>
      </c>
      <c r="DB8" s="27">
        <v>1</v>
      </c>
      <c r="DC8" t="s">
        <v>536</v>
      </c>
      <c r="DD8" s="28">
        <v>20</v>
      </c>
      <c r="DE8" s="28">
        <v>10</v>
      </c>
      <c r="DF8" t="s">
        <v>11</v>
      </c>
      <c r="DG8" t="s">
        <v>11</v>
      </c>
      <c r="DH8" t="s">
        <v>11</v>
      </c>
      <c r="DI8" t="s">
        <v>11</v>
      </c>
      <c r="DJ8" s="28">
        <v>30</v>
      </c>
      <c r="DK8" s="28">
        <v>30</v>
      </c>
      <c r="DL8" t="s">
        <v>11</v>
      </c>
      <c r="DM8" t="s">
        <v>11</v>
      </c>
      <c r="DN8" s="27">
        <v>0.4587</v>
      </c>
      <c r="DO8" s="27">
        <v>0.65410000000000001</v>
      </c>
      <c r="DP8" t="s">
        <v>11</v>
      </c>
      <c r="DQ8" s="28">
        <v>25</v>
      </c>
      <c r="DR8" s="27">
        <v>0.63719999999999999</v>
      </c>
      <c r="DS8" s="27">
        <v>0.62119999999999997</v>
      </c>
      <c r="DT8" s="27">
        <v>0.85609999999999997</v>
      </c>
      <c r="DU8" s="27">
        <v>0.84340000000000004</v>
      </c>
    </row>
    <row r="9" spans="1:125" hidden="1">
      <c r="A9" s="26">
        <v>44742</v>
      </c>
      <c r="B9" t="s">
        <v>537</v>
      </c>
      <c r="C9" t="s">
        <v>538</v>
      </c>
      <c r="D9" t="s">
        <v>518</v>
      </c>
      <c r="BA9" t="s">
        <v>539</v>
      </c>
      <c r="BB9" t="s">
        <v>540</v>
      </c>
      <c r="BC9" s="29">
        <v>0</v>
      </c>
      <c r="BT9" t="s">
        <v>541</v>
      </c>
      <c r="BU9" t="s">
        <v>541</v>
      </c>
      <c r="BV9" t="s">
        <v>541</v>
      </c>
      <c r="BW9" t="s">
        <v>541</v>
      </c>
      <c r="BX9" t="s">
        <v>541</v>
      </c>
      <c r="BY9" t="s">
        <v>541</v>
      </c>
      <c r="BZ9" t="s">
        <v>541</v>
      </c>
      <c r="CA9" t="s">
        <v>542</v>
      </c>
      <c r="CB9" t="s">
        <v>11</v>
      </c>
      <c r="CC9" s="27">
        <v>0.85629999999999995</v>
      </c>
      <c r="CD9" s="27">
        <v>0.1145</v>
      </c>
    </row>
    <row r="10" spans="1:125" hidden="1">
      <c r="A10" s="26">
        <v>44651</v>
      </c>
      <c r="B10" t="s">
        <v>516</v>
      </c>
      <c r="C10" t="s">
        <v>517</v>
      </c>
      <c r="D10" t="s">
        <v>518</v>
      </c>
      <c r="T10" t="s">
        <v>519</v>
      </c>
      <c r="U10" t="s">
        <v>11</v>
      </c>
      <c r="V10" s="27">
        <v>0.99</v>
      </c>
      <c r="W10" t="s">
        <v>520</v>
      </c>
      <c r="X10" t="s">
        <v>521</v>
      </c>
      <c r="Y10" s="28">
        <v>17</v>
      </c>
      <c r="Z10" t="s">
        <v>522</v>
      </c>
      <c r="AA10" t="s">
        <v>523</v>
      </c>
      <c r="AB10" t="s">
        <v>11</v>
      </c>
      <c r="AC10" t="s">
        <v>524</v>
      </c>
      <c r="AD10" t="s">
        <v>525</v>
      </c>
      <c r="AE10" s="27">
        <v>0.99</v>
      </c>
      <c r="AF10" t="s">
        <v>526</v>
      </c>
      <c r="AG10" t="s">
        <v>527</v>
      </c>
      <c r="AH10" t="s">
        <v>526</v>
      </c>
      <c r="AI10" t="s">
        <v>11</v>
      </c>
      <c r="AJ10" t="s">
        <v>11</v>
      </c>
      <c r="AK10" s="28">
        <v>2</v>
      </c>
      <c r="AL10" t="s">
        <v>526</v>
      </c>
      <c r="AM10" t="s">
        <v>528</v>
      </c>
      <c r="AN10" t="s">
        <v>529</v>
      </c>
      <c r="AO10" t="s">
        <v>11</v>
      </c>
      <c r="AP10" s="28">
        <v>172</v>
      </c>
      <c r="AQ10" t="s">
        <v>530</v>
      </c>
      <c r="AR10" t="s">
        <v>531</v>
      </c>
      <c r="AS10" s="28">
        <v>10285</v>
      </c>
      <c r="AT10" s="27">
        <v>0.98329999999999995</v>
      </c>
      <c r="AU10" s="29">
        <v>220890285</v>
      </c>
      <c r="AV10" s="29">
        <v>2022155</v>
      </c>
      <c r="AW10" s="29">
        <v>1190930779</v>
      </c>
      <c r="AX10" s="29">
        <v>4542284412</v>
      </c>
      <c r="AZ10" t="s">
        <v>559</v>
      </c>
      <c r="BD10" s="28">
        <v>0</v>
      </c>
      <c r="CG10" s="27">
        <v>1</v>
      </c>
      <c r="CH10" s="27">
        <v>0</v>
      </c>
      <c r="CI10" s="27">
        <v>0</v>
      </c>
      <c r="CJ10" s="27">
        <v>0</v>
      </c>
      <c r="CK10" s="27">
        <v>1</v>
      </c>
      <c r="CL10" s="27">
        <v>0</v>
      </c>
      <c r="CM10" s="27">
        <v>0</v>
      </c>
      <c r="CN10" s="27">
        <v>0.31</v>
      </c>
      <c r="CO10" s="27">
        <v>0</v>
      </c>
      <c r="CP10" s="27">
        <v>0</v>
      </c>
      <c r="CQ10" s="27">
        <v>0</v>
      </c>
      <c r="CR10" s="27">
        <v>0</v>
      </c>
      <c r="CS10" s="27">
        <v>0</v>
      </c>
      <c r="CT10" s="27">
        <v>0</v>
      </c>
      <c r="CU10" s="27">
        <v>0</v>
      </c>
      <c r="CV10" t="s">
        <v>533</v>
      </c>
      <c r="CW10" s="28">
        <v>0</v>
      </c>
      <c r="CX10" s="27">
        <v>0</v>
      </c>
      <c r="CY10" t="s">
        <v>11</v>
      </c>
      <c r="CZ10" t="s">
        <v>11</v>
      </c>
    </row>
    <row r="11" spans="1:125" hidden="1">
      <c r="A11" s="26">
        <v>44651</v>
      </c>
      <c r="B11" t="s">
        <v>534</v>
      </c>
      <c r="C11" t="s">
        <v>517</v>
      </c>
      <c r="D11" t="s">
        <v>518</v>
      </c>
      <c r="E11" s="29">
        <v>1500000000</v>
      </c>
      <c r="F11" s="29">
        <v>0</v>
      </c>
      <c r="G11" s="29">
        <v>0</v>
      </c>
      <c r="H11" s="29">
        <v>2360003885</v>
      </c>
      <c r="I11" s="29">
        <v>2360003885</v>
      </c>
      <c r="J11" t="s">
        <v>11</v>
      </c>
      <c r="K11" t="s">
        <v>11</v>
      </c>
      <c r="L11" s="29">
        <v>3540005827.5</v>
      </c>
      <c r="M11" t="s">
        <v>11</v>
      </c>
      <c r="N11" t="s">
        <v>11</v>
      </c>
      <c r="O11" s="29">
        <v>272027351</v>
      </c>
      <c r="P11" t="s">
        <v>560</v>
      </c>
      <c r="Q11" s="28">
        <v>2</v>
      </c>
      <c r="R11" s="28">
        <v>0</v>
      </c>
      <c r="S11" t="s">
        <v>11</v>
      </c>
      <c r="AY11" t="s">
        <v>11</v>
      </c>
      <c r="BE11" s="27">
        <v>0</v>
      </c>
      <c r="BF11" t="s">
        <v>11</v>
      </c>
      <c r="BG11" t="s">
        <v>11</v>
      </c>
      <c r="BH11" s="27">
        <v>0</v>
      </c>
      <c r="BI11" t="s">
        <v>11</v>
      </c>
      <c r="BJ11" t="s">
        <v>11</v>
      </c>
      <c r="BK11" t="s">
        <v>11</v>
      </c>
      <c r="BL11" t="s">
        <v>11</v>
      </c>
      <c r="BM11" t="s">
        <v>11</v>
      </c>
      <c r="BN11" t="s">
        <v>11</v>
      </c>
      <c r="BO11" t="s">
        <v>11</v>
      </c>
      <c r="BP11" s="27">
        <v>0.85609999999999997</v>
      </c>
      <c r="BQ11" s="27">
        <v>0.1439</v>
      </c>
      <c r="BR11" t="s">
        <v>11</v>
      </c>
      <c r="BS11" t="s">
        <v>11</v>
      </c>
      <c r="CE11" s="29">
        <v>90933371755</v>
      </c>
      <c r="CF11" s="29">
        <v>2360003885</v>
      </c>
      <c r="DA11" s="27">
        <v>0.99950000000000006</v>
      </c>
      <c r="DB11" s="27">
        <v>1</v>
      </c>
      <c r="DC11" t="s">
        <v>536</v>
      </c>
      <c r="DD11" s="28">
        <v>20</v>
      </c>
      <c r="DE11" s="28">
        <v>9</v>
      </c>
      <c r="DF11" t="s">
        <v>11</v>
      </c>
      <c r="DG11" t="s">
        <v>11</v>
      </c>
      <c r="DH11" t="s">
        <v>11</v>
      </c>
      <c r="DI11" t="s">
        <v>11</v>
      </c>
      <c r="DJ11" s="28">
        <v>29</v>
      </c>
      <c r="DK11" s="28">
        <v>29</v>
      </c>
      <c r="DL11" t="s">
        <v>11</v>
      </c>
      <c r="DM11" t="s">
        <v>11</v>
      </c>
      <c r="DN11" s="27">
        <v>0.48909999999999998</v>
      </c>
      <c r="DO11" s="27">
        <v>0.69169999999999998</v>
      </c>
      <c r="DP11" t="s">
        <v>11</v>
      </c>
      <c r="DQ11" s="28">
        <v>25</v>
      </c>
      <c r="DR11" s="27">
        <v>0.64659999999999995</v>
      </c>
      <c r="DS11" s="27">
        <v>0.62460000000000004</v>
      </c>
      <c r="DT11" s="27">
        <v>0.86339999999999995</v>
      </c>
      <c r="DU11" s="27">
        <v>0.84660000000000002</v>
      </c>
    </row>
    <row r="12" spans="1:125" hidden="1">
      <c r="A12" s="26">
        <v>44651</v>
      </c>
      <c r="B12" t="s">
        <v>537</v>
      </c>
      <c r="C12" t="s">
        <v>538</v>
      </c>
      <c r="D12" t="s">
        <v>518</v>
      </c>
      <c r="BA12" t="s">
        <v>539</v>
      </c>
      <c r="BB12" t="s">
        <v>540</v>
      </c>
      <c r="BC12" s="29">
        <v>0</v>
      </c>
      <c r="BT12" t="s">
        <v>541</v>
      </c>
      <c r="BU12" t="s">
        <v>541</v>
      </c>
      <c r="BV12" t="s">
        <v>541</v>
      </c>
      <c r="BW12" t="s">
        <v>541</v>
      </c>
      <c r="BX12" t="s">
        <v>541</v>
      </c>
      <c r="BY12" t="s">
        <v>541</v>
      </c>
      <c r="BZ12" t="s">
        <v>541</v>
      </c>
      <c r="CA12" t="s">
        <v>542</v>
      </c>
      <c r="CB12" t="s">
        <v>11</v>
      </c>
      <c r="CC12" s="27">
        <v>0.85629999999999995</v>
      </c>
      <c r="CD12" s="27">
        <v>0.1145</v>
      </c>
    </row>
    <row r="13" spans="1:125" hidden="1">
      <c r="A13" s="26">
        <v>44560</v>
      </c>
      <c r="B13" t="s">
        <v>516</v>
      </c>
      <c r="C13" t="s">
        <v>517</v>
      </c>
      <c r="D13" t="s">
        <v>518</v>
      </c>
      <c r="T13" t="s">
        <v>519</v>
      </c>
      <c r="U13" t="s">
        <v>11</v>
      </c>
      <c r="V13" s="27">
        <v>0.99</v>
      </c>
      <c r="W13" t="s">
        <v>520</v>
      </c>
      <c r="X13" t="s">
        <v>521</v>
      </c>
      <c r="Y13" s="28">
        <v>5</v>
      </c>
      <c r="Z13" t="s">
        <v>522</v>
      </c>
      <c r="AA13" t="s">
        <v>523</v>
      </c>
      <c r="AB13" t="s">
        <v>11</v>
      </c>
      <c r="AC13" t="s">
        <v>524</v>
      </c>
      <c r="AD13" t="s">
        <v>525</v>
      </c>
      <c r="AE13" s="27">
        <v>0.99</v>
      </c>
      <c r="AF13" t="s">
        <v>526</v>
      </c>
      <c r="AG13" t="s">
        <v>527</v>
      </c>
      <c r="AH13" t="s">
        <v>526</v>
      </c>
      <c r="AI13" t="s">
        <v>11</v>
      </c>
      <c r="AJ13" t="s">
        <v>11</v>
      </c>
      <c r="AK13" s="28">
        <v>2</v>
      </c>
      <c r="AL13" t="s">
        <v>526</v>
      </c>
      <c r="AM13" t="s">
        <v>528</v>
      </c>
      <c r="AN13" t="s">
        <v>529</v>
      </c>
      <c r="AO13" t="s">
        <v>11</v>
      </c>
      <c r="AP13" s="28">
        <v>142</v>
      </c>
      <c r="AQ13" t="s">
        <v>530</v>
      </c>
      <c r="AR13" t="s">
        <v>531</v>
      </c>
      <c r="AS13" s="28">
        <v>10219</v>
      </c>
      <c r="AT13" s="27">
        <v>0.98609999999999998</v>
      </c>
      <c r="AU13" s="29">
        <v>220890285</v>
      </c>
      <c r="AV13" s="29">
        <v>2249017</v>
      </c>
      <c r="AW13" s="29">
        <v>711973238</v>
      </c>
      <c r="AX13" s="29">
        <v>2511665443</v>
      </c>
      <c r="AZ13" t="s">
        <v>559</v>
      </c>
      <c r="BD13" s="28">
        <v>0</v>
      </c>
      <c r="CG13" s="27">
        <v>1</v>
      </c>
      <c r="CH13" s="27">
        <v>0</v>
      </c>
      <c r="CI13" s="27">
        <v>0</v>
      </c>
      <c r="CJ13" s="27">
        <v>0</v>
      </c>
      <c r="CK13" s="27">
        <v>1</v>
      </c>
      <c r="CL13" s="27">
        <v>0</v>
      </c>
      <c r="CM13" s="27">
        <v>0</v>
      </c>
      <c r="CN13" s="27">
        <v>0.34</v>
      </c>
      <c r="CO13" s="27">
        <v>0</v>
      </c>
      <c r="CP13" s="27">
        <v>0</v>
      </c>
      <c r="CQ13" s="27">
        <v>0</v>
      </c>
      <c r="CR13" s="27">
        <v>0</v>
      </c>
      <c r="CS13" s="27">
        <v>0</v>
      </c>
      <c r="CT13" s="27">
        <v>0</v>
      </c>
      <c r="CU13" s="27">
        <v>0</v>
      </c>
      <c r="CV13" t="s">
        <v>533</v>
      </c>
      <c r="CW13" s="28">
        <v>0</v>
      </c>
      <c r="CX13" s="27">
        <v>0</v>
      </c>
      <c r="CY13" t="s">
        <v>11</v>
      </c>
      <c r="CZ13" t="s">
        <v>11</v>
      </c>
    </row>
    <row r="14" spans="1:125" hidden="1">
      <c r="A14" s="26">
        <v>44560</v>
      </c>
      <c r="B14" t="s">
        <v>534</v>
      </c>
      <c r="C14" t="s">
        <v>517</v>
      </c>
      <c r="D14" t="s">
        <v>518</v>
      </c>
      <c r="E14" s="29">
        <v>1500000000</v>
      </c>
      <c r="F14" s="29">
        <v>0</v>
      </c>
      <c r="G14" s="29">
        <v>0</v>
      </c>
      <c r="H14" s="29">
        <v>2397004884</v>
      </c>
      <c r="I14" s="29">
        <v>2397004884</v>
      </c>
      <c r="J14" t="s">
        <v>11</v>
      </c>
      <c r="K14" t="s">
        <v>11</v>
      </c>
      <c r="L14" s="29">
        <v>3595507326</v>
      </c>
      <c r="M14" t="s">
        <v>11</v>
      </c>
      <c r="N14" t="s">
        <v>11</v>
      </c>
      <c r="O14" s="29">
        <v>293079391</v>
      </c>
      <c r="P14" t="s">
        <v>560</v>
      </c>
      <c r="Q14" s="28">
        <v>2</v>
      </c>
      <c r="R14" s="28">
        <v>0</v>
      </c>
      <c r="S14" t="s">
        <v>11</v>
      </c>
      <c r="AY14" t="s">
        <v>11</v>
      </c>
      <c r="BE14" s="27">
        <v>0</v>
      </c>
      <c r="BF14" t="s">
        <v>11</v>
      </c>
      <c r="BG14" t="s">
        <v>11</v>
      </c>
      <c r="BH14" s="27">
        <v>0</v>
      </c>
      <c r="BI14" t="s">
        <v>11</v>
      </c>
      <c r="BJ14" t="s">
        <v>11</v>
      </c>
      <c r="BK14" t="s">
        <v>11</v>
      </c>
      <c r="BL14" t="s">
        <v>11</v>
      </c>
      <c r="BM14" t="s">
        <v>11</v>
      </c>
      <c r="BN14" t="s">
        <v>11</v>
      </c>
      <c r="BO14" t="s">
        <v>11</v>
      </c>
      <c r="BP14" s="27">
        <v>0.80159999999999998</v>
      </c>
      <c r="BQ14" s="27">
        <v>0.19839999999999999</v>
      </c>
      <c r="BR14" t="s">
        <v>11</v>
      </c>
      <c r="BS14" t="s">
        <v>11</v>
      </c>
      <c r="CE14" s="29">
        <v>100976707489</v>
      </c>
      <c r="CF14" s="29">
        <v>2397004884</v>
      </c>
      <c r="DA14" s="27">
        <v>0.99950000000000006</v>
      </c>
      <c r="DB14" s="27">
        <v>1</v>
      </c>
      <c r="DC14" t="s">
        <v>536</v>
      </c>
      <c r="DD14" s="28">
        <v>20</v>
      </c>
      <c r="DE14" s="28">
        <v>9</v>
      </c>
      <c r="DF14" t="s">
        <v>11</v>
      </c>
      <c r="DG14" t="s">
        <v>11</v>
      </c>
      <c r="DH14" t="s">
        <v>11</v>
      </c>
      <c r="DI14" t="s">
        <v>11</v>
      </c>
      <c r="DJ14" s="28">
        <v>29</v>
      </c>
      <c r="DK14" s="28">
        <v>29</v>
      </c>
      <c r="DL14" t="s">
        <v>11</v>
      </c>
      <c r="DM14" t="s">
        <v>11</v>
      </c>
      <c r="DN14" s="27">
        <v>0.49049999999999999</v>
      </c>
      <c r="DO14" s="27">
        <v>0.69289999999999996</v>
      </c>
      <c r="DP14" t="s">
        <v>11</v>
      </c>
      <c r="DQ14" s="28">
        <v>25</v>
      </c>
      <c r="DR14" s="27">
        <v>0.67059999999999997</v>
      </c>
      <c r="DS14" s="27">
        <v>0.63219999999999998</v>
      </c>
      <c r="DT14" s="27">
        <v>0.86660000000000004</v>
      </c>
      <c r="DU14" s="27">
        <v>0.85260000000000002</v>
      </c>
    </row>
    <row r="15" spans="1:125" hidden="1">
      <c r="A15" s="26">
        <v>44560</v>
      </c>
      <c r="B15" t="s">
        <v>537</v>
      </c>
      <c r="C15" t="s">
        <v>538</v>
      </c>
      <c r="D15" t="s">
        <v>518</v>
      </c>
      <c r="BA15" t="s">
        <v>539</v>
      </c>
      <c r="BB15" t="s">
        <v>540</v>
      </c>
      <c r="BC15" s="29">
        <v>0</v>
      </c>
      <c r="BT15" t="s">
        <v>561</v>
      </c>
      <c r="BU15" t="s">
        <v>561</v>
      </c>
      <c r="BV15" t="s">
        <v>561</v>
      </c>
      <c r="BW15" t="s">
        <v>561</v>
      </c>
      <c r="BX15" t="s">
        <v>561</v>
      </c>
      <c r="BY15" t="s">
        <v>561</v>
      </c>
      <c r="BZ15" t="s">
        <v>561</v>
      </c>
      <c r="CA15" t="s">
        <v>562</v>
      </c>
      <c r="CB15" t="s">
        <v>11</v>
      </c>
      <c r="CC15" s="27">
        <v>0.77200000000000002</v>
      </c>
      <c r="CD15" s="27">
        <v>0.18129999999999999</v>
      </c>
    </row>
    <row r="16" spans="1:125" hidden="1">
      <c r="A16" s="26">
        <v>44469</v>
      </c>
      <c r="B16" t="s">
        <v>516</v>
      </c>
      <c r="C16" t="s">
        <v>517</v>
      </c>
      <c r="D16" t="s">
        <v>518</v>
      </c>
      <c r="T16" t="s">
        <v>519</v>
      </c>
      <c r="U16" t="s">
        <v>11</v>
      </c>
      <c r="V16" s="27">
        <v>0.99</v>
      </c>
      <c r="W16" t="s">
        <v>520</v>
      </c>
      <c r="X16" t="s">
        <v>521</v>
      </c>
      <c r="Y16" s="28">
        <v>4</v>
      </c>
      <c r="Z16" t="s">
        <v>522</v>
      </c>
      <c r="AA16" t="s">
        <v>523</v>
      </c>
      <c r="AB16" t="s">
        <v>11</v>
      </c>
      <c r="AC16" t="s">
        <v>524</v>
      </c>
      <c r="AD16" t="s">
        <v>525</v>
      </c>
      <c r="AE16" s="27">
        <v>0.99</v>
      </c>
      <c r="AF16" t="s">
        <v>526</v>
      </c>
      <c r="AG16" t="s">
        <v>527</v>
      </c>
      <c r="AH16" t="s">
        <v>526</v>
      </c>
      <c r="AI16" t="s">
        <v>11</v>
      </c>
      <c r="AJ16" t="s">
        <v>11</v>
      </c>
      <c r="AK16" s="28">
        <v>2</v>
      </c>
      <c r="AL16" t="s">
        <v>526</v>
      </c>
      <c r="AM16" t="s">
        <v>528</v>
      </c>
      <c r="AN16" t="s">
        <v>529</v>
      </c>
      <c r="AO16" t="s">
        <v>11</v>
      </c>
      <c r="AP16" s="28">
        <v>100</v>
      </c>
      <c r="AQ16" t="s">
        <v>530</v>
      </c>
      <c r="AR16" t="s">
        <v>531</v>
      </c>
      <c r="AS16" s="28">
        <v>10154</v>
      </c>
      <c r="AT16" s="27">
        <v>0.99019999999999997</v>
      </c>
      <c r="AU16" s="29">
        <v>220890285</v>
      </c>
      <c r="AV16" s="29">
        <v>2980441</v>
      </c>
      <c r="AW16" s="29">
        <v>1036621695</v>
      </c>
      <c r="AX16" s="29">
        <v>2633727809</v>
      </c>
      <c r="AZ16" t="s">
        <v>559</v>
      </c>
      <c r="BD16" s="28">
        <v>0</v>
      </c>
      <c r="CG16" s="27">
        <v>1</v>
      </c>
      <c r="CH16" s="27">
        <v>0</v>
      </c>
      <c r="CI16" s="27">
        <v>0</v>
      </c>
      <c r="CJ16" s="27">
        <v>0</v>
      </c>
      <c r="CK16" s="27">
        <v>1</v>
      </c>
      <c r="CL16" s="27">
        <v>0</v>
      </c>
      <c r="CM16" s="27">
        <v>0</v>
      </c>
      <c r="CN16" s="27">
        <v>0.26</v>
      </c>
      <c r="CO16" s="27">
        <v>0</v>
      </c>
      <c r="CP16" s="27">
        <v>0</v>
      </c>
      <c r="CQ16" s="27">
        <v>0</v>
      </c>
      <c r="CR16" s="27">
        <v>0</v>
      </c>
      <c r="CS16" s="27">
        <v>0</v>
      </c>
      <c r="CT16" s="27">
        <v>0</v>
      </c>
      <c r="CU16" s="27">
        <v>0</v>
      </c>
      <c r="CV16" t="s">
        <v>533</v>
      </c>
      <c r="CW16" s="28">
        <v>0</v>
      </c>
      <c r="CX16" s="27">
        <v>0</v>
      </c>
      <c r="CY16" t="s">
        <v>11</v>
      </c>
      <c r="CZ16" t="s">
        <v>11</v>
      </c>
    </row>
    <row r="17" spans="1:125" hidden="1">
      <c r="A17" s="26">
        <v>44469</v>
      </c>
      <c r="B17" t="s">
        <v>534</v>
      </c>
      <c r="C17" t="s">
        <v>517</v>
      </c>
      <c r="D17" t="s">
        <v>518</v>
      </c>
      <c r="E17" s="29">
        <v>1500000000</v>
      </c>
      <c r="F17" s="29">
        <v>0</v>
      </c>
      <c r="G17" s="29">
        <v>0</v>
      </c>
      <c r="H17" s="29">
        <v>2360007326</v>
      </c>
      <c r="I17" s="29">
        <v>2360007326</v>
      </c>
      <c r="J17" t="s">
        <v>11</v>
      </c>
      <c r="K17" t="s">
        <v>11</v>
      </c>
      <c r="L17" s="29">
        <v>3540010989</v>
      </c>
      <c r="M17" t="s">
        <v>11</v>
      </c>
      <c r="N17" t="s">
        <v>11</v>
      </c>
      <c r="O17" s="29">
        <v>237939923</v>
      </c>
      <c r="P17" t="s">
        <v>560</v>
      </c>
      <c r="Q17" s="28">
        <v>2</v>
      </c>
      <c r="R17" s="28">
        <v>0</v>
      </c>
      <c r="S17" t="s">
        <v>11</v>
      </c>
      <c r="AY17" t="s">
        <v>11</v>
      </c>
      <c r="BE17" s="27">
        <v>0</v>
      </c>
      <c r="BF17" t="s">
        <v>11</v>
      </c>
      <c r="BG17" t="s">
        <v>11</v>
      </c>
      <c r="BH17" s="27">
        <v>0</v>
      </c>
      <c r="BI17" t="s">
        <v>11</v>
      </c>
      <c r="BJ17" t="s">
        <v>11</v>
      </c>
      <c r="BK17" t="s">
        <v>11</v>
      </c>
      <c r="BL17" t="s">
        <v>11</v>
      </c>
      <c r="BM17" t="s">
        <v>11</v>
      </c>
      <c r="BN17" t="s">
        <v>11</v>
      </c>
      <c r="BO17" t="s">
        <v>11</v>
      </c>
      <c r="BP17" s="27">
        <v>0.83430000000000004</v>
      </c>
      <c r="BQ17" s="27">
        <v>0.16569999999999999</v>
      </c>
      <c r="BR17" t="s">
        <v>11</v>
      </c>
      <c r="BS17" t="s">
        <v>11</v>
      </c>
      <c r="CE17" s="29">
        <v>88945972361</v>
      </c>
      <c r="CF17" s="29">
        <v>2360007326</v>
      </c>
      <c r="DA17" s="27">
        <v>0.99950000000000006</v>
      </c>
      <c r="DB17" s="27">
        <v>1</v>
      </c>
      <c r="DC17" t="s">
        <v>536</v>
      </c>
      <c r="DD17" s="28">
        <v>20</v>
      </c>
      <c r="DE17" s="28">
        <v>8</v>
      </c>
      <c r="DF17" t="s">
        <v>11</v>
      </c>
      <c r="DG17" t="s">
        <v>11</v>
      </c>
      <c r="DH17" t="s">
        <v>11</v>
      </c>
      <c r="DI17" t="s">
        <v>11</v>
      </c>
      <c r="DJ17" s="28">
        <v>28</v>
      </c>
      <c r="DK17" s="28">
        <v>28</v>
      </c>
      <c r="DL17" t="s">
        <v>11</v>
      </c>
      <c r="DM17" t="s">
        <v>11</v>
      </c>
      <c r="DN17" s="27">
        <v>0.49590000000000001</v>
      </c>
      <c r="DO17" s="27">
        <v>0.70299999999999996</v>
      </c>
      <c r="DP17" t="s">
        <v>11</v>
      </c>
      <c r="DQ17" s="28">
        <v>25</v>
      </c>
      <c r="DR17" s="27">
        <v>0.64929999999999999</v>
      </c>
      <c r="DS17" s="27">
        <v>0.62450000000000006</v>
      </c>
      <c r="DT17" s="27">
        <v>0.86170000000000002</v>
      </c>
      <c r="DU17" s="27">
        <v>0.84850000000000003</v>
      </c>
    </row>
    <row r="18" spans="1:125" hidden="1">
      <c r="A18" s="26">
        <v>44469</v>
      </c>
      <c r="B18" t="s">
        <v>537</v>
      </c>
      <c r="C18" t="s">
        <v>538</v>
      </c>
      <c r="D18" t="s">
        <v>518</v>
      </c>
      <c r="BA18" t="s">
        <v>539</v>
      </c>
      <c r="BB18" t="s">
        <v>540</v>
      </c>
      <c r="BC18" s="29">
        <v>0</v>
      </c>
      <c r="BT18" t="s">
        <v>561</v>
      </c>
      <c r="BU18" t="s">
        <v>561</v>
      </c>
      <c r="BV18" t="s">
        <v>561</v>
      </c>
      <c r="BW18" t="s">
        <v>561</v>
      </c>
      <c r="BX18" t="s">
        <v>561</v>
      </c>
      <c r="BY18" t="s">
        <v>561</v>
      </c>
      <c r="BZ18" t="s">
        <v>561</v>
      </c>
      <c r="CA18" t="s">
        <v>562</v>
      </c>
      <c r="CB18" t="s">
        <v>11</v>
      </c>
      <c r="CC18" s="27">
        <v>0.77200000000000002</v>
      </c>
      <c r="CD18" s="27">
        <v>0.18129999999999999</v>
      </c>
    </row>
    <row r="19" spans="1:125" hidden="1">
      <c r="A19" s="26">
        <v>44377</v>
      </c>
      <c r="B19" t="s">
        <v>516</v>
      </c>
      <c r="C19" t="s">
        <v>517</v>
      </c>
      <c r="D19" t="s">
        <v>518</v>
      </c>
      <c r="T19" t="s">
        <v>519</v>
      </c>
      <c r="U19" t="s">
        <v>11</v>
      </c>
      <c r="V19" s="27">
        <v>0.99</v>
      </c>
      <c r="W19" t="s">
        <v>520</v>
      </c>
      <c r="X19" t="s">
        <v>521</v>
      </c>
      <c r="Y19" s="28">
        <v>4</v>
      </c>
      <c r="Z19" t="s">
        <v>522</v>
      </c>
      <c r="AA19" t="s">
        <v>523</v>
      </c>
      <c r="AB19" t="s">
        <v>11</v>
      </c>
      <c r="AC19" t="s">
        <v>524</v>
      </c>
      <c r="AD19" t="s">
        <v>525</v>
      </c>
      <c r="AE19" s="27">
        <v>0.99</v>
      </c>
      <c r="AF19" t="s">
        <v>526</v>
      </c>
      <c r="AG19" t="s">
        <v>527</v>
      </c>
      <c r="AH19" t="s">
        <v>526</v>
      </c>
      <c r="AI19" t="s">
        <v>11</v>
      </c>
      <c r="AJ19" t="s">
        <v>11</v>
      </c>
      <c r="AK19" s="28">
        <v>2</v>
      </c>
      <c r="AL19" t="s">
        <v>526</v>
      </c>
      <c r="AM19" t="s">
        <v>528</v>
      </c>
      <c r="AN19" t="s">
        <v>529</v>
      </c>
      <c r="AO19" t="s">
        <v>11</v>
      </c>
      <c r="AP19" s="28">
        <v>71</v>
      </c>
      <c r="AQ19" t="s">
        <v>530</v>
      </c>
      <c r="AR19" t="s">
        <v>531</v>
      </c>
      <c r="AS19" s="28">
        <v>10244</v>
      </c>
      <c r="AT19" s="27">
        <v>0.99309999999999998</v>
      </c>
      <c r="AU19" s="29">
        <v>220890285</v>
      </c>
      <c r="AV19" s="29">
        <v>4339556</v>
      </c>
      <c r="AW19" s="29">
        <v>1474216657</v>
      </c>
      <c r="AX19" s="29">
        <v>8016847469</v>
      </c>
      <c r="AZ19" t="s">
        <v>559</v>
      </c>
      <c r="BD19" s="28">
        <v>0</v>
      </c>
      <c r="CG19" s="27">
        <v>1</v>
      </c>
      <c r="CH19" s="27">
        <v>0</v>
      </c>
      <c r="CI19" s="27">
        <v>0</v>
      </c>
      <c r="CJ19" s="27">
        <v>0</v>
      </c>
      <c r="CK19" s="27">
        <v>1</v>
      </c>
      <c r="CL19" s="27">
        <v>0</v>
      </c>
      <c r="CM19" s="27">
        <v>0</v>
      </c>
      <c r="CN19" s="27">
        <v>0.27</v>
      </c>
      <c r="CO19" s="27">
        <v>0</v>
      </c>
      <c r="CP19" s="27">
        <v>0</v>
      </c>
      <c r="CQ19" s="27">
        <v>0</v>
      </c>
      <c r="CR19" s="27">
        <v>0</v>
      </c>
      <c r="CS19" s="27">
        <v>0</v>
      </c>
      <c r="CT19" s="27">
        <v>0</v>
      </c>
      <c r="CU19" s="27">
        <v>0</v>
      </c>
      <c r="CV19" t="s">
        <v>533</v>
      </c>
      <c r="CW19" s="28">
        <v>0</v>
      </c>
      <c r="CX19" s="27">
        <v>0</v>
      </c>
      <c r="CY19" t="s">
        <v>11</v>
      </c>
      <c r="CZ19" t="s">
        <v>11</v>
      </c>
    </row>
    <row r="20" spans="1:125" hidden="1">
      <c r="A20" s="26">
        <v>44377</v>
      </c>
      <c r="B20" t="s">
        <v>534</v>
      </c>
      <c r="C20" t="s">
        <v>517</v>
      </c>
      <c r="D20" t="s">
        <v>518</v>
      </c>
      <c r="E20" s="29">
        <v>1500000000</v>
      </c>
      <c r="F20" s="29">
        <v>0</v>
      </c>
      <c r="G20" s="29">
        <v>0</v>
      </c>
      <c r="H20" s="29">
        <v>2360007317</v>
      </c>
      <c r="I20" s="29">
        <v>2360007317</v>
      </c>
      <c r="J20" t="s">
        <v>11</v>
      </c>
      <c r="K20" t="s">
        <v>11</v>
      </c>
      <c r="L20" s="29">
        <v>3540010975.5</v>
      </c>
      <c r="M20" t="s">
        <v>11</v>
      </c>
      <c r="N20" t="s">
        <v>11</v>
      </c>
      <c r="O20" s="29">
        <v>266398365</v>
      </c>
      <c r="P20" t="s">
        <v>560</v>
      </c>
      <c r="Q20" s="28">
        <v>2</v>
      </c>
      <c r="R20" s="28">
        <v>0</v>
      </c>
      <c r="S20" t="s">
        <v>11</v>
      </c>
      <c r="AY20" t="s">
        <v>11</v>
      </c>
      <c r="BE20" s="27">
        <v>0</v>
      </c>
      <c r="BF20" t="s">
        <v>11</v>
      </c>
      <c r="BG20" t="s">
        <v>11</v>
      </c>
      <c r="BH20" s="27">
        <v>0</v>
      </c>
      <c r="BI20" t="s">
        <v>11</v>
      </c>
      <c r="BJ20" t="s">
        <v>11</v>
      </c>
      <c r="BK20" t="s">
        <v>11</v>
      </c>
      <c r="BL20" t="s">
        <v>11</v>
      </c>
      <c r="BM20" t="s">
        <v>11</v>
      </c>
      <c r="BN20" t="s">
        <v>11</v>
      </c>
      <c r="BO20" t="s">
        <v>11</v>
      </c>
      <c r="BP20" s="27">
        <v>0.84089999999999998</v>
      </c>
      <c r="BQ20" s="27">
        <v>0.15909999999999999</v>
      </c>
      <c r="BR20" t="s">
        <v>11</v>
      </c>
      <c r="BS20" t="s">
        <v>11</v>
      </c>
      <c r="CE20" s="29">
        <v>100827229133</v>
      </c>
      <c r="CF20" s="29">
        <v>2360007317</v>
      </c>
      <c r="DA20" s="27">
        <v>0.99950000000000006</v>
      </c>
      <c r="DB20" s="27">
        <v>1</v>
      </c>
      <c r="DC20" t="s">
        <v>536</v>
      </c>
      <c r="DD20" s="28">
        <v>20</v>
      </c>
      <c r="DE20" s="28">
        <v>8</v>
      </c>
      <c r="DF20" t="s">
        <v>11</v>
      </c>
      <c r="DG20" t="s">
        <v>11</v>
      </c>
      <c r="DH20" t="s">
        <v>11</v>
      </c>
      <c r="DI20" t="s">
        <v>11</v>
      </c>
      <c r="DJ20" s="28">
        <v>28</v>
      </c>
      <c r="DK20" s="28">
        <v>28</v>
      </c>
      <c r="DL20" t="s">
        <v>11</v>
      </c>
      <c r="DM20" t="s">
        <v>11</v>
      </c>
      <c r="DN20" s="27">
        <v>0.49259999999999998</v>
      </c>
      <c r="DO20" s="27">
        <v>0.7016</v>
      </c>
      <c r="DP20" t="s">
        <v>11</v>
      </c>
      <c r="DQ20" s="28">
        <v>25</v>
      </c>
      <c r="DR20" s="27">
        <v>0.63719999999999999</v>
      </c>
      <c r="DS20" s="27">
        <v>0.61950000000000005</v>
      </c>
      <c r="DT20" s="27">
        <v>0.86570000000000003</v>
      </c>
      <c r="DU20" s="27">
        <v>0.8488</v>
      </c>
    </row>
    <row r="21" spans="1:125" hidden="1">
      <c r="A21" s="26">
        <v>44377</v>
      </c>
      <c r="B21" t="s">
        <v>537</v>
      </c>
      <c r="C21" t="s">
        <v>538</v>
      </c>
      <c r="D21" t="s">
        <v>518</v>
      </c>
      <c r="BA21" t="s">
        <v>539</v>
      </c>
      <c r="BB21" t="s">
        <v>540</v>
      </c>
      <c r="BC21" s="29">
        <v>0</v>
      </c>
      <c r="BT21" t="s">
        <v>561</v>
      </c>
      <c r="BU21" t="s">
        <v>561</v>
      </c>
      <c r="BV21" t="s">
        <v>561</v>
      </c>
      <c r="BW21" t="s">
        <v>561</v>
      </c>
      <c r="BX21" t="s">
        <v>561</v>
      </c>
      <c r="BY21" t="s">
        <v>561</v>
      </c>
      <c r="BZ21" t="s">
        <v>561</v>
      </c>
      <c r="CA21" t="s">
        <v>562</v>
      </c>
      <c r="CB21" t="s">
        <v>11</v>
      </c>
      <c r="CC21" s="27">
        <v>0.77200000000000002</v>
      </c>
      <c r="CD21" s="27">
        <v>0.18129999999999999</v>
      </c>
    </row>
    <row r="22" spans="1:125" hidden="1">
      <c r="A22" s="26">
        <v>44286</v>
      </c>
      <c r="B22" t="s">
        <v>516</v>
      </c>
      <c r="C22" t="s">
        <v>517</v>
      </c>
      <c r="D22" t="s">
        <v>518</v>
      </c>
      <c r="T22" t="s">
        <v>519</v>
      </c>
      <c r="U22" t="s">
        <v>11</v>
      </c>
      <c r="V22" s="27">
        <v>0.99</v>
      </c>
      <c r="W22" t="s">
        <v>520</v>
      </c>
      <c r="X22" t="s">
        <v>521</v>
      </c>
      <c r="Y22" s="28">
        <v>4</v>
      </c>
      <c r="Z22" t="s">
        <v>522</v>
      </c>
      <c r="AA22" t="s">
        <v>523</v>
      </c>
      <c r="AB22" t="s">
        <v>11</v>
      </c>
      <c r="AC22" t="s">
        <v>524</v>
      </c>
      <c r="AD22" t="s">
        <v>525</v>
      </c>
      <c r="AE22" s="27">
        <v>0.99</v>
      </c>
      <c r="AF22" t="s">
        <v>526</v>
      </c>
      <c r="AG22" t="s">
        <v>527</v>
      </c>
      <c r="AH22" t="s">
        <v>526</v>
      </c>
      <c r="AI22" t="s">
        <v>11</v>
      </c>
      <c r="AJ22" t="s">
        <v>11</v>
      </c>
      <c r="AK22" s="28">
        <v>2</v>
      </c>
      <c r="AL22" t="s">
        <v>526</v>
      </c>
      <c r="AM22" t="s">
        <v>528</v>
      </c>
      <c r="AN22" t="s">
        <v>529</v>
      </c>
      <c r="AO22" t="s">
        <v>11</v>
      </c>
      <c r="AP22" s="28">
        <v>39</v>
      </c>
      <c r="AQ22" t="s">
        <v>530</v>
      </c>
      <c r="AR22" t="s">
        <v>531</v>
      </c>
      <c r="AS22" s="28">
        <v>10208</v>
      </c>
      <c r="AT22" s="27">
        <v>0.99619999999999997</v>
      </c>
      <c r="AU22" s="29">
        <v>1147248873</v>
      </c>
      <c r="AV22" s="29">
        <v>81150074</v>
      </c>
      <c r="AW22" s="29">
        <v>1354473379</v>
      </c>
      <c r="AX22" s="29">
        <v>4189984715</v>
      </c>
      <c r="AZ22" t="s">
        <v>559</v>
      </c>
      <c r="BD22" s="28">
        <v>0</v>
      </c>
      <c r="CG22" s="27">
        <v>1</v>
      </c>
      <c r="CH22" s="27">
        <v>0</v>
      </c>
      <c r="CI22" s="27">
        <v>0</v>
      </c>
      <c r="CJ22" s="27">
        <v>0</v>
      </c>
      <c r="CK22" s="27">
        <v>1</v>
      </c>
      <c r="CL22" s="27">
        <v>0</v>
      </c>
      <c r="CM22" s="27">
        <v>0</v>
      </c>
      <c r="CN22" s="27">
        <v>0.37</v>
      </c>
      <c r="CO22" s="27">
        <v>0</v>
      </c>
      <c r="CP22" s="27">
        <v>0</v>
      </c>
      <c r="CQ22" s="27">
        <v>0</v>
      </c>
      <c r="CR22" s="27">
        <v>0</v>
      </c>
      <c r="CS22" s="27">
        <v>0</v>
      </c>
      <c r="CT22" s="27">
        <v>0</v>
      </c>
      <c r="CU22" s="27">
        <v>0</v>
      </c>
      <c r="CV22" t="s">
        <v>533</v>
      </c>
      <c r="CW22" s="28">
        <v>0</v>
      </c>
      <c r="CX22" s="27">
        <v>0</v>
      </c>
      <c r="CY22" t="s">
        <v>11</v>
      </c>
      <c r="CZ22" t="s">
        <v>11</v>
      </c>
    </row>
    <row r="23" spans="1:125" hidden="1">
      <c r="A23" s="26">
        <v>44286</v>
      </c>
      <c r="B23" t="s">
        <v>534</v>
      </c>
      <c r="C23" t="s">
        <v>517</v>
      </c>
      <c r="D23" t="s">
        <v>518</v>
      </c>
      <c r="E23" s="29">
        <v>1500000000</v>
      </c>
      <c r="F23" s="29">
        <v>0</v>
      </c>
      <c r="G23" s="29">
        <v>0</v>
      </c>
      <c r="H23" s="29">
        <v>2360005670</v>
      </c>
      <c r="I23" s="29">
        <v>2360005670</v>
      </c>
      <c r="J23" t="s">
        <v>11</v>
      </c>
      <c r="K23" t="s">
        <v>11</v>
      </c>
      <c r="L23" s="29">
        <v>3540008505</v>
      </c>
      <c r="M23" t="s">
        <v>11</v>
      </c>
      <c r="N23" t="s">
        <v>11</v>
      </c>
      <c r="O23" s="29">
        <v>285382930</v>
      </c>
      <c r="P23" t="s">
        <v>560</v>
      </c>
      <c r="Q23" s="28">
        <v>2</v>
      </c>
      <c r="R23" s="28">
        <v>0</v>
      </c>
      <c r="S23" t="s">
        <v>11</v>
      </c>
      <c r="AY23" t="s">
        <v>11</v>
      </c>
      <c r="BE23" s="27">
        <v>0</v>
      </c>
      <c r="BF23" t="s">
        <v>11</v>
      </c>
      <c r="BG23" t="s">
        <v>11</v>
      </c>
      <c r="BH23" s="27">
        <v>0</v>
      </c>
      <c r="BI23" t="s">
        <v>11</v>
      </c>
      <c r="BJ23" t="s">
        <v>11</v>
      </c>
      <c r="BK23" t="s">
        <v>11</v>
      </c>
      <c r="BL23" t="s">
        <v>11</v>
      </c>
      <c r="BM23" t="s">
        <v>11</v>
      </c>
      <c r="BN23" t="s">
        <v>11</v>
      </c>
      <c r="BO23" t="s">
        <v>11</v>
      </c>
      <c r="BP23" s="27">
        <v>0.80700000000000005</v>
      </c>
      <c r="BQ23" s="27">
        <v>0.193</v>
      </c>
      <c r="BR23" t="s">
        <v>11</v>
      </c>
      <c r="BS23" t="s">
        <v>11</v>
      </c>
      <c r="CE23" s="29">
        <v>84905928056</v>
      </c>
      <c r="CF23" s="29">
        <v>2360005670</v>
      </c>
      <c r="DA23" s="27">
        <v>0.99950000000000006</v>
      </c>
      <c r="DB23" s="27">
        <v>1</v>
      </c>
      <c r="DC23" t="s">
        <v>536</v>
      </c>
      <c r="DD23" s="28">
        <v>20</v>
      </c>
      <c r="DE23" s="28">
        <v>8</v>
      </c>
      <c r="DF23" t="s">
        <v>11</v>
      </c>
      <c r="DG23" t="s">
        <v>11</v>
      </c>
      <c r="DH23" t="s">
        <v>11</v>
      </c>
      <c r="DI23" t="s">
        <v>11</v>
      </c>
      <c r="DJ23" s="28">
        <v>28</v>
      </c>
      <c r="DK23" s="28">
        <v>28</v>
      </c>
      <c r="DL23" t="s">
        <v>11</v>
      </c>
      <c r="DM23" t="s">
        <v>11</v>
      </c>
      <c r="DN23" s="27">
        <v>0.49080000000000001</v>
      </c>
      <c r="DO23" s="27">
        <v>0.70030000000000003</v>
      </c>
      <c r="DP23" t="s">
        <v>11</v>
      </c>
      <c r="DQ23" s="28">
        <v>25</v>
      </c>
      <c r="DR23" s="27">
        <v>0.65429999999999999</v>
      </c>
      <c r="DS23" s="27">
        <v>0.63</v>
      </c>
      <c r="DT23" s="27">
        <v>0.875</v>
      </c>
      <c r="DU23" s="27">
        <v>0.85389999999999999</v>
      </c>
    </row>
    <row r="24" spans="1:125" hidden="1">
      <c r="A24" s="26">
        <v>44286</v>
      </c>
      <c r="B24" t="s">
        <v>537</v>
      </c>
      <c r="C24" t="s">
        <v>538</v>
      </c>
      <c r="D24" t="s">
        <v>518</v>
      </c>
      <c r="BA24" t="s">
        <v>539</v>
      </c>
      <c r="BB24" t="s">
        <v>540</v>
      </c>
      <c r="BC24" s="29">
        <v>0</v>
      </c>
      <c r="BT24" t="s">
        <v>561</v>
      </c>
      <c r="BU24" t="s">
        <v>561</v>
      </c>
      <c r="BV24" t="s">
        <v>561</v>
      </c>
      <c r="BW24" t="s">
        <v>561</v>
      </c>
      <c r="BX24" t="s">
        <v>561</v>
      </c>
      <c r="BY24" t="s">
        <v>561</v>
      </c>
      <c r="BZ24" t="s">
        <v>561</v>
      </c>
      <c r="CA24" t="s">
        <v>562</v>
      </c>
      <c r="CB24" t="s">
        <v>11</v>
      </c>
      <c r="CC24" s="27">
        <v>0.77200000000000002</v>
      </c>
      <c r="CD24" s="27">
        <v>0.18129999999999999</v>
      </c>
    </row>
    <row r="25" spans="1:125" hidden="1">
      <c r="A25" s="26">
        <v>44196</v>
      </c>
      <c r="B25" t="s">
        <v>516</v>
      </c>
      <c r="C25" t="s">
        <v>517</v>
      </c>
      <c r="D25" t="s">
        <v>518</v>
      </c>
      <c r="T25" t="s">
        <v>519</v>
      </c>
      <c r="U25" t="s">
        <v>11</v>
      </c>
      <c r="V25" s="27">
        <v>0.99</v>
      </c>
      <c r="W25" t="s">
        <v>520</v>
      </c>
      <c r="X25" t="s">
        <v>521</v>
      </c>
      <c r="Y25" s="28">
        <v>0</v>
      </c>
      <c r="Z25" t="s">
        <v>522</v>
      </c>
      <c r="AA25" t="s">
        <v>523</v>
      </c>
      <c r="AB25" t="s">
        <v>11</v>
      </c>
      <c r="AC25" t="s">
        <v>524</v>
      </c>
      <c r="AD25" t="s">
        <v>525</v>
      </c>
      <c r="AE25" s="27">
        <v>0.99</v>
      </c>
      <c r="AF25" t="s">
        <v>526</v>
      </c>
      <c r="AG25" t="s">
        <v>527</v>
      </c>
      <c r="AH25" t="s">
        <v>526</v>
      </c>
      <c r="AI25" t="s">
        <v>11</v>
      </c>
      <c r="AJ25" t="s">
        <v>11</v>
      </c>
      <c r="AK25" s="28">
        <v>2</v>
      </c>
      <c r="AL25" t="s">
        <v>526</v>
      </c>
      <c r="AM25" t="s">
        <v>528</v>
      </c>
      <c r="AN25" t="s">
        <v>529</v>
      </c>
      <c r="AO25" t="s">
        <v>11</v>
      </c>
      <c r="AP25" s="28">
        <v>49</v>
      </c>
      <c r="AQ25" t="s">
        <v>530</v>
      </c>
      <c r="AR25" t="s">
        <v>531</v>
      </c>
      <c r="AS25" s="28">
        <v>10268</v>
      </c>
      <c r="AT25" s="27">
        <v>0.99519999999999997</v>
      </c>
      <c r="AU25" s="29">
        <v>4152760735</v>
      </c>
      <c r="AV25" s="29">
        <v>381527014</v>
      </c>
      <c r="AW25" s="29">
        <v>811175632</v>
      </c>
      <c r="AX25" s="29">
        <v>2505730419</v>
      </c>
      <c r="AZ25" t="s">
        <v>559</v>
      </c>
      <c r="BD25" s="28">
        <v>0</v>
      </c>
      <c r="CG25" s="27">
        <v>1</v>
      </c>
      <c r="CH25" s="27">
        <v>0</v>
      </c>
      <c r="CI25" s="27">
        <v>0</v>
      </c>
      <c r="CJ25" s="27">
        <v>0</v>
      </c>
      <c r="CK25" s="27">
        <v>1</v>
      </c>
      <c r="CL25" s="27">
        <v>0</v>
      </c>
      <c r="CM25" s="27">
        <v>0</v>
      </c>
      <c r="CN25" s="27">
        <v>0.39</v>
      </c>
      <c r="CO25" s="27">
        <v>0</v>
      </c>
      <c r="CP25" s="27">
        <v>0</v>
      </c>
      <c r="CQ25" s="27">
        <v>0</v>
      </c>
      <c r="CR25" s="27">
        <v>0</v>
      </c>
      <c r="CS25" s="27">
        <v>0</v>
      </c>
      <c r="CT25" s="27">
        <v>0</v>
      </c>
      <c r="CU25" s="27">
        <v>0</v>
      </c>
      <c r="CV25" t="s">
        <v>533</v>
      </c>
      <c r="CW25" s="28">
        <v>0</v>
      </c>
      <c r="CX25" s="27">
        <v>0</v>
      </c>
      <c r="CY25" t="s">
        <v>11</v>
      </c>
      <c r="CZ25" t="s">
        <v>11</v>
      </c>
    </row>
    <row r="26" spans="1:125" hidden="1">
      <c r="A26" s="26">
        <v>44196</v>
      </c>
      <c r="B26" t="s">
        <v>534</v>
      </c>
      <c r="C26" t="s">
        <v>517</v>
      </c>
      <c r="D26" t="s">
        <v>518</v>
      </c>
      <c r="E26" s="29">
        <v>1500000000</v>
      </c>
      <c r="F26" s="29">
        <v>0</v>
      </c>
      <c r="G26" s="29">
        <v>0</v>
      </c>
      <c r="H26" s="29">
        <v>2359003216</v>
      </c>
      <c r="I26" s="29">
        <v>2359003216</v>
      </c>
      <c r="J26" t="s">
        <v>11</v>
      </c>
      <c r="K26" t="s">
        <v>11</v>
      </c>
      <c r="L26" s="29">
        <v>3538504824</v>
      </c>
      <c r="M26" t="s">
        <v>11</v>
      </c>
      <c r="N26" t="s">
        <v>11</v>
      </c>
      <c r="O26" s="29">
        <v>295413022</v>
      </c>
      <c r="P26" t="s">
        <v>560</v>
      </c>
      <c r="Q26" s="28">
        <v>2</v>
      </c>
      <c r="R26" s="28">
        <v>0</v>
      </c>
      <c r="S26" t="s">
        <v>11</v>
      </c>
      <c r="AY26" t="s">
        <v>11</v>
      </c>
      <c r="BE26" s="27">
        <v>0</v>
      </c>
      <c r="BF26" t="s">
        <v>11</v>
      </c>
      <c r="BG26" t="s">
        <v>11</v>
      </c>
      <c r="BH26" s="27">
        <v>0</v>
      </c>
      <c r="BI26" t="s">
        <v>11</v>
      </c>
      <c r="BJ26" t="s">
        <v>11</v>
      </c>
      <c r="BK26" t="s">
        <v>11</v>
      </c>
      <c r="BL26" t="s">
        <v>11</v>
      </c>
      <c r="BM26" t="s">
        <v>11</v>
      </c>
      <c r="BN26" t="s">
        <v>11</v>
      </c>
      <c r="BO26" t="s">
        <v>11</v>
      </c>
      <c r="BP26" s="27">
        <v>0.76200000000000001</v>
      </c>
      <c r="BQ26" s="27">
        <v>0.23799999999999999</v>
      </c>
      <c r="BR26" t="s">
        <v>11</v>
      </c>
      <c r="BS26" t="s">
        <v>11</v>
      </c>
      <c r="CE26" s="29">
        <v>72194675332</v>
      </c>
      <c r="CF26" s="29">
        <v>2359003216</v>
      </c>
      <c r="DA26" s="27">
        <v>0.99950000000000006</v>
      </c>
      <c r="DB26" s="27">
        <v>1</v>
      </c>
      <c r="DC26" t="s">
        <v>536</v>
      </c>
      <c r="DD26" s="28">
        <v>20</v>
      </c>
      <c r="DE26" s="28">
        <v>8</v>
      </c>
      <c r="DF26" t="s">
        <v>11</v>
      </c>
      <c r="DG26" t="s">
        <v>11</v>
      </c>
      <c r="DH26" t="s">
        <v>11</v>
      </c>
      <c r="DI26" t="s">
        <v>11</v>
      </c>
      <c r="DJ26" s="28">
        <v>28</v>
      </c>
      <c r="DK26" s="28">
        <v>28</v>
      </c>
      <c r="DL26" t="s">
        <v>11</v>
      </c>
      <c r="DM26" t="s">
        <v>11</v>
      </c>
      <c r="DN26" s="27">
        <v>0.48849999999999999</v>
      </c>
      <c r="DO26" s="27">
        <v>0.6986</v>
      </c>
      <c r="DP26" t="s">
        <v>11</v>
      </c>
      <c r="DQ26" s="28">
        <v>25</v>
      </c>
      <c r="DR26" s="27">
        <v>0.63900000000000001</v>
      </c>
      <c r="DS26" s="27">
        <v>0.62160000000000004</v>
      </c>
      <c r="DT26" s="27">
        <v>0.86770000000000003</v>
      </c>
      <c r="DU26" s="27">
        <v>0.85170000000000001</v>
      </c>
    </row>
    <row r="27" spans="1:125" hidden="1">
      <c r="A27" s="26">
        <v>44196</v>
      </c>
      <c r="B27" t="s">
        <v>537</v>
      </c>
      <c r="C27" t="s">
        <v>538</v>
      </c>
      <c r="D27" t="s">
        <v>518</v>
      </c>
      <c r="BA27" t="s">
        <v>539</v>
      </c>
      <c r="BB27" t="s">
        <v>540</v>
      </c>
      <c r="BC27" s="29">
        <v>0</v>
      </c>
      <c r="BT27" t="s">
        <v>563</v>
      </c>
      <c r="BU27" t="s">
        <v>563</v>
      </c>
      <c r="BV27" t="s">
        <v>563</v>
      </c>
      <c r="BW27" t="s">
        <v>563</v>
      </c>
      <c r="BX27" t="s">
        <v>563</v>
      </c>
      <c r="BY27" t="s">
        <v>563</v>
      </c>
      <c r="BZ27" t="s">
        <v>563</v>
      </c>
      <c r="CA27" t="s">
        <v>564</v>
      </c>
      <c r="CB27" t="s">
        <v>11</v>
      </c>
      <c r="CC27" s="27">
        <v>0.67100000000000004</v>
      </c>
      <c r="CD27" s="27">
        <v>0.2591</v>
      </c>
    </row>
    <row r="28" spans="1:125" hidden="1">
      <c r="A28" s="26">
        <v>44104</v>
      </c>
      <c r="B28" t="s">
        <v>516</v>
      </c>
      <c r="C28" t="s">
        <v>517</v>
      </c>
      <c r="D28" t="s">
        <v>518</v>
      </c>
      <c r="T28" t="s">
        <v>519</v>
      </c>
      <c r="U28" t="s">
        <v>11</v>
      </c>
      <c r="V28" s="27">
        <v>0.99</v>
      </c>
      <c r="W28" t="s">
        <v>520</v>
      </c>
      <c r="X28" t="s">
        <v>521</v>
      </c>
      <c r="Y28" s="28">
        <v>0</v>
      </c>
      <c r="Z28" t="s">
        <v>522</v>
      </c>
      <c r="AA28" t="s">
        <v>523</v>
      </c>
      <c r="AB28" t="s">
        <v>11</v>
      </c>
      <c r="AC28" t="s">
        <v>524</v>
      </c>
      <c r="AD28" t="s">
        <v>525</v>
      </c>
      <c r="AE28" s="27">
        <v>0.99</v>
      </c>
      <c r="AF28" t="s">
        <v>526</v>
      </c>
      <c r="AG28" t="s">
        <v>527</v>
      </c>
      <c r="AH28" t="s">
        <v>526</v>
      </c>
      <c r="AI28" t="s">
        <v>11</v>
      </c>
      <c r="AJ28" t="s">
        <v>11</v>
      </c>
      <c r="AK28" s="28">
        <v>2</v>
      </c>
      <c r="AL28" t="s">
        <v>526</v>
      </c>
      <c r="AM28" t="s">
        <v>528</v>
      </c>
      <c r="AN28" t="s">
        <v>529</v>
      </c>
      <c r="AO28" t="s">
        <v>11</v>
      </c>
      <c r="AP28" s="28">
        <v>59</v>
      </c>
      <c r="AQ28" t="s">
        <v>530</v>
      </c>
      <c r="AR28" t="s">
        <v>531</v>
      </c>
      <c r="AS28" s="28">
        <v>10398</v>
      </c>
      <c r="AT28" s="27">
        <v>0.99429999999999996</v>
      </c>
      <c r="AU28" s="29">
        <v>4152760735</v>
      </c>
      <c r="AV28" s="29">
        <v>305808380</v>
      </c>
      <c r="AW28" s="29">
        <v>804230019</v>
      </c>
      <c r="AX28" s="29">
        <v>3136738559</v>
      </c>
      <c r="AZ28" t="s">
        <v>559</v>
      </c>
      <c r="BD28" s="28">
        <v>0</v>
      </c>
      <c r="CG28" s="27">
        <v>1</v>
      </c>
      <c r="CH28" s="27">
        <v>0</v>
      </c>
      <c r="CI28" s="27">
        <v>0</v>
      </c>
      <c r="CJ28" s="27">
        <v>0</v>
      </c>
      <c r="CK28" s="27">
        <v>1</v>
      </c>
      <c r="CL28" s="27">
        <v>0</v>
      </c>
      <c r="CM28" s="27">
        <v>0</v>
      </c>
      <c r="CN28" s="27">
        <v>0.38</v>
      </c>
      <c r="CO28" s="27">
        <v>0</v>
      </c>
      <c r="CP28" s="27">
        <v>0</v>
      </c>
      <c r="CQ28" s="27">
        <v>0</v>
      </c>
      <c r="CR28" s="27">
        <v>0</v>
      </c>
      <c r="CS28" s="27">
        <v>0</v>
      </c>
      <c r="CT28" s="27">
        <v>0</v>
      </c>
      <c r="CU28" s="27">
        <v>0</v>
      </c>
      <c r="CV28" t="s">
        <v>533</v>
      </c>
      <c r="CW28" s="28">
        <v>0</v>
      </c>
      <c r="CX28" s="27">
        <v>0</v>
      </c>
      <c r="CY28" t="s">
        <v>11</v>
      </c>
      <c r="CZ28" t="s">
        <v>11</v>
      </c>
    </row>
    <row r="29" spans="1:125" hidden="1">
      <c r="A29" s="26">
        <v>44104</v>
      </c>
      <c r="B29" t="s">
        <v>534</v>
      </c>
      <c r="C29" t="s">
        <v>517</v>
      </c>
      <c r="D29" t="s">
        <v>518</v>
      </c>
      <c r="E29" s="29">
        <v>1500000000</v>
      </c>
      <c r="F29" s="29">
        <v>0</v>
      </c>
      <c r="G29" s="29">
        <v>0</v>
      </c>
      <c r="H29" s="29">
        <v>2328104866</v>
      </c>
      <c r="I29" s="29">
        <v>2328104866</v>
      </c>
      <c r="J29" t="s">
        <v>11</v>
      </c>
      <c r="K29" t="s">
        <v>11</v>
      </c>
      <c r="L29" s="29">
        <v>3492157299</v>
      </c>
      <c r="M29" t="s">
        <v>11</v>
      </c>
      <c r="N29" t="s">
        <v>11</v>
      </c>
      <c r="O29" s="29">
        <v>204763914</v>
      </c>
      <c r="P29" t="s">
        <v>560</v>
      </c>
      <c r="Q29" s="28">
        <v>2</v>
      </c>
      <c r="R29" s="28">
        <v>0</v>
      </c>
      <c r="S29" t="s">
        <v>11</v>
      </c>
      <c r="AY29" t="s">
        <v>11</v>
      </c>
      <c r="BE29" s="27">
        <v>0</v>
      </c>
      <c r="BF29" t="s">
        <v>11</v>
      </c>
      <c r="BG29" t="s">
        <v>11</v>
      </c>
      <c r="BH29" s="27">
        <v>0</v>
      </c>
      <c r="BI29" t="s">
        <v>11</v>
      </c>
      <c r="BJ29" t="s">
        <v>11</v>
      </c>
      <c r="BK29" t="s">
        <v>11</v>
      </c>
      <c r="BL29" t="s">
        <v>11</v>
      </c>
      <c r="BM29" t="s">
        <v>11</v>
      </c>
      <c r="BN29" t="s">
        <v>11</v>
      </c>
      <c r="BO29" t="s">
        <v>11</v>
      </c>
      <c r="BP29" s="27">
        <v>0.82799999999999996</v>
      </c>
      <c r="BQ29" s="27">
        <v>0.17199999999999999</v>
      </c>
      <c r="BR29" t="s">
        <v>11</v>
      </c>
      <c r="BS29" t="s">
        <v>11</v>
      </c>
      <c r="CE29" s="29">
        <v>63916265146</v>
      </c>
      <c r="CF29" s="29">
        <v>2328104866</v>
      </c>
      <c r="DA29" s="27">
        <v>0.99950000000000006</v>
      </c>
      <c r="DB29" s="27">
        <v>1</v>
      </c>
      <c r="DC29" t="s">
        <v>536</v>
      </c>
      <c r="DD29" s="28">
        <v>20</v>
      </c>
      <c r="DE29" s="28">
        <v>8</v>
      </c>
      <c r="DF29" t="s">
        <v>11</v>
      </c>
      <c r="DG29" t="s">
        <v>11</v>
      </c>
      <c r="DH29" t="s">
        <v>11</v>
      </c>
      <c r="DI29" t="s">
        <v>11</v>
      </c>
      <c r="DJ29" s="28">
        <v>28</v>
      </c>
      <c r="DK29" s="28">
        <v>28</v>
      </c>
      <c r="DL29" t="s">
        <v>11</v>
      </c>
      <c r="DM29" t="s">
        <v>11</v>
      </c>
      <c r="DN29" s="27">
        <v>0.48520000000000002</v>
      </c>
      <c r="DO29" s="27">
        <v>0.6966</v>
      </c>
      <c r="DP29" t="s">
        <v>11</v>
      </c>
      <c r="DQ29" s="28">
        <v>25</v>
      </c>
      <c r="DR29" s="27">
        <v>0.65180000000000005</v>
      </c>
      <c r="DS29" s="27">
        <v>0.62539999999999996</v>
      </c>
      <c r="DT29" s="27">
        <v>0.84609999999999996</v>
      </c>
      <c r="DU29" s="27">
        <v>0.83589999999999998</v>
      </c>
    </row>
    <row r="30" spans="1:125" hidden="1">
      <c r="A30" s="26">
        <v>44104</v>
      </c>
      <c r="B30" t="s">
        <v>537</v>
      </c>
      <c r="C30" t="s">
        <v>538</v>
      </c>
      <c r="D30" t="s">
        <v>518</v>
      </c>
      <c r="BA30" t="s">
        <v>539</v>
      </c>
      <c r="BB30" t="s">
        <v>540</v>
      </c>
      <c r="BC30" s="29">
        <v>0</v>
      </c>
      <c r="BT30" t="s">
        <v>563</v>
      </c>
      <c r="BU30" t="s">
        <v>563</v>
      </c>
      <c r="BV30" t="s">
        <v>563</v>
      </c>
      <c r="BW30" t="s">
        <v>563</v>
      </c>
      <c r="BX30" t="s">
        <v>563</v>
      </c>
      <c r="BY30" t="s">
        <v>563</v>
      </c>
      <c r="BZ30" t="s">
        <v>563</v>
      </c>
      <c r="CA30" t="s">
        <v>564</v>
      </c>
      <c r="CB30" t="s">
        <v>11</v>
      </c>
      <c r="CC30" s="27">
        <v>0.67100000000000004</v>
      </c>
      <c r="CD30" s="27">
        <v>0.2591</v>
      </c>
    </row>
    <row r="31" spans="1:125" hidden="1">
      <c r="A31" s="26">
        <v>44012</v>
      </c>
      <c r="B31" t="s">
        <v>516</v>
      </c>
      <c r="C31" t="s">
        <v>517</v>
      </c>
      <c r="D31" t="s">
        <v>518</v>
      </c>
      <c r="T31" t="s">
        <v>519</v>
      </c>
      <c r="U31" t="s">
        <v>11</v>
      </c>
      <c r="V31" s="27">
        <v>0.99</v>
      </c>
      <c r="W31" t="s">
        <v>520</v>
      </c>
      <c r="X31" t="s">
        <v>521</v>
      </c>
      <c r="Y31" s="28">
        <v>0</v>
      </c>
      <c r="Z31" t="s">
        <v>522</v>
      </c>
      <c r="AA31" t="s">
        <v>523</v>
      </c>
      <c r="AB31" t="s">
        <v>11</v>
      </c>
      <c r="AC31" t="s">
        <v>524</v>
      </c>
      <c r="AD31" t="s">
        <v>525</v>
      </c>
      <c r="AE31" s="27">
        <v>0.99</v>
      </c>
      <c r="AF31" t="s">
        <v>526</v>
      </c>
      <c r="AG31" t="s">
        <v>527</v>
      </c>
      <c r="AH31" t="s">
        <v>526</v>
      </c>
      <c r="AI31" t="s">
        <v>11</v>
      </c>
      <c r="AJ31" t="s">
        <v>11</v>
      </c>
      <c r="AK31" s="28">
        <v>2</v>
      </c>
      <c r="AL31" t="s">
        <v>526</v>
      </c>
      <c r="AM31" t="s">
        <v>528</v>
      </c>
      <c r="AN31" t="s">
        <v>529</v>
      </c>
      <c r="AO31" t="s">
        <v>11</v>
      </c>
      <c r="AP31" s="28">
        <v>63</v>
      </c>
      <c r="AQ31" t="s">
        <v>530</v>
      </c>
      <c r="AR31" t="s">
        <v>531</v>
      </c>
      <c r="AS31" s="28">
        <v>10325</v>
      </c>
      <c r="AT31" s="27">
        <v>0.99390000000000001</v>
      </c>
      <c r="AU31" s="29">
        <v>4152760735</v>
      </c>
      <c r="AV31" s="29">
        <v>278001494</v>
      </c>
      <c r="AW31" s="29">
        <v>753418973</v>
      </c>
      <c r="AX31" s="29">
        <v>2167408893</v>
      </c>
      <c r="AZ31" t="s">
        <v>559</v>
      </c>
      <c r="BD31" s="28">
        <v>0</v>
      </c>
      <c r="CG31" s="27">
        <v>1</v>
      </c>
      <c r="CH31" s="27">
        <v>0</v>
      </c>
      <c r="CI31" s="27">
        <v>0</v>
      </c>
      <c r="CJ31" s="27">
        <v>0</v>
      </c>
      <c r="CK31" s="27">
        <v>1</v>
      </c>
      <c r="CL31" s="27">
        <v>0</v>
      </c>
      <c r="CM31" s="27">
        <v>0</v>
      </c>
      <c r="CN31" s="27">
        <v>0.31</v>
      </c>
      <c r="CO31" s="27">
        <v>0</v>
      </c>
      <c r="CP31" s="27">
        <v>0</v>
      </c>
      <c r="CQ31" s="27">
        <v>0</v>
      </c>
      <c r="CR31" s="27">
        <v>0</v>
      </c>
      <c r="CS31" s="27">
        <v>0</v>
      </c>
      <c r="CT31" s="27">
        <v>0</v>
      </c>
      <c r="CU31" s="27">
        <v>0</v>
      </c>
      <c r="CV31" t="s">
        <v>533</v>
      </c>
      <c r="CW31" s="28">
        <v>0</v>
      </c>
      <c r="CX31" s="27">
        <v>0</v>
      </c>
      <c r="CY31" t="s">
        <v>11</v>
      </c>
      <c r="CZ31" t="s">
        <v>11</v>
      </c>
    </row>
    <row r="32" spans="1:125" hidden="1">
      <c r="A32" s="26">
        <v>44012</v>
      </c>
      <c r="B32" t="s">
        <v>534</v>
      </c>
      <c r="C32" t="s">
        <v>517</v>
      </c>
      <c r="D32" t="s">
        <v>518</v>
      </c>
      <c r="E32" s="29">
        <v>1500000000</v>
      </c>
      <c r="F32" s="29">
        <v>0</v>
      </c>
      <c r="G32" s="29">
        <v>0</v>
      </c>
      <c r="H32" s="29">
        <v>2359006016</v>
      </c>
      <c r="I32" s="29">
        <v>2359006016</v>
      </c>
      <c r="J32" t="s">
        <v>11</v>
      </c>
      <c r="K32" t="s">
        <v>11</v>
      </c>
      <c r="L32" s="29">
        <v>3538509024</v>
      </c>
      <c r="M32" t="s">
        <v>11</v>
      </c>
      <c r="N32" t="s">
        <v>11</v>
      </c>
      <c r="O32" s="29">
        <v>163930682</v>
      </c>
      <c r="P32" t="s">
        <v>560</v>
      </c>
      <c r="Q32" s="28">
        <v>2</v>
      </c>
      <c r="R32" s="28">
        <v>0</v>
      </c>
      <c r="S32" t="s">
        <v>11</v>
      </c>
      <c r="AY32" t="s">
        <v>11</v>
      </c>
      <c r="BE32" s="27">
        <v>0</v>
      </c>
      <c r="BF32" t="s">
        <v>11</v>
      </c>
      <c r="BG32" t="s">
        <v>11</v>
      </c>
      <c r="BH32" s="27">
        <v>0</v>
      </c>
      <c r="BI32" t="s">
        <v>11</v>
      </c>
      <c r="BJ32" t="s">
        <v>11</v>
      </c>
      <c r="BK32" t="s">
        <v>11</v>
      </c>
      <c r="BL32" t="s">
        <v>11</v>
      </c>
      <c r="BM32" t="s">
        <v>11</v>
      </c>
      <c r="BN32" t="s">
        <v>11</v>
      </c>
      <c r="BO32" t="s">
        <v>11</v>
      </c>
      <c r="BP32" s="27">
        <v>0.82250000000000001</v>
      </c>
      <c r="BQ32" s="27">
        <v>0.17749999999999999</v>
      </c>
      <c r="BR32" t="s">
        <v>11</v>
      </c>
      <c r="BS32" t="s">
        <v>11</v>
      </c>
      <c r="CE32" s="29">
        <v>53849336277</v>
      </c>
      <c r="CF32" s="29">
        <v>2359006016</v>
      </c>
      <c r="DA32" s="27">
        <v>0.99950000000000006</v>
      </c>
      <c r="DB32" s="27">
        <v>1</v>
      </c>
      <c r="DC32" t="s">
        <v>536</v>
      </c>
      <c r="DD32" s="28">
        <v>21</v>
      </c>
      <c r="DE32" s="28">
        <v>8</v>
      </c>
      <c r="DF32" t="s">
        <v>11</v>
      </c>
      <c r="DG32" t="s">
        <v>11</v>
      </c>
      <c r="DH32" t="s">
        <v>11</v>
      </c>
      <c r="DI32" t="s">
        <v>11</v>
      </c>
      <c r="DJ32" s="28">
        <v>29</v>
      </c>
      <c r="DK32" s="28">
        <v>29</v>
      </c>
      <c r="DL32" t="s">
        <v>11</v>
      </c>
      <c r="DM32" t="s">
        <v>11</v>
      </c>
      <c r="DN32" s="27">
        <v>0.47399999999999998</v>
      </c>
      <c r="DO32" s="27">
        <v>0.68149999999999999</v>
      </c>
      <c r="DP32" t="s">
        <v>11</v>
      </c>
      <c r="DQ32" s="28">
        <v>26</v>
      </c>
      <c r="DR32" s="27">
        <v>0.65049999999999997</v>
      </c>
      <c r="DS32" s="27">
        <v>0.62080000000000002</v>
      </c>
      <c r="DT32" s="27">
        <v>0.84670000000000001</v>
      </c>
      <c r="DU32" s="27">
        <v>0.8327</v>
      </c>
    </row>
    <row r="33" spans="1:125" hidden="1">
      <c r="A33" s="26">
        <v>44012</v>
      </c>
      <c r="B33" t="s">
        <v>537</v>
      </c>
      <c r="C33" t="s">
        <v>538</v>
      </c>
      <c r="D33" t="s">
        <v>518</v>
      </c>
      <c r="BA33" t="s">
        <v>539</v>
      </c>
      <c r="BB33" t="s">
        <v>540</v>
      </c>
      <c r="BC33" s="29">
        <v>0</v>
      </c>
      <c r="BT33" t="s">
        <v>563</v>
      </c>
      <c r="BU33" t="s">
        <v>563</v>
      </c>
      <c r="BV33" t="s">
        <v>563</v>
      </c>
      <c r="BW33" t="s">
        <v>563</v>
      </c>
      <c r="BX33" t="s">
        <v>563</v>
      </c>
      <c r="BY33" t="s">
        <v>563</v>
      </c>
      <c r="BZ33" t="s">
        <v>563</v>
      </c>
      <c r="CA33" t="s">
        <v>564</v>
      </c>
      <c r="CB33" t="s">
        <v>11</v>
      </c>
      <c r="CC33" s="27">
        <v>0.67100000000000004</v>
      </c>
      <c r="CD33" s="27">
        <v>0.2591</v>
      </c>
    </row>
    <row r="34" spans="1:125" hidden="1">
      <c r="A34" s="26">
        <v>43921</v>
      </c>
      <c r="B34" t="s">
        <v>516</v>
      </c>
      <c r="C34" t="s">
        <v>517</v>
      </c>
      <c r="D34" t="s">
        <v>518</v>
      </c>
      <c r="T34" t="s">
        <v>519</v>
      </c>
      <c r="U34" t="s">
        <v>11</v>
      </c>
      <c r="V34" s="27">
        <v>0.99</v>
      </c>
      <c r="W34" t="s">
        <v>520</v>
      </c>
      <c r="X34" t="s">
        <v>521</v>
      </c>
      <c r="Y34" s="28">
        <v>1</v>
      </c>
      <c r="Z34" t="s">
        <v>522</v>
      </c>
      <c r="AA34" t="s">
        <v>523</v>
      </c>
      <c r="AB34" t="s">
        <v>11</v>
      </c>
      <c r="AC34" t="s">
        <v>524</v>
      </c>
      <c r="AD34" t="s">
        <v>525</v>
      </c>
      <c r="AE34" s="27">
        <v>0.99</v>
      </c>
      <c r="AF34" t="s">
        <v>526</v>
      </c>
      <c r="AG34" t="s">
        <v>527</v>
      </c>
      <c r="AH34" t="s">
        <v>526</v>
      </c>
      <c r="AI34" t="s">
        <v>11</v>
      </c>
      <c r="AJ34" t="s">
        <v>11</v>
      </c>
      <c r="AK34" s="28">
        <v>2</v>
      </c>
      <c r="AL34" t="s">
        <v>526</v>
      </c>
      <c r="AM34" t="s">
        <v>528</v>
      </c>
      <c r="AN34" t="s">
        <v>529</v>
      </c>
      <c r="AO34" t="s">
        <v>11</v>
      </c>
      <c r="AP34" s="28">
        <v>63</v>
      </c>
      <c r="AQ34" t="s">
        <v>530</v>
      </c>
      <c r="AR34" t="s">
        <v>531</v>
      </c>
      <c r="AS34" s="28">
        <v>10364</v>
      </c>
      <c r="AT34" s="27">
        <v>0.99390000000000001</v>
      </c>
      <c r="AU34" s="29">
        <v>4152760735</v>
      </c>
      <c r="AV34" s="29">
        <v>214541169</v>
      </c>
      <c r="AW34" s="29">
        <v>1202554278</v>
      </c>
      <c r="AX34" s="29">
        <v>5523023214</v>
      </c>
      <c r="AZ34" t="s">
        <v>559</v>
      </c>
      <c r="BD34" s="28">
        <v>0</v>
      </c>
      <c r="CG34" s="27">
        <v>1</v>
      </c>
      <c r="CH34" s="27">
        <v>0</v>
      </c>
      <c r="CI34" s="27">
        <v>0</v>
      </c>
      <c r="CJ34" s="27">
        <v>0</v>
      </c>
      <c r="CK34" s="27">
        <v>1</v>
      </c>
      <c r="CL34" s="27">
        <v>0</v>
      </c>
      <c r="CM34" s="27">
        <v>0</v>
      </c>
      <c r="CN34" s="27">
        <v>0.32</v>
      </c>
      <c r="CO34" s="27">
        <v>0</v>
      </c>
      <c r="CP34" s="27">
        <v>0</v>
      </c>
      <c r="CQ34" s="27">
        <v>0</v>
      </c>
      <c r="CR34" s="27">
        <v>0</v>
      </c>
      <c r="CS34" s="27">
        <v>0</v>
      </c>
      <c r="CT34" s="27">
        <v>0</v>
      </c>
      <c r="CU34" s="27">
        <v>0</v>
      </c>
      <c r="CV34" t="s">
        <v>533</v>
      </c>
      <c r="CW34" s="28">
        <v>0</v>
      </c>
      <c r="CX34" s="27">
        <v>0</v>
      </c>
      <c r="CY34" t="s">
        <v>11</v>
      </c>
      <c r="CZ34" t="s">
        <v>11</v>
      </c>
    </row>
    <row r="35" spans="1:125" hidden="1">
      <c r="A35" s="26">
        <v>43921</v>
      </c>
      <c r="B35" t="s">
        <v>534</v>
      </c>
      <c r="C35" t="s">
        <v>517</v>
      </c>
      <c r="D35" t="s">
        <v>518</v>
      </c>
      <c r="E35" s="29">
        <v>1500000000</v>
      </c>
      <c r="F35" s="29">
        <v>0</v>
      </c>
      <c r="G35" s="29">
        <v>0</v>
      </c>
      <c r="H35" s="29">
        <v>2360006741</v>
      </c>
      <c r="I35" s="29">
        <v>2360006741</v>
      </c>
      <c r="J35" t="s">
        <v>11</v>
      </c>
      <c r="K35" t="s">
        <v>11</v>
      </c>
      <c r="L35" s="29">
        <v>3540010111.5</v>
      </c>
      <c r="M35" t="s">
        <v>11</v>
      </c>
      <c r="N35" t="s">
        <v>11</v>
      </c>
      <c r="O35" s="29">
        <v>101894139</v>
      </c>
      <c r="P35" t="s">
        <v>560</v>
      </c>
      <c r="Q35" s="28">
        <v>2</v>
      </c>
      <c r="R35" s="28">
        <v>0</v>
      </c>
      <c r="S35" t="s">
        <v>11</v>
      </c>
      <c r="AY35" t="s">
        <v>11</v>
      </c>
      <c r="BE35" s="27">
        <v>0</v>
      </c>
      <c r="BF35" t="s">
        <v>11</v>
      </c>
      <c r="BG35" t="s">
        <v>11</v>
      </c>
      <c r="BH35" s="27">
        <v>0</v>
      </c>
      <c r="BI35" t="s">
        <v>11</v>
      </c>
      <c r="BJ35" t="s">
        <v>11</v>
      </c>
      <c r="BK35" t="s">
        <v>11</v>
      </c>
      <c r="BL35" t="s">
        <v>11</v>
      </c>
      <c r="BM35" t="s">
        <v>11</v>
      </c>
      <c r="BN35" t="s">
        <v>11</v>
      </c>
      <c r="BO35" t="s">
        <v>11</v>
      </c>
      <c r="BP35" s="27">
        <v>0.8952</v>
      </c>
      <c r="BQ35" s="27">
        <v>0.1048</v>
      </c>
      <c r="BR35" t="s">
        <v>11</v>
      </c>
      <c r="BS35" t="s">
        <v>11</v>
      </c>
      <c r="CE35" s="29">
        <v>66689261377</v>
      </c>
      <c r="CF35" s="29">
        <v>2360006741</v>
      </c>
      <c r="DA35" s="27">
        <v>0.99950000000000006</v>
      </c>
      <c r="DB35" s="27">
        <v>1</v>
      </c>
      <c r="DC35" t="s">
        <v>536</v>
      </c>
      <c r="DD35" s="28">
        <v>21</v>
      </c>
      <c r="DE35" s="28">
        <v>8</v>
      </c>
      <c r="DF35" t="s">
        <v>11</v>
      </c>
      <c r="DG35" t="s">
        <v>11</v>
      </c>
      <c r="DH35" t="s">
        <v>11</v>
      </c>
      <c r="DI35" t="s">
        <v>11</v>
      </c>
      <c r="DJ35" s="28">
        <v>29</v>
      </c>
      <c r="DK35" s="28">
        <v>29</v>
      </c>
      <c r="DL35" t="s">
        <v>11</v>
      </c>
      <c r="DM35" t="s">
        <v>11</v>
      </c>
      <c r="DN35" s="27">
        <v>0.47289999999999999</v>
      </c>
      <c r="DO35" s="27">
        <v>0.68110000000000004</v>
      </c>
      <c r="DP35" t="s">
        <v>11</v>
      </c>
      <c r="DQ35" s="28">
        <v>26</v>
      </c>
      <c r="DR35" s="27">
        <v>0.64539999999999997</v>
      </c>
      <c r="DS35" s="27">
        <v>0.60360000000000003</v>
      </c>
      <c r="DT35" s="27">
        <v>0.84919999999999995</v>
      </c>
      <c r="DU35" s="27">
        <v>0.81520000000000004</v>
      </c>
    </row>
    <row r="36" spans="1:125" hidden="1">
      <c r="A36" s="26">
        <v>43921</v>
      </c>
      <c r="B36" t="s">
        <v>537</v>
      </c>
      <c r="C36" t="s">
        <v>538</v>
      </c>
      <c r="D36" t="s">
        <v>518</v>
      </c>
      <c r="BA36" t="s">
        <v>539</v>
      </c>
      <c r="BB36" t="s">
        <v>540</v>
      </c>
      <c r="BC36" s="29">
        <v>0</v>
      </c>
      <c r="BT36" t="s">
        <v>563</v>
      </c>
      <c r="BU36" t="s">
        <v>563</v>
      </c>
      <c r="BV36" t="s">
        <v>563</v>
      </c>
      <c r="BW36" t="s">
        <v>563</v>
      </c>
      <c r="BX36" t="s">
        <v>563</v>
      </c>
      <c r="BY36" t="s">
        <v>563</v>
      </c>
      <c r="BZ36" t="s">
        <v>563</v>
      </c>
      <c r="CA36" t="s">
        <v>564</v>
      </c>
      <c r="CB36" t="s">
        <v>11</v>
      </c>
      <c r="CC36" s="27">
        <v>0.67100000000000004</v>
      </c>
      <c r="CD36" s="27">
        <v>0.2591</v>
      </c>
    </row>
    <row r="37" spans="1:125" hidden="1">
      <c r="A37" s="26">
        <v>43830</v>
      </c>
      <c r="B37" t="s">
        <v>516</v>
      </c>
      <c r="C37" t="s">
        <v>517</v>
      </c>
      <c r="D37" t="s">
        <v>518</v>
      </c>
      <c r="T37" t="s">
        <v>519</v>
      </c>
      <c r="U37" t="s">
        <v>11</v>
      </c>
      <c r="V37" s="27">
        <v>0.99</v>
      </c>
      <c r="W37" t="s">
        <v>520</v>
      </c>
      <c r="X37" t="s">
        <v>521</v>
      </c>
      <c r="Y37" s="28">
        <v>1</v>
      </c>
      <c r="Z37" t="s">
        <v>522</v>
      </c>
      <c r="AA37" t="s">
        <v>523</v>
      </c>
      <c r="AB37" t="s">
        <v>11</v>
      </c>
      <c r="AC37" t="s">
        <v>524</v>
      </c>
      <c r="AD37" t="s">
        <v>525</v>
      </c>
      <c r="AE37" s="27">
        <v>0.99</v>
      </c>
      <c r="AF37" t="s">
        <v>526</v>
      </c>
      <c r="AG37" t="s">
        <v>527</v>
      </c>
      <c r="AH37" t="s">
        <v>526</v>
      </c>
      <c r="AI37" t="s">
        <v>11</v>
      </c>
      <c r="AJ37" t="s">
        <v>11</v>
      </c>
      <c r="AK37" s="28">
        <v>2</v>
      </c>
      <c r="AL37" t="s">
        <v>526</v>
      </c>
      <c r="AM37" t="s">
        <v>528</v>
      </c>
      <c r="AN37" t="s">
        <v>529</v>
      </c>
      <c r="AO37" t="s">
        <v>11</v>
      </c>
      <c r="AP37" s="28">
        <v>37</v>
      </c>
      <c r="AQ37" t="s">
        <v>530</v>
      </c>
      <c r="AR37" t="s">
        <v>531</v>
      </c>
      <c r="AS37" s="28">
        <v>10226</v>
      </c>
      <c r="AT37" s="27">
        <v>0.99639999999999995</v>
      </c>
      <c r="AU37" s="29">
        <v>14945027</v>
      </c>
      <c r="AV37" s="29">
        <v>1078505</v>
      </c>
      <c r="AW37" s="29">
        <v>467017277</v>
      </c>
      <c r="AX37" s="29">
        <v>1549926860</v>
      </c>
      <c r="AZ37" t="s">
        <v>559</v>
      </c>
      <c r="BD37" s="28">
        <v>0</v>
      </c>
      <c r="CG37" s="27">
        <v>1</v>
      </c>
      <c r="CH37" s="27">
        <v>0</v>
      </c>
      <c r="CI37" s="27">
        <v>0</v>
      </c>
      <c r="CJ37" s="27">
        <v>0</v>
      </c>
      <c r="CK37" s="27">
        <v>1</v>
      </c>
      <c r="CL37" s="27">
        <v>0</v>
      </c>
      <c r="CM37" s="27">
        <v>0</v>
      </c>
      <c r="CN37" s="27">
        <v>0.3</v>
      </c>
      <c r="CO37" s="27">
        <v>0</v>
      </c>
      <c r="CP37" s="27">
        <v>0</v>
      </c>
      <c r="CQ37" s="27">
        <v>0</v>
      </c>
      <c r="CR37" s="27">
        <v>0</v>
      </c>
      <c r="CS37" s="27">
        <v>0</v>
      </c>
      <c r="CT37" s="27">
        <v>0</v>
      </c>
      <c r="CU37" s="27">
        <v>0</v>
      </c>
      <c r="CV37" t="s">
        <v>533</v>
      </c>
      <c r="CW37" s="28">
        <v>0</v>
      </c>
      <c r="CX37" s="27">
        <v>0</v>
      </c>
      <c r="CY37" t="s">
        <v>11</v>
      </c>
      <c r="CZ37" t="s">
        <v>11</v>
      </c>
    </row>
    <row r="38" spans="1:125" hidden="1">
      <c r="A38" s="26">
        <v>43830</v>
      </c>
      <c r="B38" t="s">
        <v>534</v>
      </c>
      <c r="C38" t="s">
        <v>517</v>
      </c>
      <c r="D38" t="s">
        <v>518</v>
      </c>
      <c r="E38" s="29">
        <v>1500000000</v>
      </c>
      <c r="F38" s="29">
        <v>0</v>
      </c>
      <c r="G38" s="29">
        <v>0</v>
      </c>
      <c r="H38" s="29">
        <v>2338005800</v>
      </c>
      <c r="I38" s="29">
        <v>2338005800</v>
      </c>
      <c r="J38" t="s">
        <v>11</v>
      </c>
      <c r="K38" t="s">
        <v>11</v>
      </c>
      <c r="L38" s="29">
        <v>3507008700</v>
      </c>
      <c r="M38" t="s">
        <v>11</v>
      </c>
      <c r="N38" t="s">
        <v>11</v>
      </c>
      <c r="O38" s="29">
        <v>252367536</v>
      </c>
      <c r="P38" t="s">
        <v>560</v>
      </c>
      <c r="Q38" s="28">
        <v>2</v>
      </c>
      <c r="R38" s="28">
        <v>0</v>
      </c>
      <c r="S38" t="s">
        <v>11</v>
      </c>
      <c r="AY38" t="s">
        <v>11</v>
      </c>
      <c r="BE38" s="27">
        <v>0</v>
      </c>
      <c r="BF38" t="s">
        <v>11</v>
      </c>
      <c r="BG38" t="s">
        <v>11</v>
      </c>
      <c r="BH38" s="27">
        <v>0</v>
      </c>
      <c r="BI38" t="s">
        <v>11</v>
      </c>
      <c r="BJ38" t="s">
        <v>11</v>
      </c>
      <c r="BK38" t="s">
        <v>11</v>
      </c>
      <c r="BL38" t="s">
        <v>11</v>
      </c>
      <c r="BM38" t="s">
        <v>11</v>
      </c>
      <c r="BN38" t="s">
        <v>11</v>
      </c>
      <c r="BO38" t="s">
        <v>11</v>
      </c>
      <c r="BP38" s="27">
        <v>0.81940000000000002</v>
      </c>
      <c r="BQ38" s="27">
        <v>0.18060000000000001</v>
      </c>
      <c r="BR38" t="s">
        <v>11</v>
      </c>
      <c r="BS38" t="s">
        <v>11</v>
      </c>
      <c r="CE38" s="29">
        <v>48827262641</v>
      </c>
      <c r="CF38" s="29">
        <v>2338005800</v>
      </c>
      <c r="DA38" s="27">
        <v>0.99950000000000006</v>
      </c>
      <c r="DB38" s="27">
        <v>1</v>
      </c>
      <c r="DC38" t="s">
        <v>536</v>
      </c>
      <c r="DD38" s="28">
        <v>21</v>
      </c>
      <c r="DE38" s="28">
        <v>8</v>
      </c>
      <c r="DF38" t="s">
        <v>11</v>
      </c>
      <c r="DG38" t="s">
        <v>11</v>
      </c>
      <c r="DH38" t="s">
        <v>11</v>
      </c>
      <c r="DI38" t="s">
        <v>11</v>
      </c>
      <c r="DJ38" s="28">
        <v>29</v>
      </c>
      <c r="DK38" s="28">
        <v>29</v>
      </c>
      <c r="DL38" t="s">
        <v>11</v>
      </c>
      <c r="DM38" t="s">
        <v>11</v>
      </c>
      <c r="DN38" s="27">
        <v>0.47389999999999999</v>
      </c>
      <c r="DO38" s="27">
        <v>0.68130000000000002</v>
      </c>
      <c r="DP38" t="s">
        <v>11</v>
      </c>
      <c r="DQ38" s="28">
        <v>26</v>
      </c>
      <c r="DR38" s="27">
        <v>0.62960000000000005</v>
      </c>
      <c r="DS38" s="27">
        <v>0.58489999999999998</v>
      </c>
      <c r="DT38" s="27">
        <v>0.82210000000000005</v>
      </c>
      <c r="DU38" s="27">
        <v>0.79569999999999996</v>
      </c>
    </row>
    <row r="39" spans="1:125" hidden="1">
      <c r="A39" s="26">
        <v>43830</v>
      </c>
      <c r="B39" t="s">
        <v>537</v>
      </c>
      <c r="C39" t="s">
        <v>538</v>
      </c>
      <c r="D39" t="s">
        <v>518</v>
      </c>
      <c r="BA39" t="s">
        <v>539</v>
      </c>
      <c r="BB39" t="s">
        <v>540</v>
      </c>
      <c r="BC39" s="29">
        <v>0</v>
      </c>
      <c r="BT39" t="s">
        <v>565</v>
      </c>
      <c r="BU39" t="s">
        <v>565</v>
      </c>
      <c r="BV39" t="s">
        <v>565</v>
      </c>
      <c r="BW39" t="s">
        <v>565</v>
      </c>
      <c r="BX39" t="s">
        <v>565</v>
      </c>
      <c r="BY39" t="s">
        <v>565</v>
      </c>
      <c r="BZ39" t="s">
        <v>565</v>
      </c>
      <c r="CA39" t="s">
        <v>566</v>
      </c>
      <c r="CB39" t="s">
        <v>11</v>
      </c>
      <c r="CC39" s="27">
        <v>0.73260000000000003</v>
      </c>
      <c r="CD39" s="27">
        <v>0.20219999999999999</v>
      </c>
    </row>
    <row r="40" spans="1:125" hidden="1">
      <c r="A40" s="26">
        <v>43735</v>
      </c>
      <c r="B40" t="s">
        <v>516</v>
      </c>
      <c r="C40" t="s">
        <v>517</v>
      </c>
      <c r="D40" t="s">
        <v>518</v>
      </c>
      <c r="T40" t="s">
        <v>519</v>
      </c>
      <c r="U40" t="s">
        <v>11</v>
      </c>
      <c r="V40" s="27">
        <v>0.99</v>
      </c>
      <c r="W40" t="s">
        <v>520</v>
      </c>
      <c r="X40" t="s">
        <v>521</v>
      </c>
      <c r="Y40" s="28">
        <v>1</v>
      </c>
      <c r="Z40" t="s">
        <v>522</v>
      </c>
      <c r="AA40" t="s">
        <v>523</v>
      </c>
      <c r="AB40" t="s">
        <v>11</v>
      </c>
      <c r="AC40" t="s">
        <v>524</v>
      </c>
      <c r="AD40" t="s">
        <v>525</v>
      </c>
      <c r="AE40" s="27">
        <v>0.99</v>
      </c>
      <c r="AF40" t="s">
        <v>526</v>
      </c>
      <c r="AG40" t="s">
        <v>527</v>
      </c>
      <c r="AH40" t="s">
        <v>526</v>
      </c>
      <c r="AI40" t="s">
        <v>11</v>
      </c>
      <c r="AJ40" t="s">
        <v>11</v>
      </c>
      <c r="AK40" s="28">
        <v>2</v>
      </c>
      <c r="AL40" t="s">
        <v>526</v>
      </c>
      <c r="AM40" t="s">
        <v>528</v>
      </c>
      <c r="AN40" t="s">
        <v>529</v>
      </c>
      <c r="AO40" t="s">
        <v>11</v>
      </c>
      <c r="AP40" s="28">
        <v>45</v>
      </c>
      <c r="AQ40" t="s">
        <v>530</v>
      </c>
      <c r="AR40" t="s">
        <v>531</v>
      </c>
      <c r="AS40" s="28">
        <v>10180</v>
      </c>
      <c r="AT40" s="27">
        <v>0.99560000000000004</v>
      </c>
      <c r="AU40" s="29">
        <v>1834830849</v>
      </c>
      <c r="AV40" s="29">
        <v>49070093</v>
      </c>
      <c r="AW40" s="29">
        <v>359209941</v>
      </c>
      <c r="AX40" s="29">
        <v>1441047702</v>
      </c>
      <c r="AZ40" t="s">
        <v>559</v>
      </c>
      <c r="BD40" s="28">
        <v>0</v>
      </c>
      <c r="CG40" s="27">
        <v>1</v>
      </c>
      <c r="CH40" s="27">
        <v>0</v>
      </c>
      <c r="CI40" s="27">
        <v>0</v>
      </c>
      <c r="CJ40" s="27">
        <v>0</v>
      </c>
      <c r="CK40" s="27">
        <v>1</v>
      </c>
      <c r="CL40" s="27">
        <v>0</v>
      </c>
      <c r="CM40" s="27">
        <v>0</v>
      </c>
      <c r="CN40" s="27">
        <v>0.35</v>
      </c>
      <c r="CO40" s="27">
        <v>0</v>
      </c>
      <c r="CP40" s="27">
        <v>0</v>
      </c>
      <c r="CQ40" s="27">
        <v>0</v>
      </c>
      <c r="CR40" s="27">
        <v>0</v>
      </c>
      <c r="CS40" s="27">
        <v>0</v>
      </c>
      <c r="CT40" s="27">
        <v>0</v>
      </c>
      <c r="CU40" s="27">
        <v>0</v>
      </c>
      <c r="CV40" t="s">
        <v>533</v>
      </c>
      <c r="CW40" s="28">
        <v>0</v>
      </c>
      <c r="CX40" s="27">
        <v>0</v>
      </c>
      <c r="CY40" t="s">
        <v>11</v>
      </c>
      <c r="CZ40" t="s">
        <v>11</v>
      </c>
    </row>
    <row r="41" spans="1:125" hidden="1">
      <c r="A41" s="26">
        <v>43735</v>
      </c>
      <c r="B41" t="s">
        <v>534</v>
      </c>
      <c r="C41" t="s">
        <v>517</v>
      </c>
      <c r="D41" t="s">
        <v>518</v>
      </c>
      <c r="E41" s="29">
        <v>1500000000</v>
      </c>
      <c r="F41" s="29">
        <v>0</v>
      </c>
      <c r="G41" s="29">
        <v>0</v>
      </c>
      <c r="H41" s="29">
        <v>2368002928</v>
      </c>
      <c r="I41" s="29">
        <v>2368002928</v>
      </c>
      <c r="J41" t="s">
        <v>11</v>
      </c>
      <c r="K41" t="s">
        <v>11</v>
      </c>
      <c r="L41" s="29">
        <v>3552004392</v>
      </c>
      <c r="M41" t="s">
        <v>11</v>
      </c>
      <c r="N41" t="s">
        <v>11</v>
      </c>
      <c r="O41" s="29">
        <v>218333367</v>
      </c>
      <c r="P41" t="s">
        <v>560</v>
      </c>
      <c r="Q41" s="28">
        <v>2</v>
      </c>
      <c r="R41" s="28">
        <v>0</v>
      </c>
      <c r="S41" t="s">
        <v>11</v>
      </c>
      <c r="AY41" t="s">
        <v>11</v>
      </c>
      <c r="BE41" s="27">
        <v>0</v>
      </c>
      <c r="BF41" t="s">
        <v>11</v>
      </c>
      <c r="BG41" t="s">
        <v>11</v>
      </c>
      <c r="BH41" s="27">
        <v>0</v>
      </c>
      <c r="BI41" t="s">
        <v>11</v>
      </c>
      <c r="BJ41" t="s">
        <v>11</v>
      </c>
      <c r="BK41" t="s">
        <v>11</v>
      </c>
      <c r="BL41" t="s">
        <v>11</v>
      </c>
      <c r="BM41" t="s">
        <v>11</v>
      </c>
      <c r="BN41" t="s">
        <v>11</v>
      </c>
      <c r="BO41" t="s">
        <v>11</v>
      </c>
      <c r="BP41" s="27">
        <v>0.80930000000000002</v>
      </c>
      <c r="BQ41" s="27">
        <v>0.19070000000000001</v>
      </c>
      <c r="BR41" t="s">
        <v>11</v>
      </c>
      <c r="BS41" t="s">
        <v>11</v>
      </c>
      <c r="CE41" s="29">
        <v>45110915121</v>
      </c>
      <c r="CF41" s="29">
        <v>2368002928</v>
      </c>
      <c r="DA41" s="27">
        <v>0.99950000000000006</v>
      </c>
      <c r="DB41" s="27">
        <v>1</v>
      </c>
      <c r="DC41" t="s">
        <v>536</v>
      </c>
      <c r="DD41" s="28">
        <v>21</v>
      </c>
      <c r="DE41" s="28">
        <v>8</v>
      </c>
      <c r="DF41" t="s">
        <v>11</v>
      </c>
      <c r="DG41" t="s">
        <v>11</v>
      </c>
      <c r="DH41" t="s">
        <v>11</v>
      </c>
      <c r="DI41" t="s">
        <v>11</v>
      </c>
      <c r="DJ41" s="28">
        <v>29</v>
      </c>
      <c r="DK41" s="28">
        <v>29</v>
      </c>
      <c r="DL41" t="s">
        <v>11</v>
      </c>
      <c r="DM41" t="s">
        <v>11</v>
      </c>
      <c r="DN41" s="27">
        <v>0.4713</v>
      </c>
      <c r="DO41" s="27">
        <v>0.68530000000000002</v>
      </c>
      <c r="DP41" t="s">
        <v>11</v>
      </c>
      <c r="DQ41" s="28">
        <v>26</v>
      </c>
      <c r="DR41" s="27">
        <v>0.63460000000000005</v>
      </c>
      <c r="DS41" s="27">
        <v>0.60319999999999996</v>
      </c>
      <c r="DT41" s="27">
        <v>0.82110000000000005</v>
      </c>
      <c r="DU41" s="27">
        <v>0.80400000000000005</v>
      </c>
    </row>
    <row r="42" spans="1:125" hidden="1">
      <c r="A42" s="26">
        <v>43735</v>
      </c>
      <c r="B42" t="s">
        <v>537</v>
      </c>
      <c r="C42" t="s">
        <v>538</v>
      </c>
      <c r="D42" t="s">
        <v>518</v>
      </c>
      <c r="BA42" t="s">
        <v>539</v>
      </c>
      <c r="BB42" t="s">
        <v>540</v>
      </c>
      <c r="BC42" s="29">
        <v>0</v>
      </c>
      <c r="BT42" t="s">
        <v>565</v>
      </c>
      <c r="BU42" t="s">
        <v>565</v>
      </c>
      <c r="BV42" t="s">
        <v>565</v>
      </c>
      <c r="BW42" t="s">
        <v>565</v>
      </c>
      <c r="BX42" t="s">
        <v>565</v>
      </c>
      <c r="BY42" t="s">
        <v>565</v>
      </c>
      <c r="BZ42" t="s">
        <v>565</v>
      </c>
      <c r="CA42" t="s">
        <v>566</v>
      </c>
      <c r="CB42" t="s">
        <v>11</v>
      </c>
      <c r="CC42" s="27">
        <v>0.73260000000000003</v>
      </c>
      <c r="CD42" s="27">
        <v>0.20219999999999999</v>
      </c>
    </row>
    <row r="43" spans="1:125" hidden="1">
      <c r="A43" s="26">
        <v>43644</v>
      </c>
      <c r="B43" t="s">
        <v>516</v>
      </c>
      <c r="C43" t="s">
        <v>517</v>
      </c>
      <c r="D43" t="s">
        <v>518</v>
      </c>
      <c r="T43" t="s">
        <v>519</v>
      </c>
      <c r="U43" t="s">
        <v>11</v>
      </c>
      <c r="V43" s="27">
        <v>0.99</v>
      </c>
      <c r="W43" t="s">
        <v>520</v>
      </c>
      <c r="X43" t="s">
        <v>521</v>
      </c>
      <c r="Y43" s="28">
        <v>1</v>
      </c>
      <c r="Z43" t="s">
        <v>567</v>
      </c>
      <c r="AA43" t="s">
        <v>523</v>
      </c>
      <c r="AB43" t="s">
        <v>11</v>
      </c>
      <c r="AC43" t="s">
        <v>524</v>
      </c>
      <c r="AD43" t="s">
        <v>525</v>
      </c>
      <c r="AE43" s="27">
        <v>0.99</v>
      </c>
      <c r="AF43" t="s">
        <v>526</v>
      </c>
      <c r="AG43" t="s">
        <v>527</v>
      </c>
      <c r="AH43" t="s">
        <v>526</v>
      </c>
      <c r="AI43" t="s">
        <v>11</v>
      </c>
      <c r="AJ43" t="s">
        <v>11</v>
      </c>
      <c r="AK43" s="28">
        <v>2</v>
      </c>
      <c r="AL43" t="s">
        <v>526</v>
      </c>
      <c r="AM43" t="s">
        <v>568</v>
      </c>
      <c r="AN43" t="s">
        <v>529</v>
      </c>
      <c r="AO43" t="s">
        <v>11</v>
      </c>
      <c r="AP43" s="28">
        <v>68</v>
      </c>
      <c r="AQ43" t="s">
        <v>530</v>
      </c>
      <c r="AR43" t="s">
        <v>531</v>
      </c>
      <c r="AS43" s="28">
        <v>10113</v>
      </c>
      <c r="AT43" s="27">
        <v>0.99329999999999996</v>
      </c>
      <c r="AU43" s="29">
        <v>1834830849</v>
      </c>
      <c r="AV43" s="29">
        <v>34756656</v>
      </c>
      <c r="AW43" s="29">
        <v>447265839</v>
      </c>
      <c r="AX43" s="29">
        <v>1726190095</v>
      </c>
      <c r="AZ43" t="s">
        <v>559</v>
      </c>
      <c r="BD43" s="28">
        <v>0</v>
      </c>
      <c r="CG43" s="27">
        <v>1</v>
      </c>
      <c r="CH43" s="27">
        <v>0</v>
      </c>
      <c r="CI43" s="27">
        <v>0</v>
      </c>
      <c r="CJ43" s="27">
        <v>0</v>
      </c>
      <c r="CK43" s="27">
        <v>1</v>
      </c>
      <c r="CL43" s="27">
        <v>0</v>
      </c>
      <c r="CM43" s="27">
        <v>0</v>
      </c>
      <c r="CN43" s="27">
        <v>0.33</v>
      </c>
      <c r="CO43" s="27">
        <v>0</v>
      </c>
      <c r="CP43" s="27">
        <v>0</v>
      </c>
      <c r="CQ43" s="27">
        <v>0</v>
      </c>
      <c r="CR43" s="27">
        <v>0</v>
      </c>
      <c r="CS43" s="27">
        <v>0</v>
      </c>
      <c r="CT43" s="27">
        <v>0</v>
      </c>
      <c r="CU43" s="27">
        <v>0</v>
      </c>
      <c r="CV43" t="s">
        <v>533</v>
      </c>
      <c r="CW43" s="28">
        <v>0</v>
      </c>
      <c r="CX43" s="27">
        <v>0</v>
      </c>
      <c r="CY43" t="s">
        <v>11</v>
      </c>
      <c r="CZ43" t="s">
        <v>11</v>
      </c>
    </row>
    <row r="44" spans="1:125" hidden="1">
      <c r="A44" s="26">
        <v>43644</v>
      </c>
      <c r="B44" t="s">
        <v>534</v>
      </c>
      <c r="C44" t="s">
        <v>517</v>
      </c>
      <c r="D44" t="s">
        <v>518</v>
      </c>
      <c r="E44" s="29">
        <v>0</v>
      </c>
      <c r="F44" s="29">
        <v>0</v>
      </c>
      <c r="G44" s="29">
        <v>1500000000</v>
      </c>
      <c r="H44" s="29">
        <v>2386003780</v>
      </c>
      <c r="I44" s="29">
        <v>2386003780</v>
      </c>
      <c r="J44" t="s">
        <v>11</v>
      </c>
      <c r="K44" t="s">
        <v>11</v>
      </c>
      <c r="L44" s="29">
        <v>3579005670</v>
      </c>
      <c r="M44" t="s">
        <v>11</v>
      </c>
      <c r="N44" t="s">
        <v>11</v>
      </c>
      <c r="O44" s="29">
        <v>196417158</v>
      </c>
      <c r="P44" t="s">
        <v>560</v>
      </c>
      <c r="Q44" s="28">
        <v>2</v>
      </c>
      <c r="R44" s="28">
        <v>0</v>
      </c>
      <c r="S44" t="s">
        <v>11</v>
      </c>
      <c r="AY44" t="s">
        <v>11</v>
      </c>
      <c r="BE44" s="27">
        <v>0</v>
      </c>
      <c r="BF44" t="s">
        <v>11</v>
      </c>
      <c r="BG44" t="s">
        <v>11</v>
      </c>
      <c r="BH44" s="27">
        <v>0</v>
      </c>
      <c r="BI44" t="s">
        <v>11</v>
      </c>
      <c r="BJ44" t="s">
        <v>11</v>
      </c>
      <c r="BK44" t="s">
        <v>11</v>
      </c>
      <c r="BL44" t="s">
        <v>11</v>
      </c>
      <c r="BM44" t="s">
        <v>11</v>
      </c>
      <c r="BN44" t="s">
        <v>11</v>
      </c>
      <c r="BO44" t="s">
        <v>11</v>
      </c>
      <c r="BP44" s="27">
        <v>0.83030000000000004</v>
      </c>
      <c r="BQ44" s="27">
        <v>0.16969999999999999</v>
      </c>
      <c r="BR44" t="s">
        <v>11</v>
      </c>
      <c r="BS44" t="s">
        <v>11</v>
      </c>
      <c r="CE44" s="29">
        <v>44946018798</v>
      </c>
      <c r="CF44" s="29">
        <v>2386003780</v>
      </c>
      <c r="DA44" s="27">
        <v>0.99950000000000006</v>
      </c>
      <c r="DB44" s="27">
        <v>1</v>
      </c>
      <c r="DC44" t="s">
        <v>536</v>
      </c>
      <c r="DD44" s="28">
        <v>21</v>
      </c>
      <c r="DE44" s="28">
        <v>8</v>
      </c>
      <c r="DF44" t="s">
        <v>11</v>
      </c>
      <c r="DG44" t="s">
        <v>11</v>
      </c>
      <c r="DH44" t="s">
        <v>11</v>
      </c>
      <c r="DI44" t="s">
        <v>11</v>
      </c>
      <c r="DJ44" s="28">
        <v>29</v>
      </c>
      <c r="DK44" s="28">
        <v>29</v>
      </c>
      <c r="DL44" t="s">
        <v>11</v>
      </c>
      <c r="DM44" t="s">
        <v>11</v>
      </c>
      <c r="DN44" s="27">
        <v>0.47270000000000001</v>
      </c>
      <c r="DO44" s="27">
        <v>0.68630000000000002</v>
      </c>
      <c r="DP44" t="s">
        <v>11</v>
      </c>
      <c r="DQ44" s="28">
        <v>26</v>
      </c>
      <c r="DR44" s="27">
        <v>0.62660000000000005</v>
      </c>
      <c r="DS44" s="27">
        <v>0.55230000000000001</v>
      </c>
      <c r="DT44" s="27">
        <v>0.84250000000000003</v>
      </c>
      <c r="DU44" s="27">
        <v>0.80100000000000005</v>
      </c>
    </row>
    <row r="45" spans="1:125" hidden="1">
      <c r="A45" s="26">
        <v>43644</v>
      </c>
      <c r="B45" t="s">
        <v>537</v>
      </c>
      <c r="C45" t="s">
        <v>538</v>
      </c>
      <c r="D45" t="s">
        <v>518</v>
      </c>
      <c r="BA45" t="s">
        <v>539</v>
      </c>
      <c r="BB45" t="s">
        <v>540</v>
      </c>
      <c r="BC45" s="29">
        <v>0</v>
      </c>
      <c r="BT45" t="s">
        <v>565</v>
      </c>
      <c r="BU45" t="s">
        <v>565</v>
      </c>
      <c r="BV45" t="s">
        <v>565</v>
      </c>
      <c r="BW45" t="s">
        <v>565</v>
      </c>
      <c r="BX45" t="s">
        <v>565</v>
      </c>
      <c r="BY45" t="s">
        <v>565</v>
      </c>
      <c r="BZ45" t="s">
        <v>565</v>
      </c>
      <c r="CA45" t="s">
        <v>566</v>
      </c>
      <c r="CB45" t="s">
        <v>11</v>
      </c>
      <c r="CC45" s="27">
        <v>0.73260000000000003</v>
      </c>
      <c r="CD45" s="27">
        <v>0.20219999999999999</v>
      </c>
    </row>
    <row r="46" spans="1:125" hidden="1">
      <c r="A46" s="26">
        <v>43553</v>
      </c>
      <c r="B46" t="s">
        <v>516</v>
      </c>
      <c r="C46" t="s">
        <v>517</v>
      </c>
      <c r="D46" t="s">
        <v>518</v>
      </c>
      <c r="T46" t="s">
        <v>519</v>
      </c>
      <c r="U46" t="s">
        <v>11</v>
      </c>
      <c r="V46" s="27">
        <v>0.99</v>
      </c>
      <c r="W46" t="s">
        <v>520</v>
      </c>
      <c r="X46" t="s">
        <v>521</v>
      </c>
      <c r="Y46" s="28">
        <v>0</v>
      </c>
      <c r="Z46" t="s">
        <v>567</v>
      </c>
      <c r="AA46" t="s">
        <v>523</v>
      </c>
      <c r="AB46" t="s">
        <v>11</v>
      </c>
      <c r="AC46" t="s">
        <v>524</v>
      </c>
      <c r="AD46" t="s">
        <v>525</v>
      </c>
      <c r="AE46" s="27">
        <v>0.99</v>
      </c>
      <c r="AF46" t="s">
        <v>526</v>
      </c>
      <c r="AG46" t="s">
        <v>527</v>
      </c>
      <c r="AH46" t="s">
        <v>526</v>
      </c>
      <c r="AI46" t="s">
        <v>11</v>
      </c>
      <c r="AJ46" t="s">
        <v>11</v>
      </c>
      <c r="AK46" s="28">
        <v>2</v>
      </c>
      <c r="AL46" t="s">
        <v>526</v>
      </c>
      <c r="AM46" t="s">
        <v>568</v>
      </c>
      <c r="AN46" t="s">
        <v>529</v>
      </c>
      <c r="AO46" t="s">
        <v>11</v>
      </c>
      <c r="AP46" s="28">
        <v>62</v>
      </c>
      <c r="AQ46" t="s">
        <v>530</v>
      </c>
      <c r="AR46" t="s">
        <v>531</v>
      </c>
      <c r="AS46" s="28">
        <v>10220</v>
      </c>
      <c r="AT46" s="27">
        <v>0.99390000000000001</v>
      </c>
      <c r="AU46" s="29">
        <v>1834830849</v>
      </c>
      <c r="AV46" s="29">
        <v>38676510</v>
      </c>
      <c r="AW46" s="29">
        <v>383202904</v>
      </c>
      <c r="AX46" s="29">
        <v>1320532506</v>
      </c>
      <c r="AZ46" t="s">
        <v>559</v>
      </c>
      <c r="BD46" s="28">
        <v>0</v>
      </c>
      <c r="CG46" s="27">
        <v>1</v>
      </c>
      <c r="CH46" s="27">
        <v>0</v>
      </c>
      <c r="CI46" s="27">
        <v>0</v>
      </c>
      <c r="CJ46" s="27">
        <v>0</v>
      </c>
      <c r="CK46" s="27">
        <v>1</v>
      </c>
      <c r="CL46" s="27">
        <v>0</v>
      </c>
      <c r="CM46" s="27">
        <v>0</v>
      </c>
      <c r="CN46" s="27">
        <v>0.35</v>
      </c>
      <c r="CO46" s="27">
        <v>0</v>
      </c>
      <c r="CP46" s="27">
        <v>0</v>
      </c>
      <c r="CQ46" s="27">
        <v>0</v>
      </c>
      <c r="CR46" s="27">
        <v>0</v>
      </c>
      <c r="CS46" s="27">
        <v>0</v>
      </c>
      <c r="CT46" s="27">
        <v>0</v>
      </c>
      <c r="CU46" s="27">
        <v>0</v>
      </c>
      <c r="CV46" t="s">
        <v>533</v>
      </c>
      <c r="CW46" s="28">
        <v>0</v>
      </c>
      <c r="CX46" s="27">
        <v>0</v>
      </c>
      <c r="CY46" t="s">
        <v>11</v>
      </c>
      <c r="CZ46" t="s">
        <v>11</v>
      </c>
    </row>
    <row r="47" spans="1:125" hidden="1">
      <c r="A47" s="26">
        <v>43553</v>
      </c>
      <c r="B47" t="s">
        <v>534</v>
      </c>
      <c r="C47" t="s">
        <v>517</v>
      </c>
      <c r="D47" t="s">
        <v>518</v>
      </c>
      <c r="E47" s="29">
        <v>0</v>
      </c>
      <c r="F47" s="29">
        <v>0</v>
      </c>
      <c r="G47" s="29">
        <v>1500000000</v>
      </c>
      <c r="H47" s="29">
        <v>2361003740</v>
      </c>
      <c r="I47" s="29">
        <v>2361003740</v>
      </c>
      <c r="J47" t="s">
        <v>11</v>
      </c>
      <c r="K47" t="s">
        <v>11</v>
      </c>
      <c r="L47" s="29">
        <v>3541505610</v>
      </c>
      <c r="M47" t="s">
        <v>11</v>
      </c>
      <c r="N47" t="s">
        <v>11</v>
      </c>
      <c r="O47" s="29">
        <v>217753470</v>
      </c>
      <c r="P47" t="s">
        <v>560</v>
      </c>
      <c r="Q47" s="28">
        <v>2</v>
      </c>
      <c r="R47" s="28">
        <v>0</v>
      </c>
      <c r="S47" t="s">
        <v>11</v>
      </c>
      <c r="AY47" t="s">
        <v>11</v>
      </c>
      <c r="BE47" s="27">
        <v>0</v>
      </c>
      <c r="BF47" t="s">
        <v>11</v>
      </c>
      <c r="BG47" t="s">
        <v>11</v>
      </c>
      <c r="BH47" s="27">
        <v>0</v>
      </c>
      <c r="BI47" t="s">
        <v>11</v>
      </c>
      <c r="BJ47" t="s">
        <v>11</v>
      </c>
      <c r="BK47" t="s">
        <v>11</v>
      </c>
      <c r="BL47" t="s">
        <v>11</v>
      </c>
      <c r="BM47" t="s">
        <v>11</v>
      </c>
      <c r="BN47" t="s">
        <v>11</v>
      </c>
      <c r="BO47" t="s">
        <v>11</v>
      </c>
      <c r="BP47" s="27">
        <v>0.86519999999999997</v>
      </c>
      <c r="BQ47" s="27">
        <v>0.1348</v>
      </c>
      <c r="BR47" t="s">
        <v>11</v>
      </c>
      <c r="BS47" t="s">
        <v>11</v>
      </c>
      <c r="CE47" s="29">
        <v>44529511455</v>
      </c>
      <c r="CF47" s="29">
        <v>2361003740</v>
      </c>
      <c r="DA47" s="27">
        <v>0.99950000000000006</v>
      </c>
      <c r="DB47" s="27">
        <v>1</v>
      </c>
      <c r="DC47" t="s">
        <v>536</v>
      </c>
      <c r="DD47" s="28">
        <v>21</v>
      </c>
      <c r="DE47" s="28">
        <v>7</v>
      </c>
      <c r="DF47" t="s">
        <v>11</v>
      </c>
      <c r="DG47" t="s">
        <v>11</v>
      </c>
      <c r="DH47" t="s">
        <v>11</v>
      </c>
      <c r="DI47" t="s">
        <v>11</v>
      </c>
      <c r="DJ47" s="28">
        <v>28</v>
      </c>
      <c r="DK47" s="28">
        <v>28</v>
      </c>
      <c r="DL47" t="s">
        <v>11</v>
      </c>
      <c r="DM47" t="s">
        <v>11</v>
      </c>
      <c r="DN47" s="27">
        <v>0.47899999999999998</v>
      </c>
      <c r="DO47" s="27">
        <v>0.70099999999999996</v>
      </c>
      <c r="DP47" t="s">
        <v>11</v>
      </c>
      <c r="DQ47" s="28">
        <v>25</v>
      </c>
      <c r="DR47" s="27">
        <v>0.5958</v>
      </c>
      <c r="DS47" s="27">
        <v>0.56479999999999997</v>
      </c>
      <c r="DT47" s="27">
        <v>0.83620000000000005</v>
      </c>
      <c r="DU47" s="27">
        <v>0.81699999999999995</v>
      </c>
    </row>
    <row r="48" spans="1:125" hidden="1">
      <c r="A48" s="26">
        <v>43553</v>
      </c>
      <c r="B48" t="s">
        <v>537</v>
      </c>
      <c r="C48" t="s">
        <v>538</v>
      </c>
      <c r="D48" t="s">
        <v>518</v>
      </c>
      <c r="BA48" t="s">
        <v>539</v>
      </c>
      <c r="BB48" t="s">
        <v>540</v>
      </c>
      <c r="BC48" s="29">
        <v>0</v>
      </c>
      <c r="BT48" t="s">
        <v>565</v>
      </c>
      <c r="BU48" t="s">
        <v>565</v>
      </c>
      <c r="BV48" t="s">
        <v>565</v>
      </c>
      <c r="BW48" t="s">
        <v>565</v>
      </c>
      <c r="BX48" t="s">
        <v>565</v>
      </c>
      <c r="BY48" t="s">
        <v>565</v>
      </c>
      <c r="BZ48" t="s">
        <v>565</v>
      </c>
      <c r="CA48" t="s">
        <v>566</v>
      </c>
      <c r="CB48" t="s">
        <v>11</v>
      </c>
      <c r="CC48" s="27">
        <v>0.73260000000000003</v>
      </c>
      <c r="CD48" s="27">
        <v>0.20219999999999999</v>
      </c>
    </row>
    <row r="49" spans="1:125" hidden="1">
      <c r="A49" s="26">
        <v>43462</v>
      </c>
      <c r="B49" t="s">
        <v>516</v>
      </c>
      <c r="C49" t="s">
        <v>517</v>
      </c>
      <c r="D49" t="s">
        <v>518</v>
      </c>
      <c r="T49" t="s">
        <v>519</v>
      </c>
      <c r="U49" t="s">
        <v>11</v>
      </c>
      <c r="V49" s="27">
        <v>0.99</v>
      </c>
      <c r="W49" t="s">
        <v>520</v>
      </c>
      <c r="X49" t="s">
        <v>521</v>
      </c>
      <c r="Y49" s="28">
        <v>0</v>
      </c>
      <c r="Z49" t="s">
        <v>567</v>
      </c>
      <c r="AA49" t="s">
        <v>523</v>
      </c>
      <c r="AB49" t="s">
        <v>11</v>
      </c>
      <c r="AC49" t="s">
        <v>524</v>
      </c>
      <c r="AD49" t="s">
        <v>525</v>
      </c>
      <c r="AE49" s="27">
        <v>0.99</v>
      </c>
      <c r="AF49" t="s">
        <v>525</v>
      </c>
      <c r="AG49" t="s">
        <v>569</v>
      </c>
      <c r="AH49" t="s">
        <v>570</v>
      </c>
      <c r="AI49" t="s">
        <v>11</v>
      </c>
      <c r="AJ49" t="s">
        <v>11</v>
      </c>
      <c r="AK49" s="28">
        <v>1</v>
      </c>
      <c r="AM49" t="s">
        <v>568</v>
      </c>
      <c r="AN49" t="s">
        <v>529</v>
      </c>
      <c r="AO49" t="s">
        <v>11</v>
      </c>
      <c r="AP49" s="28">
        <v>82</v>
      </c>
      <c r="AQ49" t="s">
        <v>530</v>
      </c>
      <c r="AR49" t="s">
        <v>531</v>
      </c>
      <c r="AS49" s="28">
        <v>10573</v>
      </c>
      <c r="AT49" s="27">
        <v>0.99219999999999997</v>
      </c>
      <c r="AU49" s="29">
        <v>1834830849</v>
      </c>
      <c r="AV49" s="29">
        <v>39790586</v>
      </c>
      <c r="AW49" s="29">
        <v>681199713</v>
      </c>
      <c r="AX49" s="29">
        <v>6918246150</v>
      </c>
      <c r="AZ49" t="s">
        <v>559</v>
      </c>
      <c r="BD49" s="28">
        <v>0</v>
      </c>
      <c r="CG49" s="27">
        <v>1</v>
      </c>
      <c r="CH49" s="27">
        <v>0</v>
      </c>
      <c r="CI49" s="27">
        <v>0</v>
      </c>
      <c r="CJ49" s="27">
        <v>0</v>
      </c>
      <c r="CK49" s="27">
        <v>1</v>
      </c>
      <c r="CL49" s="27">
        <v>0</v>
      </c>
      <c r="CM49" s="27">
        <v>0</v>
      </c>
      <c r="CN49" s="27">
        <v>0.31</v>
      </c>
      <c r="CO49" s="27">
        <v>0</v>
      </c>
      <c r="CP49" s="27">
        <v>0</v>
      </c>
      <c r="CQ49" s="27">
        <v>0</v>
      </c>
      <c r="CR49" s="27">
        <v>0</v>
      </c>
      <c r="CS49" s="27">
        <v>0</v>
      </c>
      <c r="CT49" s="27">
        <v>0</v>
      </c>
      <c r="CU49" s="27">
        <v>0</v>
      </c>
      <c r="CV49" t="s">
        <v>533</v>
      </c>
      <c r="CW49" s="28">
        <v>0</v>
      </c>
      <c r="CX49" s="27">
        <v>0</v>
      </c>
      <c r="CY49" t="s">
        <v>11</v>
      </c>
      <c r="CZ49" t="s">
        <v>11</v>
      </c>
    </row>
    <row r="50" spans="1:125" hidden="1">
      <c r="A50" s="26">
        <v>43462</v>
      </c>
      <c r="B50" t="s">
        <v>534</v>
      </c>
      <c r="C50" t="s">
        <v>517</v>
      </c>
      <c r="D50" t="s">
        <v>518</v>
      </c>
      <c r="E50" s="29">
        <v>0</v>
      </c>
      <c r="F50" s="29">
        <v>0</v>
      </c>
      <c r="G50" s="29">
        <v>1500000000</v>
      </c>
      <c r="H50" s="29">
        <v>2296004781</v>
      </c>
      <c r="I50" s="29">
        <v>2296004781</v>
      </c>
      <c r="J50" t="s">
        <v>11</v>
      </c>
      <c r="K50" t="s">
        <v>11</v>
      </c>
      <c r="L50" s="29">
        <v>3444007171.5</v>
      </c>
      <c r="M50" t="s">
        <v>11</v>
      </c>
      <c r="N50" t="s">
        <v>11</v>
      </c>
      <c r="O50" s="29">
        <v>158140821</v>
      </c>
      <c r="P50" t="s">
        <v>560</v>
      </c>
      <c r="Q50" s="28">
        <v>1</v>
      </c>
      <c r="R50" s="28">
        <v>0</v>
      </c>
      <c r="S50" t="s">
        <v>11</v>
      </c>
      <c r="AY50" t="s">
        <v>11</v>
      </c>
      <c r="BE50" s="27">
        <v>0</v>
      </c>
      <c r="BF50" t="s">
        <v>11</v>
      </c>
      <c r="BG50" t="s">
        <v>11</v>
      </c>
      <c r="BH50" s="27">
        <v>0</v>
      </c>
      <c r="BI50" t="s">
        <v>11</v>
      </c>
      <c r="BJ50" t="s">
        <v>11</v>
      </c>
      <c r="BK50" t="s">
        <v>11</v>
      </c>
      <c r="BL50" t="s">
        <v>11</v>
      </c>
      <c r="BM50" t="s">
        <v>11</v>
      </c>
      <c r="BN50" t="s">
        <v>11</v>
      </c>
      <c r="BO50" t="s">
        <v>11</v>
      </c>
      <c r="BP50" s="27">
        <v>0.86599999999999999</v>
      </c>
      <c r="BQ50" s="27">
        <v>0.13400000000000001</v>
      </c>
      <c r="BR50" t="s">
        <v>11</v>
      </c>
      <c r="BS50" t="s">
        <v>11</v>
      </c>
      <c r="CE50" s="29">
        <v>41959006740</v>
      </c>
      <c r="CF50" s="29">
        <v>2296004781</v>
      </c>
      <c r="DA50" s="27">
        <v>0.99950000000000006</v>
      </c>
      <c r="DB50" s="27">
        <v>1</v>
      </c>
      <c r="DC50" t="s">
        <v>536</v>
      </c>
      <c r="DD50" s="28">
        <v>21</v>
      </c>
      <c r="DE50" s="28">
        <v>7</v>
      </c>
      <c r="DF50" t="s">
        <v>11</v>
      </c>
      <c r="DG50" t="s">
        <v>11</v>
      </c>
      <c r="DH50" t="s">
        <v>11</v>
      </c>
      <c r="DI50" t="s">
        <v>11</v>
      </c>
      <c r="DJ50" s="28">
        <v>28</v>
      </c>
      <c r="DK50" s="28">
        <v>28</v>
      </c>
      <c r="DL50" t="s">
        <v>11</v>
      </c>
      <c r="DM50" t="s">
        <v>11</v>
      </c>
      <c r="DN50" s="27">
        <v>0.47189999999999999</v>
      </c>
      <c r="DO50" s="27">
        <v>0.6966</v>
      </c>
      <c r="DP50" t="s">
        <v>11</v>
      </c>
      <c r="DQ50" s="28">
        <v>25</v>
      </c>
      <c r="DR50" s="27">
        <v>0.62819999999999998</v>
      </c>
      <c r="DS50" s="27">
        <v>0.59919999999999995</v>
      </c>
      <c r="DT50" s="27">
        <v>0.83879999999999999</v>
      </c>
      <c r="DU50" s="27">
        <v>0.82030000000000003</v>
      </c>
    </row>
    <row r="51" spans="1:125" hidden="1">
      <c r="A51" s="26">
        <v>43462</v>
      </c>
      <c r="B51" t="s">
        <v>537</v>
      </c>
      <c r="C51" t="s">
        <v>538</v>
      </c>
      <c r="D51" t="s">
        <v>518</v>
      </c>
      <c r="BA51" t="s">
        <v>539</v>
      </c>
      <c r="BB51" t="s">
        <v>540</v>
      </c>
      <c r="BC51" s="29">
        <v>0</v>
      </c>
      <c r="BT51" t="s">
        <v>571</v>
      </c>
      <c r="BU51" t="s">
        <v>571</v>
      </c>
      <c r="BV51" t="s">
        <v>571</v>
      </c>
      <c r="BW51" t="s">
        <v>571</v>
      </c>
      <c r="BX51" t="s">
        <v>571</v>
      </c>
      <c r="BY51" t="s">
        <v>571</v>
      </c>
      <c r="BZ51" t="s">
        <v>571</v>
      </c>
      <c r="CA51" t="s">
        <v>572</v>
      </c>
      <c r="CB51" t="s">
        <v>11</v>
      </c>
      <c r="CC51" s="27">
        <v>0.76200000000000001</v>
      </c>
      <c r="CD51" s="27">
        <v>0.17349999999999999</v>
      </c>
    </row>
    <row r="52" spans="1:125" hidden="1">
      <c r="A52" s="26">
        <v>43371</v>
      </c>
      <c r="B52" t="s">
        <v>516</v>
      </c>
      <c r="C52" t="s">
        <v>517</v>
      </c>
      <c r="D52" t="s">
        <v>518</v>
      </c>
      <c r="T52" t="s">
        <v>519</v>
      </c>
      <c r="U52" t="s">
        <v>11</v>
      </c>
      <c r="V52" s="27">
        <v>0.99</v>
      </c>
      <c r="W52" t="s">
        <v>520</v>
      </c>
      <c r="X52" t="s">
        <v>521</v>
      </c>
      <c r="Y52" s="28">
        <v>1</v>
      </c>
      <c r="Z52" t="s">
        <v>567</v>
      </c>
      <c r="AA52" t="s">
        <v>523</v>
      </c>
      <c r="AB52" t="s">
        <v>11</v>
      </c>
      <c r="AC52" t="s">
        <v>524</v>
      </c>
      <c r="AD52" t="s">
        <v>525</v>
      </c>
      <c r="AE52" s="27">
        <v>0.99</v>
      </c>
      <c r="AF52" t="s">
        <v>525</v>
      </c>
      <c r="AG52" t="s">
        <v>569</v>
      </c>
      <c r="AH52" t="s">
        <v>570</v>
      </c>
      <c r="AI52" t="s">
        <v>11</v>
      </c>
      <c r="AJ52" t="s">
        <v>11</v>
      </c>
      <c r="AK52" s="28">
        <v>1</v>
      </c>
      <c r="AM52" t="s">
        <v>568</v>
      </c>
      <c r="AN52" t="s">
        <v>529</v>
      </c>
      <c r="AO52" t="s">
        <v>11</v>
      </c>
      <c r="AP52" s="28">
        <v>63</v>
      </c>
      <c r="AQ52" t="s">
        <v>530</v>
      </c>
      <c r="AR52" t="s">
        <v>531</v>
      </c>
      <c r="AS52" s="28">
        <v>10777</v>
      </c>
      <c r="AT52" s="27">
        <v>0.99419999999999997</v>
      </c>
      <c r="AU52" s="29">
        <v>568225499</v>
      </c>
      <c r="AV52" s="29">
        <v>13388579</v>
      </c>
      <c r="AW52" s="29">
        <v>502154696</v>
      </c>
      <c r="AX52" s="29">
        <v>1888369042</v>
      </c>
      <c r="AZ52" t="s">
        <v>559</v>
      </c>
      <c r="BD52" s="28">
        <v>0</v>
      </c>
      <c r="CG52" s="27">
        <v>1</v>
      </c>
      <c r="CH52" s="27">
        <v>0</v>
      </c>
      <c r="CI52" s="27">
        <v>0</v>
      </c>
      <c r="CJ52" s="27">
        <v>0</v>
      </c>
      <c r="CK52" s="27">
        <v>1</v>
      </c>
      <c r="CL52" s="27">
        <v>0</v>
      </c>
      <c r="CM52" s="27">
        <v>0</v>
      </c>
      <c r="CN52" s="27">
        <v>0.35</v>
      </c>
      <c r="CO52" s="27">
        <v>0</v>
      </c>
      <c r="CP52" s="27">
        <v>0</v>
      </c>
      <c r="CQ52" s="27">
        <v>0</v>
      </c>
      <c r="CR52" s="27">
        <v>0</v>
      </c>
      <c r="CS52" s="27">
        <v>0</v>
      </c>
      <c r="CT52" s="27">
        <v>0</v>
      </c>
      <c r="CU52" s="27">
        <v>0</v>
      </c>
      <c r="CV52" t="s">
        <v>533</v>
      </c>
      <c r="CW52" s="28">
        <v>0</v>
      </c>
      <c r="CX52" s="27">
        <v>0</v>
      </c>
      <c r="CY52" t="s">
        <v>11</v>
      </c>
      <c r="CZ52" t="s">
        <v>11</v>
      </c>
    </row>
    <row r="53" spans="1:125" hidden="1">
      <c r="A53" s="26">
        <v>43371</v>
      </c>
      <c r="B53" t="s">
        <v>534</v>
      </c>
      <c r="C53" t="s">
        <v>517</v>
      </c>
      <c r="D53" t="s">
        <v>518</v>
      </c>
      <c r="E53" s="29">
        <v>0</v>
      </c>
      <c r="F53" s="29">
        <v>0</v>
      </c>
      <c r="G53" s="29">
        <v>1500000000</v>
      </c>
      <c r="H53" s="29">
        <v>2303003420</v>
      </c>
      <c r="I53" s="29">
        <v>2303003420</v>
      </c>
      <c r="J53" t="s">
        <v>11</v>
      </c>
      <c r="K53" t="s">
        <v>11</v>
      </c>
      <c r="L53" s="29">
        <v>3454505130</v>
      </c>
      <c r="M53" t="s">
        <v>11</v>
      </c>
      <c r="N53" t="s">
        <v>11</v>
      </c>
      <c r="O53" s="29">
        <v>225512075</v>
      </c>
      <c r="P53" t="s">
        <v>560</v>
      </c>
      <c r="Q53" s="28">
        <v>1</v>
      </c>
      <c r="R53" s="28">
        <v>0</v>
      </c>
      <c r="S53" t="s">
        <v>11</v>
      </c>
      <c r="AY53" t="s">
        <v>11</v>
      </c>
      <c r="BE53" s="27">
        <v>0</v>
      </c>
      <c r="BF53" t="s">
        <v>11</v>
      </c>
      <c r="BG53" t="s">
        <v>11</v>
      </c>
      <c r="BH53" s="27">
        <v>0</v>
      </c>
      <c r="BI53" t="s">
        <v>11</v>
      </c>
      <c r="BJ53" t="s">
        <v>11</v>
      </c>
      <c r="BK53" t="s">
        <v>11</v>
      </c>
      <c r="BL53" t="s">
        <v>11</v>
      </c>
      <c r="BM53" t="s">
        <v>11</v>
      </c>
      <c r="BN53" t="s">
        <v>11</v>
      </c>
      <c r="BO53" t="s">
        <v>11</v>
      </c>
      <c r="BP53" s="27">
        <v>0.878</v>
      </c>
      <c r="BQ53" s="27">
        <v>0.122</v>
      </c>
      <c r="BR53" t="s">
        <v>11</v>
      </c>
      <c r="BS53" t="s">
        <v>11</v>
      </c>
      <c r="CE53" s="29">
        <v>40051928486</v>
      </c>
      <c r="CF53" s="29">
        <v>2303003420</v>
      </c>
      <c r="DA53" s="27">
        <v>0.99950000000000006</v>
      </c>
      <c r="DB53" s="27">
        <v>1</v>
      </c>
      <c r="DC53" t="s">
        <v>536</v>
      </c>
      <c r="DD53" s="28">
        <v>21</v>
      </c>
      <c r="DE53" s="28">
        <v>7</v>
      </c>
      <c r="DF53" t="s">
        <v>11</v>
      </c>
      <c r="DG53" t="s">
        <v>11</v>
      </c>
      <c r="DH53" t="s">
        <v>11</v>
      </c>
      <c r="DI53" t="s">
        <v>11</v>
      </c>
      <c r="DJ53" s="28">
        <v>28</v>
      </c>
      <c r="DK53" s="28">
        <v>28</v>
      </c>
      <c r="DL53" t="s">
        <v>11</v>
      </c>
      <c r="DM53" t="s">
        <v>11</v>
      </c>
      <c r="DN53" s="27">
        <v>0.47089999999999999</v>
      </c>
      <c r="DO53" s="27">
        <v>0.69610000000000005</v>
      </c>
      <c r="DP53" t="s">
        <v>11</v>
      </c>
      <c r="DQ53" s="28">
        <v>25</v>
      </c>
      <c r="DR53" s="27">
        <v>0.61429999999999996</v>
      </c>
      <c r="DS53" s="27">
        <v>0.5897</v>
      </c>
      <c r="DT53" s="27">
        <v>0.83909999999999996</v>
      </c>
      <c r="DU53" s="27">
        <v>0.82</v>
      </c>
    </row>
    <row r="54" spans="1:125" hidden="1">
      <c r="A54" s="26">
        <v>43371</v>
      </c>
      <c r="B54" t="s">
        <v>537</v>
      </c>
      <c r="C54" t="s">
        <v>538</v>
      </c>
      <c r="D54" t="s">
        <v>518</v>
      </c>
      <c r="BA54" t="s">
        <v>539</v>
      </c>
      <c r="BB54" t="s">
        <v>540</v>
      </c>
      <c r="BC54" s="29">
        <v>0</v>
      </c>
      <c r="BT54" t="s">
        <v>571</v>
      </c>
      <c r="BU54" t="s">
        <v>571</v>
      </c>
      <c r="BV54" t="s">
        <v>571</v>
      </c>
      <c r="BW54" t="s">
        <v>571</v>
      </c>
      <c r="BX54" t="s">
        <v>571</v>
      </c>
      <c r="BY54" t="s">
        <v>571</v>
      </c>
      <c r="BZ54" t="s">
        <v>571</v>
      </c>
      <c r="CA54" t="s">
        <v>572</v>
      </c>
      <c r="CB54" t="s">
        <v>11</v>
      </c>
      <c r="CC54" s="27">
        <v>0.76200000000000001</v>
      </c>
      <c r="CD54" s="27">
        <v>0.17349999999999999</v>
      </c>
    </row>
    <row r="55" spans="1:125" hidden="1">
      <c r="A55" s="26">
        <v>43280</v>
      </c>
      <c r="B55" t="s">
        <v>516</v>
      </c>
      <c r="C55" t="s">
        <v>517</v>
      </c>
      <c r="D55" t="s">
        <v>518</v>
      </c>
      <c r="T55" t="s">
        <v>573</v>
      </c>
      <c r="U55" t="s">
        <v>11</v>
      </c>
      <c r="V55" s="27">
        <v>0.99</v>
      </c>
      <c r="W55" t="s">
        <v>520</v>
      </c>
      <c r="X55" t="s">
        <v>521</v>
      </c>
      <c r="Y55" s="28">
        <v>1</v>
      </c>
      <c r="Z55" t="s">
        <v>574</v>
      </c>
      <c r="AA55" t="s">
        <v>523</v>
      </c>
      <c r="AB55" t="s">
        <v>11</v>
      </c>
      <c r="AC55" t="s">
        <v>524</v>
      </c>
      <c r="AD55" t="s">
        <v>525</v>
      </c>
      <c r="AE55" s="27">
        <v>0.99</v>
      </c>
      <c r="AF55" t="s">
        <v>525</v>
      </c>
      <c r="AG55" t="s">
        <v>569</v>
      </c>
      <c r="AH55" t="s">
        <v>570</v>
      </c>
      <c r="AI55" t="s">
        <v>11</v>
      </c>
      <c r="AJ55" t="s">
        <v>11</v>
      </c>
      <c r="AK55" s="28">
        <v>1</v>
      </c>
      <c r="AM55" t="s">
        <v>575</v>
      </c>
      <c r="AN55" t="s">
        <v>529</v>
      </c>
      <c r="AO55" t="s">
        <v>11</v>
      </c>
      <c r="AP55" s="28">
        <v>39</v>
      </c>
      <c r="AQ55" t="s">
        <v>530</v>
      </c>
      <c r="AR55" t="s">
        <v>531</v>
      </c>
      <c r="AS55" s="28">
        <v>11227</v>
      </c>
      <c r="AT55" s="27">
        <v>0.99650000000000005</v>
      </c>
      <c r="AU55" s="29">
        <v>568225499</v>
      </c>
      <c r="AV55" s="29">
        <v>19021168</v>
      </c>
      <c r="AW55" s="29">
        <v>578005844</v>
      </c>
      <c r="AX55" s="29">
        <v>1563941960</v>
      </c>
      <c r="AZ55" t="s">
        <v>559</v>
      </c>
      <c r="BD55" s="28">
        <v>0</v>
      </c>
      <c r="CG55" s="27">
        <v>1</v>
      </c>
      <c r="CH55" s="27">
        <v>0</v>
      </c>
      <c r="CI55" s="27">
        <v>0</v>
      </c>
      <c r="CJ55" s="27">
        <v>0</v>
      </c>
      <c r="CK55" s="27">
        <v>1</v>
      </c>
      <c r="CL55" s="27">
        <v>0</v>
      </c>
      <c r="CM55" s="27">
        <v>0</v>
      </c>
      <c r="CN55" s="27">
        <v>0.3</v>
      </c>
      <c r="CO55" s="27">
        <v>0</v>
      </c>
      <c r="CP55" s="27">
        <v>0</v>
      </c>
      <c r="CQ55" s="27">
        <v>0</v>
      </c>
      <c r="CR55" s="27">
        <v>0</v>
      </c>
      <c r="CS55" s="27">
        <v>0</v>
      </c>
      <c r="CT55" s="27">
        <v>0</v>
      </c>
      <c r="CU55" s="27">
        <v>0</v>
      </c>
      <c r="CV55" t="s">
        <v>533</v>
      </c>
      <c r="CW55" s="28">
        <v>0</v>
      </c>
      <c r="CX55" s="27">
        <v>0</v>
      </c>
      <c r="CY55" t="s">
        <v>11</v>
      </c>
      <c r="CZ55" t="s">
        <v>11</v>
      </c>
    </row>
    <row r="56" spans="1:125" hidden="1">
      <c r="A56" s="26">
        <v>43280</v>
      </c>
      <c r="B56" t="s">
        <v>534</v>
      </c>
      <c r="C56" t="s">
        <v>517</v>
      </c>
      <c r="D56" t="s">
        <v>518</v>
      </c>
      <c r="E56" s="29">
        <v>0</v>
      </c>
      <c r="F56" s="29">
        <v>0</v>
      </c>
      <c r="G56" s="29">
        <v>1500000000</v>
      </c>
      <c r="H56" s="29">
        <v>2291005216</v>
      </c>
      <c r="I56" s="29">
        <v>2291005216</v>
      </c>
      <c r="J56" t="s">
        <v>11</v>
      </c>
      <c r="K56" t="s">
        <v>11</v>
      </c>
      <c r="L56" s="29">
        <v>3436507824</v>
      </c>
      <c r="M56" t="s">
        <v>11</v>
      </c>
      <c r="N56" t="s">
        <v>11</v>
      </c>
      <c r="O56" s="29">
        <v>518276923</v>
      </c>
      <c r="P56" t="s">
        <v>560</v>
      </c>
      <c r="Q56" s="28">
        <v>1</v>
      </c>
      <c r="R56" s="28">
        <v>0</v>
      </c>
      <c r="S56" t="s">
        <v>11</v>
      </c>
      <c r="AY56" t="s">
        <v>11</v>
      </c>
      <c r="BE56" s="27">
        <v>0</v>
      </c>
      <c r="BF56" t="s">
        <v>11</v>
      </c>
      <c r="BG56" t="s">
        <v>11</v>
      </c>
      <c r="BH56" s="27">
        <v>0</v>
      </c>
      <c r="BI56" t="s">
        <v>11</v>
      </c>
      <c r="BJ56" t="s">
        <v>11</v>
      </c>
      <c r="BK56" t="s">
        <v>11</v>
      </c>
      <c r="BL56" t="s">
        <v>11</v>
      </c>
      <c r="BM56" t="s">
        <v>11</v>
      </c>
      <c r="BN56" t="s">
        <v>11</v>
      </c>
      <c r="BO56" t="s">
        <v>11</v>
      </c>
      <c r="BP56" s="27">
        <v>0.82750000000000001</v>
      </c>
      <c r="BQ56" s="27">
        <v>0.17249999999999999</v>
      </c>
      <c r="BR56" t="s">
        <v>11</v>
      </c>
      <c r="BS56" t="s">
        <v>11</v>
      </c>
      <c r="CE56" s="29">
        <v>40109469624</v>
      </c>
      <c r="CF56" s="29">
        <v>2291005216</v>
      </c>
      <c r="DA56" s="27">
        <v>0.99950000000000006</v>
      </c>
      <c r="DB56" s="27">
        <v>1</v>
      </c>
      <c r="DC56" t="s">
        <v>536</v>
      </c>
      <c r="DD56" s="28">
        <v>21</v>
      </c>
      <c r="DE56" s="28">
        <v>7</v>
      </c>
      <c r="DF56" t="s">
        <v>11</v>
      </c>
      <c r="DG56" t="s">
        <v>11</v>
      </c>
      <c r="DH56" t="s">
        <v>11</v>
      </c>
      <c r="DI56" t="s">
        <v>11</v>
      </c>
      <c r="DJ56" s="28">
        <v>28</v>
      </c>
      <c r="DK56" s="28">
        <v>28</v>
      </c>
      <c r="DL56" t="s">
        <v>11</v>
      </c>
      <c r="DM56" t="s">
        <v>11</v>
      </c>
      <c r="DN56" s="27">
        <v>0.4632</v>
      </c>
      <c r="DO56" s="27">
        <v>0.6885</v>
      </c>
      <c r="DP56" t="s">
        <v>11</v>
      </c>
      <c r="DQ56" s="28">
        <v>25</v>
      </c>
      <c r="DR56" s="27">
        <v>0.60350000000000004</v>
      </c>
      <c r="DS56" s="27">
        <v>0.58550000000000002</v>
      </c>
      <c r="DT56" s="27">
        <v>0.83509999999999995</v>
      </c>
      <c r="DU56" s="27">
        <v>0.81430000000000002</v>
      </c>
    </row>
    <row r="57" spans="1:125" hidden="1">
      <c r="A57" s="26">
        <v>43280</v>
      </c>
      <c r="B57" t="s">
        <v>537</v>
      </c>
      <c r="C57" t="s">
        <v>538</v>
      </c>
      <c r="D57" t="s">
        <v>518</v>
      </c>
      <c r="BA57" t="s">
        <v>539</v>
      </c>
      <c r="BB57" t="s">
        <v>540</v>
      </c>
      <c r="BC57" s="29">
        <v>0</v>
      </c>
      <c r="BT57" t="s">
        <v>571</v>
      </c>
      <c r="BU57" t="s">
        <v>571</v>
      </c>
      <c r="BV57" t="s">
        <v>571</v>
      </c>
      <c r="BW57" t="s">
        <v>571</v>
      </c>
      <c r="BX57" t="s">
        <v>571</v>
      </c>
      <c r="BY57" t="s">
        <v>571</v>
      </c>
      <c r="BZ57" t="s">
        <v>571</v>
      </c>
      <c r="CA57" t="s">
        <v>572</v>
      </c>
      <c r="CB57" t="s">
        <v>11</v>
      </c>
      <c r="CC57" s="27">
        <v>0.76200000000000001</v>
      </c>
      <c r="CD57" s="27">
        <v>0.17349999999999999</v>
      </c>
    </row>
    <row r="58" spans="1:125" hidden="1">
      <c r="A58" s="26">
        <v>43190</v>
      </c>
      <c r="B58" t="s">
        <v>516</v>
      </c>
      <c r="C58" t="s">
        <v>517</v>
      </c>
      <c r="D58" t="s">
        <v>518</v>
      </c>
      <c r="T58" t="s">
        <v>573</v>
      </c>
      <c r="U58" t="s">
        <v>11</v>
      </c>
      <c r="V58" s="27">
        <v>0.99</v>
      </c>
      <c r="W58" t="s">
        <v>520</v>
      </c>
      <c r="X58" t="s">
        <v>521</v>
      </c>
      <c r="Y58" s="28">
        <v>4</v>
      </c>
      <c r="Z58" t="s">
        <v>576</v>
      </c>
      <c r="AA58" t="s">
        <v>523</v>
      </c>
      <c r="AB58" t="s">
        <v>11</v>
      </c>
      <c r="AC58" t="s">
        <v>524</v>
      </c>
      <c r="AD58" t="s">
        <v>525</v>
      </c>
      <c r="AE58" s="27">
        <v>0.99</v>
      </c>
      <c r="AF58" t="s">
        <v>525</v>
      </c>
      <c r="AG58" t="s">
        <v>569</v>
      </c>
      <c r="AH58" t="s">
        <v>570</v>
      </c>
      <c r="AI58" t="s">
        <v>11</v>
      </c>
      <c r="AJ58" t="s">
        <v>11</v>
      </c>
      <c r="AK58" s="28">
        <v>1</v>
      </c>
      <c r="AM58" t="s">
        <v>577</v>
      </c>
      <c r="AN58" t="s">
        <v>529</v>
      </c>
      <c r="AO58" t="s">
        <v>11</v>
      </c>
      <c r="AP58" s="28">
        <v>42</v>
      </c>
      <c r="AQ58" t="s">
        <v>530</v>
      </c>
      <c r="AR58" t="s">
        <v>531</v>
      </c>
      <c r="AS58" s="28">
        <v>11482</v>
      </c>
      <c r="AT58" s="27">
        <v>0.99629999999999996</v>
      </c>
      <c r="AU58" s="29">
        <v>568225499</v>
      </c>
      <c r="AV58" s="29">
        <v>17346440</v>
      </c>
      <c r="AW58" s="29">
        <v>760495161</v>
      </c>
      <c r="AX58" s="29">
        <v>7030230027</v>
      </c>
      <c r="AZ58" t="s">
        <v>559</v>
      </c>
      <c r="BD58" s="28">
        <v>0</v>
      </c>
      <c r="CG58" s="27">
        <v>1</v>
      </c>
      <c r="CH58" s="27">
        <v>0</v>
      </c>
      <c r="CI58" s="27">
        <v>0</v>
      </c>
      <c r="CJ58" s="27">
        <v>0</v>
      </c>
      <c r="CK58" s="27">
        <v>1</v>
      </c>
      <c r="CL58" s="27">
        <v>0</v>
      </c>
      <c r="CM58" s="27">
        <v>0</v>
      </c>
      <c r="CN58" s="27">
        <v>0.32</v>
      </c>
      <c r="CO58" s="27">
        <v>0</v>
      </c>
      <c r="CP58" s="27">
        <v>0</v>
      </c>
      <c r="CQ58" s="27">
        <v>0</v>
      </c>
      <c r="CR58" s="27">
        <v>0</v>
      </c>
      <c r="CS58" s="27">
        <v>0</v>
      </c>
      <c r="CT58" s="27">
        <v>0</v>
      </c>
      <c r="CU58" s="27">
        <v>0</v>
      </c>
      <c r="CV58" t="s">
        <v>533</v>
      </c>
      <c r="CW58" s="28">
        <v>0</v>
      </c>
      <c r="CX58" s="27">
        <v>0</v>
      </c>
      <c r="CY58" t="s">
        <v>11</v>
      </c>
      <c r="CZ58" t="s">
        <v>11</v>
      </c>
    </row>
    <row r="59" spans="1:125" hidden="1">
      <c r="A59" s="26">
        <v>43190</v>
      </c>
      <c r="B59" t="s">
        <v>534</v>
      </c>
      <c r="C59" t="s">
        <v>517</v>
      </c>
      <c r="D59" t="s">
        <v>518</v>
      </c>
      <c r="E59" s="29">
        <v>0</v>
      </c>
      <c r="F59" s="29">
        <v>0</v>
      </c>
      <c r="G59" s="29">
        <v>1500000000</v>
      </c>
      <c r="H59" s="29">
        <v>2309005128</v>
      </c>
      <c r="I59" s="29">
        <v>2309005128</v>
      </c>
      <c r="J59" t="s">
        <v>11</v>
      </c>
      <c r="K59" t="s">
        <v>11</v>
      </c>
      <c r="L59" s="29">
        <v>3463507692</v>
      </c>
      <c r="M59" t="s">
        <v>11</v>
      </c>
      <c r="N59" t="s">
        <v>11</v>
      </c>
      <c r="O59" s="29">
        <v>213976954</v>
      </c>
      <c r="P59" t="s">
        <v>560</v>
      </c>
      <c r="Q59" s="28">
        <v>1</v>
      </c>
      <c r="R59" s="28">
        <v>0</v>
      </c>
      <c r="S59" t="s">
        <v>11</v>
      </c>
      <c r="AY59" t="s">
        <v>11</v>
      </c>
      <c r="BE59" s="27">
        <v>0</v>
      </c>
      <c r="BF59" t="s">
        <v>11</v>
      </c>
      <c r="BG59" t="s">
        <v>11</v>
      </c>
      <c r="BH59" s="27">
        <v>0</v>
      </c>
      <c r="BI59" t="s">
        <v>11</v>
      </c>
      <c r="BJ59" t="s">
        <v>11</v>
      </c>
      <c r="BK59" t="s">
        <v>11</v>
      </c>
      <c r="BL59" t="s">
        <v>11</v>
      </c>
      <c r="BM59" t="s">
        <v>11</v>
      </c>
      <c r="BN59" t="s">
        <v>11</v>
      </c>
      <c r="BO59" t="s">
        <v>11</v>
      </c>
      <c r="BP59" s="27">
        <v>0.86119999999999997</v>
      </c>
      <c r="BQ59" s="27">
        <v>0.1179</v>
      </c>
      <c r="BR59" t="s">
        <v>11</v>
      </c>
      <c r="BS59" t="s">
        <v>11</v>
      </c>
      <c r="CE59" s="29">
        <v>40674348877</v>
      </c>
      <c r="CF59" s="29">
        <v>2309005128</v>
      </c>
      <c r="DA59" s="27">
        <v>0.99950000000000006</v>
      </c>
      <c r="DB59" s="27">
        <v>1</v>
      </c>
      <c r="DC59" t="s">
        <v>536</v>
      </c>
      <c r="DD59" s="28">
        <v>21</v>
      </c>
      <c r="DE59" s="28">
        <v>8</v>
      </c>
      <c r="DF59" t="s">
        <v>11</v>
      </c>
      <c r="DG59" t="s">
        <v>11</v>
      </c>
      <c r="DH59" t="s">
        <v>11</v>
      </c>
      <c r="DI59" t="s">
        <v>11</v>
      </c>
      <c r="DJ59" s="28">
        <v>29</v>
      </c>
      <c r="DK59" s="28">
        <v>29</v>
      </c>
      <c r="DL59" t="s">
        <v>11</v>
      </c>
      <c r="DM59" t="s">
        <v>11</v>
      </c>
      <c r="DN59" s="27">
        <v>0.45500000000000002</v>
      </c>
      <c r="DO59" s="27">
        <v>0.67879999999999996</v>
      </c>
      <c r="DP59" t="s">
        <v>11</v>
      </c>
      <c r="DQ59" s="28">
        <v>26</v>
      </c>
      <c r="DR59" s="27">
        <v>0.6129</v>
      </c>
      <c r="DS59" s="27">
        <v>0.57520000000000004</v>
      </c>
      <c r="DT59" s="27">
        <v>0.85840000000000005</v>
      </c>
      <c r="DU59" s="27">
        <v>0.83120000000000005</v>
      </c>
    </row>
    <row r="60" spans="1:125" hidden="1">
      <c r="A60" s="26">
        <v>43190</v>
      </c>
      <c r="B60" t="s">
        <v>537</v>
      </c>
      <c r="C60" t="s">
        <v>538</v>
      </c>
      <c r="D60" t="s">
        <v>518</v>
      </c>
      <c r="BA60" t="s">
        <v>539</v>
      </c>
      <c r="BB60" t="s">
        <v>540</v>
      </c>
      <c r="BC60" s="29">
        <v>0</v>
      </c>
      <c r="BT60" t="s">
        <v>571</v>
      </c>
      <c r="BU60" t="s">
        <v>571</v>
      </c>
      <c r="BV60" t="s">
        <v>571</v>
      </c>
      <c r="BW60" t="s">
        <v>571</v>
      </c>
      <c r="BX60" t="s">
        <v>571</v>
      </c>
      <c r="BY60" t="s">
        <v>571</v>
      </c>
      <c r="BZ60" t="s">
        <v>571</v>
      </c>
      <c r="CA60" t="s">
        <v>572</v>
      </c>
      <c r="CB60" t="s">
        <v>11</v>
      </c>
      <c r="CC60" s="27">
        <v>0.76200000000000001</v>
      </c>
      <c r="CD60" s="27">
        <v>0.17349999999999999</v>
      </c>
    </row>
    <row r="62" spans="1:125">
      <c r="A62" s="386" t="s">
        <v>3069</v>
      </c>
    </row>
    <row r="74" spans="1:1">
      <c r="A74" s="386" t="s">
        <v>3070</v>
      </c>
    </row>
    <row r="81" spans="1:1">
      <c r="A81" s="386" t="s">
        <v>3071</v>
      </c>
    </row>
    <row r="110" spans="1:1">
      <c r="A110" s="386" t="s">
        <v>3072</v>
      </c>
    </row>
  </sheetData>
  <autoFilter ref="A1:DU60"/>
  <phoneticPr fontId="14" type="noConversion"/>
  <pageMargins left="0.25" right="0.25" top="0.75" bottom="0.75" header="0.3" footer="0.3"/>
  <pageSetup paperSize="9" scale="56" fitToWidth="0" orientation="landscape" r:id="rId1"/>
  <headerFooter>
    <oddHeader>&amp;A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T41"/>
  <sheetViews>
    <sheetView workbookViewId="0"/>
  </sheetViews>
  <sheetFormatPr defaultRowHeight="15.75"/>
  <cols>
    <col min="1" max="1" width="11.42578125" bestFit="1" customWidth="1"/>
    <col min="2" max="2" width="12.42578125" bestFit="1" customWidth="1"/>
    <col min="3" max="3" width="20.42578125" bestFit="1" customWidth="1"/>
    <col min="4" max="4" width="11.140625" bestFit="1" customWidth="1"/>
    <col min="5" max="5" width="9.140625" bestFit="1" customWidth="1"/>
    <col min="6" max="8" width="5.85546875" bestFit="1" customWidth="1"/>
    <col min="9" max="9" width="14.28515625" bestFit="1" customWidth="1"/>
    <col min="10" max="14" width="5.85546875" bestFit="1" customWidth="1"/>
    <col min="15" max="19" width="6.85546875" bestFit="1" customWidth="1"/>
    <col min="20" max="20" width="14.28515625" bestFit="1" customWidth="1"/>
  </cols>
  <sheetData>
    <row r="1" spans="1:20">
      <c r="A1" t="s">
        <v>512</v>
      </c>
      <c r="B1" t="s">
        <v>513</v>
      </c>
      <c r="C1" t="s">
        <v>514</v>
      </c>
      <c r="D1" t="s">
        <v>578</v>
      </c>
      <c r="E1" t="s">
        <v>515</v>
      </c>
      <c r="F1" t="s">
        <v>38</v>
      </c>
      <c r="G1" t="s">
        <v>42</v>
      </c>
      <c r="H1" t="s">
        <v>44</v>
      </c>
      <c r="I1" t="s">
        <v>46</v>
      </c>
      <c r="J1" t="s">
        <v>48</v>
      </c>
      <c r="K1" t="s">
        <v>50</v>
      </c>
      <c r="L1" t="s">
        <v>52</v>
      </c>
      <c r="M1" t="s">
        <v>54</v>
      </c>
      <c r="N1" t="s">
        <v>56</v>
      </c>
      <c r="O1" t="s">
        <v>58</v>
      </c>
      <c r="P1" t="s">
        <v>60</v>
      </c>
      <c r="Q1" t="s">
        <v>62</v>
      </c>
      <c r="R1" t="s">
        <v>64</v>
      </c>
      <c r="S1" t="s">
        <v>66</v>
      </c>
      <c r="T1" t="s">
        <v>68</v>
      </c>
    </row>
    <row r="2" spans="1:20">
      <c r="A2" s="26">
        <v>44834</v>
      </c>
      <c r="B2" t="s">
        <v>534</v>
      </c>
      <c r="C2" t="s">
        <v>517</v>
      </c>
      <c r="D2" t="s">
        <v>579</v>
      </c>
      <c r="E2" t="s">
        <v>518</v>
      </c>
      <c r="F2" s="29">
        <v>0</v>
      </c>
      <c r="G2" s="29">
        <v>0</v>
      </c>
      <c r="H2" s="29">
        <v>0</v>
      </c>
      <c r="I2" s="29">
        <v>3871012016</v>
      </c>
      <c r="J2" s="29">
        <v>0</v>
      </c>
      <c r="K2" s="29">
        <v>0</v>
      </c>
      <c r="L2" s="29">
        <v>0</v>
      </c>
      <c r="M2" s="29">
        <v>0</v>
      </c>
      <c r="N2" s="29">
        <v>0</v>
      </c>
      <c r="O2" s="29">
        <v>0</v>
      </c>
      <c r="P2" s="29">
        <v>0</v>
      </c>
      <c r="Q2" s="29">
        <v>0</v>
      </c>
      <c r="R2" s="29">
        <v>0</v>
      </c>
      <c r="S2" s="29">
        <v>0</v>
      </c>
      <c r="T2" s="29">
        <v>3871012016</v>
      </c>
    </row>
    <row r="3" spans="1:20">
      <c r="A3" s="26">
        <v>44834</v>
      </c>
      <c r="B3" t="s">
        <v>534</v>
      </c>
      <c r="C3" t="s">
        <v>517</v>
      </c>
      <c r="D3" t="s">
        <v>580</v>
      </c>
      <c r="E3" t="s">
        <v>518</v>
      </c>
      <c r="F3" s="29">
        <v>0</v>
      </c>
      <c r="G3" s="29">
        <v>0</v>
      </c>
      <c r="H3" s="29">
        <v>0</v>
      </c>
      <c r="I3" s="29">
        <v>3871012016</v>
      </c>
      <c r="J3" s="29">
        <v>0</v>
      </c>
      <c r="K3" s="29">
        <v>0</v>
      </c>
      <c r="L3" s="29">
        <v>0</v>
      </c>
      <c r="M3" s="29">
        <v>0</v>
      </c>
      <c r="N3" s="29">
        <v>0</v>
      </c>
      <c r="O3" s="29">
        <v>0</v>
      </c>
      <c r="P3" s="29">
        <v>0</v>
      </c>
      <c r="Q3" s="29">
        <v>0</v>
      </c>
      <c r="R3" s="29">
        <v>0</v>
      </c>
      <c r="S3" s="29">
        <v>0</v>
      </c>
      <c r="T3" s="29">
        <v>3871012016</v>
      </c>
    </row>
    <row r="4" spans="1:20">
      <c r="A4" s="26">
        <v>44834</v>
      </c>
      <c r="B4" t="s">
        <v>534</v>
      </c>
      <c r="C4" t="s">
        <v>543</v>
      </c>
      <c r="D4" t="s">
        <v>579</v>
      </c>
      <c r="E4" t="s">
        <v>518</v>
      </c>
      <c r="F4" s="29">
        <v>0</v>
      </c>
      <c r="G4" s="29">
        <v>0</v>
      </c>
      <c r="H4" s="29">
        <v>0</v>
      </c>
      <c r="I4" s="29">
        <v>740000000</v>
      </c>
      <c r="J4" s="29">
        <v>0</v>
      </c>
      <c r="K4" s="29">
        <v>0</v>
      </c>
      <c r="L4" s="29">
        <v>0</v>
      </c>
      <c r="M4" s="29">
        <v>0</v>
      </c>
      <c r="N4" s="29">
        <v>0</v>
      </c>
      <c r="O4" s="29">
        <v>0</v>
      </c>
      <c r="P4" s="29">
        <v>0</v>
      </c>
      <c r="Q4" s="29">
        <v>0</v>
      </c>
      <c r="R4" s="29">
        <v>0</v>
      </c>
      <c r="S4" s="29">
        <v>0</v>
      </c>
      <c r="T4" s="29">
        <v>740000000</v>
      </c>
    </row>
    <row r="5" spans="1:20">
      <c r="A5" s="26">
        <v>44834</v>
      </c>
      <c r="B5" t="s">
        <v>534</v>
      </c>
      <c r="C5" t="s">
        <v>543</v>
      </c>
      <c r="D5" t="s">
        <v>580</v>
      </c>
      <c r="E5" t="s">
        <v>518</v>
      </c>
      <c r="F5" s="29">
        <v>0</v>
      </c>
      <c r="G5" s="29">
        <v>0</v>
      </c>
      <c r="H5" s="29">
        <v>0</v>
      </c>
      <c r="I5" s="29">
        <v>740000000</v>
      </c>
      <c r="J5" s="29">
        <v>0</v>
      </c>
      <c r="K5" s="29">
        <v>0</v>
      </c>
      <c r="L5" s="29">
        <v>0</v>
      </c>
      <c r="M5" s="29">
        <v>0</v>
      </c>
      <c r="N5" s="29">
        <v>0</v>
      </c>
      <c r="O5" s="29">
        <v>0</v>
      </c>
      <c r="P5" s="29">
        <v>0</v>
      </c>
      <c r="Q5" s="29">
        <v>0</v>
      </c>
      <c r="R5" s="29">
        <v>0</v>
      </c>
      <c r="S5" s="29">
        <v>0</v>
      </c>
      <c r="T5" s="29">
        <v>740000000</v>
      </c>
    </row>
    <row r="6" spans="1:20">
      <c r="A6" s="26">
        <v>44742</v>
      </c>
      <c r="B6" t="s">
        <v>534</v>
      </c>
      <c r="C6" t="s">
        <v>517</v>
      </c>
      <c r="D6" t="s">
        <v>579</v>
      </c>
      <c r="E6" t="s">
        <v>518</v>
      </c>
      <c r="F6" s="29">
        <v>0</v>
      </c>
      <c r="G6" s="29">
        <v>0</v>
      </c>
      <c r="H6" s="29">
        <v>0</v>
      </c>
      <c r="I6" s="29">
        <v>3898010127</v>
      </c>
      <c r="J6" s="29">
        <v>0</v>
      </c>
      <c r="K6" s="29">
        <v>0</v>
      </c>
      <c r="L6" s="29">
        <v>0</v>
      </c>
      <c r="M6" s="29">
        <v>0</v>
      </c>
      <c r="N6" s="29">
        <v>0</v>
      </c>
      <c r="O6" s="29">
        <v>0</v>
      </c>
      <c r="P6" s="29">
        <v>0</v>
      </c>
      <c r="Q6" s="29">
        <v>0</v>
      </c>
      <c r="R6" s="29">
        <v>0</v>
      </c>
      <c r="S6" s="29">
        <v>0</v>
      </c>
      <c r="T6" s="29">
        <v>3898010127</v>
      </c>
    </row>
    <row r="7" spans="1:20">
      <c r="A7" s="26">
        <v>44742</v>
      </c>
      <c r="B7" t="s">
        <v>534</v>
      </c>
      <c r="C7" t="s">
        <v>517</v>
      </c>
      <c r="D7" t="s">
        <v>580</v>
      </c>
      <c r="E7" t="s">
        <v>518</v>
      </c>
      <c r="F7" s="29">
        <v>0</v>
      </c>
      <c r="G7" s="29">
        <v>0</v>
      </c>
      <c r="H7" s="29">
        <v>0</v>
      </c>
      <c r="I7" s="29">
        <v>3898010127</v>
      </c>
      <c r="J7" s="29">
        <v>0</v>
      </c>
      <c r="K7" s="29">
        <v>0</v>
      </c>
      <c r="L7" s="29">
        <v>0</v>
      </c>
      <c r="M7" s="29">
        <v>0</v>
      </c>
      <c r="N7" s="29">
        <v>0</v>
      </c>
      <c r="O7" s="29">
        <v>0</v>
      </c>
      <c r="P7" s="29">
        <v>0</v>
      </c>
      <c r="Q7" s="29">
        <v>0</v>
      </c>
      <c r="R7" s="29">
        <v>0</v>
      </c>
      <c r="S7" s="29">
        <v>0</v>
      </c>
      <c r="T7" s="29">
        <v>3898010127</v>
      </c>
    </row>
    <row r="8" spans="1:20">
      <c r="A8" s="26">
        <v>44651</v>
      </c>
      <c r="B8" t="s">
        <v>534</v>
      </c>
      <c r="C8" t="s">
        <v>517</v>
      </c>
      <c r="D8" t="s">
        <v>579</v>
      </c>
      <c r="E8" t="s">
        <v>518</v>
      </c>
      <c r="F8" s="29">
        <v>0</v>
      </c>
      <c r="G8" s="29">
        <v>0</v>
      </c>
      <c r="H8" s="29">
        <v>0</v>
      </c>
      <c r="I8" s="29">
        <v>3860003885</v>
      </c>
      <c r="J8" s="29">
        <v>0</v>
      </c>
      <c r="K8" s="29">
        <v>0</v>
      </c>
      <c r="L8" s="29">
        <v>0</v>
      </c>
      <c r="M8" s="29">
        <v>0</v>
      </c>
      <c r="N8" s="29">
        <v>0</v>
      </c>
      <c r="O8" s="29">
        <v>0</v>
      </c>
      <c r="P8" s="29">
        <v>0</v>
      </c>
      <c r="Q8" s="29">
        <v>0</v>
      </c>
      <c r="R8" s="29">
        <v>0</v>
      </c>
      <c r="S8" s="29">
        <v>0</v>
      </c>
      <c r="T8" s="29">
        <v>3860003885</v>
      </c>
    </row>
    <row r="9" spans="1:20">
      <c r="A9" s="26">
        <v>44651</v>
      </c>
      <c r="B9" t="s">
        <v>534</v>
      </c>
      <c r="C9" t="s">
        <v>517</v>
      </c>
      <c r="D9" t="s">
        <v>580</v>
      </c>
      <c r="E9" t="s">
        <v>518</v>
      </c>
      <c r="F9" s="29">
        <v>0</v>
      </c>
      <c r="G9" s="29">
        <v>0</v>
      </c>
      <c r="H9" s="29">
        <v>0</v>
      </c>
      <c r="I9" s="29">
        <v>3860003885</v>
      </c>
      <c r="J9" s="29">
        <v>0</v>
      </c>
      <c r="K9" s="29">
        <v>0</v>
      </c>
      <c r="L9" s="29">
        <v>0</v>
      </c>
      <c r="M9" s="29">
        <v>0</v>
      </c>
      <c r="N9" s="29">
        <v>0</v>
      </c>
      <c r="O9" s="29">
        <v>0</v>
      </c>
      <c r="P9" s="29">
        <v>0</v>
      </c>
      <c r="Q9" s="29">
        <v>0</v>
      </c>
      <c r="R9" s="29">
        <v>0</v>
      </c>
      <c r="S9" s="29">
        <v>0</v>
      </c>
      <c r="T9" s="29">
        <v>3860003885</v>
      </c>
    </row>
    <row r="10" spans="1:20">
      <c r="A10" s="26">
        <v>44560</v>
      </c>
      <c r="B10" t="s">
        <v>534</v>
      </c>
      <c r="C10" t="s">
        <v>517</v>
      </c>
      <c r="D10" t="s">
        <v>579</v>
      </c>
      <c r="E10" t="s">
        <v>518</v>
      </c>
      <c r="F10" s="29">
        <v>0</v>
      </c>
      <c r="G10" s="29">
        <v>0</v>
      </c>
      <c r="H10" s="29">
        <v>0</v>
      </c>
      <c r="I10" s="29">
        <v>3897004884</v>
      </c>
      <c r="J10" s="29">
        <v>0</v>
      </c>
      <c r="K10" s="29">
        <v>0</v>
      </c>
      <c r="L10" s="29">
        <v>0</v>
      </c>
      <c r="M10" s="29">
        <v>0</v>
      </c>
      <c r="N10" s="29">
        <v>0</v>
      </c>
      <c r="O10" s="29">
        <v>0</v>
      </c>
      <c r="P10" s="29">
        <v>0</v>
      </c>
      <c r="Q10" s="29">
        <v>0</v>
      </c>
      <c r="R10" s="29">
        <v>0</v>
      </c>
      <c r="S10" s="29">
        <v>0</v>
      </c>
      <c r="T10" s="29">
        <v>3897004884</v>
      </c>
    </row>
    <row r="11" spans="1:20">
      <c r="A11" s="26">
        <v>44560</v>
      </c>
      <c r="B11" t="s">
        <v>534</v>
      </c>
      <c r="C11" t="s">
        <v>517</v>
      </c>
      <c r="D11" t="s">
        <v>580</v>
      </c>
      <c r="E11" t="s">
        <v>518</v>
      </c>
      <c r="F11" s="29">
        <v>0</v>
      </c>
      <c r="G11" s="29">
        <v>0</v>
      </c>
      <c r="H11" s="29">
        <v>0</v>
      </c>
      <c r="I11" s="29">
        <v>3897004884</v>
      </c>
      <c r="J11" s="29">
        <v>0</v>
      </c>
      <c r="K11" s="29">
        <v>0</v>
      </c>
      <c r="L11" s="29">
        <v>0</v>
      </c>
      <c r="M11" s="29">
        <v>0</v>
      </c>
      <c r="N11" s="29">
        <v>0</v>
      </c>
      <c r="O11" s="29">
        <v>0</v>
      </c>
      <c r="P11" s="29">
        <v>0</v>
      </c>
      <c r="Q11" s="29">
        <v>0</v>
      </c>
      <c r="R11" s="29">
        <v>0</v>
      </c>
      <c r="S11" s="29">
        <v>0</v>
      </c>
      <c r="T11" s="29">
        <v>3897004884</v>
      </c>
    </row>
    <row r="12" spans="1:20">
      <c r="A12" s="26">
        <v>44469</v>
      </c>
      <c r="B12" t="s">
        <v>534</v>
      </c>
      <c r="C12" t="s">
        <v>517</v>
      </c>
      <c r="D12" t="s">
        <v>579</v>
      </c>
      <c r="E12" t="s">
        <v>518</v>
      </c>
      <c r="F12" s="29">
        <v>0</v>
      </c>
      <c r="G12" s="29">
        <v>0</v>
      </c>
      <c r="H12" s="29">
        <v>0</v>
      </c>
      <c r="I12" s="29">
        <v>3860007326</v>
      </c>
      <c r="J12" s="29">
        <v>0</v>
      </c>
      <c r="K12" s="29">
        <v>0</v>
      </c>
      <c r="L12" s="29">
        <v>0</v>
      </c>
      <c r="M12" s="29">
        <v>0</v>
      </c>
      <c r="N12" s="29">
        <v>0</v>
      </c>
      <c r="O12" s="29">
        <v>0</v>
      </c>
      <c r="P12" s="29">
        <v>0</v>
      </c>
      <c r="Q12" s="29">
        <v>0</v>
      </c>
      <c r="R12" s="29">
        <v>0</v>
      </c>
      <c r="S12" s="29">
        <v>0</v>
      </c>
      <c r="T12" s="29">
        <v>3860007326</v>
      </c>
    </row>
    <row r="13" spans="1:20">
      <c r="A13" s="26">
        <v>44469</v>
      </c>
      <c r="B13" t="s">
        <v>534</v>
      </c>
      <c r="C13" t="s">
        <v>517</v>
      </c>
      <c r="D13" t="s">
        <v>580</v>
      </c>
      <c r="E13" t="s">
        <v>518</v>
      </c>
      <c r="F13" s="29">
        <v>0</v>
      </c>
      <c r="G13" s="29">
        <v>0</v>
      </c>
      <c r="H13" s="29">
        <v>0</v>
      </c>
      <c r="I13" s="29">
        <v>3860007326</v>
      </c>
      <c r="J13" s="29">
        <v>0</v>
      </c>
      <c r="K13" s="29">
        <v>0</v>
      </c>
      <c r="L13" s="29">
        <v>0</v>
      </c>
      <c r="M13" s="29">
        <v>0</v>
      </c>
      <c r="N13" s="29">
        <v>0</v>
      </c>
      <c r="O13" s="29">
        <v>0</v>
      </c>
      <c r="P13" s="29">
        <v>0</v>
      </c>
      <c r="Q13" s="29">
        <v>0</v>
      </c>
      <c r="R13" s="29">
        <v>0</v>
      </c>
      <c r="S13" s="29">
        <v>0</v>
      </c>
      <c r="T13" s="29">
        <v>3860007326</v>
      </c>
    </row>
    <row r="14" spans="1:20">
      <c r="A14" s="26">
        <v>44377</v>
      </c>
      <c r="B14" t="s">
        <v>534</v>
      </c>
      <c r="C14" t="s">
        <v>517</v>
      </c>
      <c r="D14" t="s">
        <v>579</v>
      </c>
      <c r="E14" t="s">
        <v>518</v>
      </c>
      <c r="F14" s="29">
        <v>0</v>
      </c>
      <c r="G14" s="29">
        <v>0</v>
      </c>
      <c r="H14" s="29">
        <v>0</v>
      </c>
      <c r="I14" s="29">
        <v>3860007317</v>
      </c>
      <c r="J14" s="29">
        <v>0</v>
      </c>
      <c r="K14" s="29">
        <v>0</v>
      </c>
      <c r="L14" s="29">
        <v>0</v>
      </c>
      <c r="M14" s="29">
        <v>0</v>
      </c>
      <c r="N14" s="29">
        <v>0</v>
      </c>
      <c r="O14" s="29">
        <v>0</v>
      </c>
      <c r="P14" s="29">
        <v>0</v>
      </c>
      <c r="Q14" s="29">
        <v>0</v>
      </c>
      <c r="R14" s="29">
        <v>0</v>
      </c>
      <c r="S14" s="29">
        <v>0</v>
      </c>
      <c r="T14" s="29">
        <v>3860007317</v>
      </c>
    </row>
    <row r="15" spans="1:20">
      <c r="A15" s="26">
        <v>44377</v>
      </c>
      <c r="B15" t="s">
        <v>534</v>
      </c>
      <c r="C15" t="s">
        <v>517</v>
      </c>
      <c r="D15" t="s">
        <v>580</v>
      </c>
      <c r="E15" t="s">
        <v>518</v>
      </c>
      <c r="F15" s="29">
        <v>0</v>
      </c>
      <c r="G15" s="29">
        <v>0</v>
      </c>
      <c r="H15" s="29">
        <v>0</v>
      </c>
      <c r="I15" s="29">
        <v>3860007317</v>
      </c>
      <c r="J15" s="29">
        <v>0</v>
      </c>
      <c r="K15" s="29">
        <v>0</v>
      </c>
      <c r="L15" s="29">
        <v>0</v>
      </c>
      <c r="M15" s="29">
        <v>0</v>
      </c>
      <c r="N15" s="29">
        <v>0</v>
      </c>
      <c r="O15" s="29">
        <v>0</v>
      </c>
      <c r="P15" s="29">
        <v>0</v>
      </c>
      <c r="Q15" s="29">
        <v>0</v>
      </c>
      <c r="R15" s="29">
        <v>0</v>
      </c>
      <c r="S15" s="29">
        <v>0</v>
      </c>
      <c r="T15" s="29">
        <v>3860007317</v>
      </c>
    </row>
    <row r="16" spans="1:20">
      <c r="A16" s="26">
        <v>44286</v>
      </c>
      <c r="B16" t="s">
        <v>534</v>
      </c>
      <c r="C16" t="s">
        <v>517</v>
      </c>
      <c r="D16" t="s">
        <v>579</v>
      </c>
      <c r="E16" t="s">
        <v>518</v>
      </c>
      <c r="F16" s="29">
        <v>0</v>
      </c>
      <c r="G16" s="29">
        <v>0</v>
      </c>
      <c r="H16" s="29">
        <v>0</v>
      </c>
      <c r="I16" s="29">
        <v>3860005670</v>
      </c>
      <c r="J16" s="29">
        <v>0</v>
      </c>
      <c r="K16" s="29">
        <v>0</v>
      </c>
      <c r="L16" s="29">
        <v>0</v>
      </c>
      <c r="M16" s="29">
        <v>0</v>
      </c>
      <c r="N16" s="29">
        <v>0</v>
      </c>
      <c r="O16" s="29">
        <v>0</v>
      </c>
      <c r="P16" s="29">
        <v>0</v>
      </c>
      <c r="Q16" s="29">
        <v>0</v>
      </c>
      <c r="R16" s="29">
        <v>0</v>
      </c>
      <c r="S16" s="29">
        <v>0</v>
      </c>
      <c r="T16" s="29">
        <v>3860005670</v>
      </c>
    </row>
    <row r="17" spans="1:20">
      <c r="A17" s="26">
        <v>44286</v>
      </c>
      <c r="B17" t="s">
        <v>534</v>
      </c>
      <c r="C17" t="s">
        <v>517</v>
      </c>
      <c r="D17" t="s">
        <v>580</v>
      </c>
      <c r="E17" t="s">
        <v>518</v>
      </c>
      <c r="F17" s="29">
        <v>0</v>
      </c>
      <c r="G17" s="29">
        <v>0</v>
      </c>
      <c r="H17" s="29">
        <v>0</v>
      </c>
      <c r="I17" s="29">
        <v>3860005670</v>
      </c>
      <c r="J17" s="29">
        <v>0</v>
      </c>
      <c r="K17" s="29">
        <v>0</v>
      </c>
      <c r="L17" s="29">
        <v>0</v>
      </c>
      <c r="M17" s="29">
        <v>0</v>
      </c>
      <c r="N17" s="29">
        <v>0</v>
      </c>
      <c r="O17" s="29">
        <v>0</v>
      </c>
      <c r="P17" s="29">
        <v>0</v>
      </c>
      <c r="Q17" s="29">
        <v>0</v>
      </c>
      <c r="R17" s="29">
        <v>0</v>
      </c>
      <c r="S17" s="29">
        <v>0</v>
      </c>
      <c r="T17" s="29">
        <v>3860005670</v>
      </c>
    </row>
    <row r="18" spans="1:20">
      <c r="A18" s="26">
        <v>44196</v>
      </c>
      <c r="B18" t="s">
        <v>534</v>
      </c>
      <c r="C18" t="s">
        <v>517</v>
      </c>
      <c r="D18" t="s">
        <v>579</v>
      </c>
      <c r="E18" t="s">
        <v>518</v>
      </c>
      <c r="F18" s="29">
        <v>0</v>
      </c>
      <c r="G18" s="29">
        <v>0</v>
      </c>
      <c r="H18" s="29">
        <v>0</v>
      </c>
      <c r="I18" s="29">
        <v>3859003216</v>
      </c>
      <c r="J18" s="29">
        <v>0</v>
      </c>
      <c r="K18" s="29">
        <v>0</v>
      </c>
      <c r="L18" s="29">
        <v>0</v>
      </c>
      <c r="M18" s="29">
        <v>0</v>
      </c>
      <c r="N18" s="29">
        <v>0</v>
      </c>
      <c r="O18" s="29">
        <v>0</v>
      </c>
      <c r="P18" s="29">
        <v>0</v>
      </c>
      <c r="Q18" s="29">
        <v>0</v>
      </c>
      <c r="R18" s="29">
        <v>0</v>
      </c>
      <c r="S18" s="29">
        <v>0</v>
      </c>
      <c r="T18" s="29">
        <v>3859003216</v>
      </c>
    </row>
    <row r="19" spans="1:20">
      <c r="A19" s="26">
        <v>44196</v>
      </c>
      <c r="B19" t="s">
        <v>534</v>
      </c>
      <c r="C19" t="s">
        <v>517</v>
      </c>
      <c r="D19" t="s">
        <v>580</v>
      </c>
      <c r="E19" t="s">
        <v>518</v>
      </c>
      <c r="F19" s="29">
        <v>0</v>
      </c>
      <c r="G19" s="29">
        <v>0</v>
      </c>
      <c r="H19" s="29">
        <v>0</v>
      </c>
      <c r="I19" s="29">
        <v>3859003216</v>
      </c>
      <c r="J19" s="29">
        <v>0</v>
      </c>
      <c r="K19" s="29">
        <v>0</v>
      </c>
      <c r="L19" s="29">
        <v>0</v>
      </c>
      <c r="M19" s="29">
        <v>0</v>
      </c>
      <c r="N19" s="29">
        <v>0</v>
      </c>
      <c r="O19" s="29">
        <v>0</v>
      </c>
      <c r="P19" s="29">
        <v>0</v>
      </c>
      <c r="Q19" s="29">
        <v>0</v>
      </c>
      <c r="R19" s="29">
        <v>0</v>
      </c>
      <c r="S19" s="29">
        <v>0</v>
      </c>
      <c r="T19" s="29">
        <v>3859003216</v>
      </c>
    </row>
    <row r="20" spans="1:20">
      <c r="A20" s="26">
        <v>44104</v>
      </c>
      <c r="B20" t="s">
        <v>534</v>
      </c>
      <c r="C20" t="s">
        <v>517</v>
      </c>
      <c r="D20" t="s">
        <v>579</v>
      </c>
      <c r="E20" t="s">
        <v>518</v>
      </c>
      <c r="F20" s="29">
        <v>0</v>
      </c>
      <c r="G20" s="29">
        <v>0</v>
      </c>
      <c r="H20" s="29">
        <v>0</v>
      </c>
      <c r="I20" s="29">
        <v>3828104866</v>
      </c>
      <c r="J20" s="29">
        <v>0</v>
      </c>
      <c r="K20" s="29">
        <v>0</v>
      </c>
      <c r="L20" s="29">
        <v>0</v>
      </c>
      <c r="M20" s="29">
        <v>0</v>
      </c>
      <c r="N20" s="29">
        <v>0</v>
      </c>
      <c r="O20" s="29">
        <v>0</v>
      </c>
      <c r="P20" s="29">
        <v>0</v>
      </c>
      <c r="Q20" s="29">
        <v>0</v>
      </c>
      <c r="R20" s="29">
        <v>0</v>
      </c>
      <c r="S20" s="29">
        <v>0</v>
      </c>
      <c r="T20" s="29">
        <v>3828104866</v>
      </c>
    </row>
    <row r="21" spans="1:20">
      <c r="A21" s="26">
        <v>44104</v>
      </c>
      <c r="B21" t="s">
        <v>534</v>
      </c>
      <c r="C21" t="s">
        <v>517</v>
      </c>
      <c r="D21" t="s">
        <v>580</v>
      </c>
      <c r="E21" t="s">
        <v>518</v>
      </c>
      <c r="F21" s="29">
        <v>0</v>
      </c>
      <c r="G21" s="29">
        <v>0</v>
      </c>
      <c r="H21" s="29">
        <v>0</v>
      </c>
      <c r="I21" s="29">
        <v>3828104866</v>
      </c>
      <c r="J21" s="29">
        <v>0</v>
      </c>
      <c r="K21" s="29">
        <v>0</v>
      </c>
      <c r="L21" s="29">
        <v>0</v>
      </c>
      <c r="M21" s="29">
        <v>0</v>
      </c>
      <c r="N21" s="29">
        <v>0</v>
      </c>
      <c r="O21" s="29">
        <v>0</v>
      </c>
      <c r="P21" s="29">
        <v>0</v>
      </c>
      <c r="Q21" s="29">
        <v>0</v>
      </c>
      <c r="R21" s="29">
        <v>0</v>
      </c>
      <c r="S21" s="29">
        <v>0</v>
      </c>
      <c r="T21" s="29">
        <v>3828104866</v>
      </c>
    </row>
    <row r="22" spans="1:20">
      <c r="A22" s="26">
        <v>44012</v>
      </c>
      <c r="B22" t="s">
        <v>534</v>
      </c>
      <c r="C22" t="s">
        <v>517</v>
      </c>
      <c r="D22" t="s">
        <v>579</v>
      </c>
      <c r="E22" t="s">
        <v>518</v>
      </c>
      <c r="F22" s="29">
        <v>0</v>
      </c>
      <c r="G22" s="29">
        <v>0</v>
      </c>
      <c r="H22" s="29">
        <v>0</v>
      </c>
      <c r="I22" s="29">
        <v>3859006016</v>
      </c>
      <c r="J22" s="29">
        <v>0</v>
      </c>
      <c r="K22" s="29">
        <v>0</v>
      </c>
      <c r="L22" s="29">
        <v>0</v>
      </c>
      <c r="M22" s="29">
        <v>0</v>
      </c>
      <c r="N22" s="29">
        <v>0</v>
      </c>
      <c r="O22" s="29">
        <v>0</v>
      </c>
      <c r="P22" s="29">
        <v>0</v>
      </c>
      <c r="Q22" s="29">
        <v>0</v>
      </c>
      <c r="R22" s="29">
        <v>0</v>
      </c>
      <c r="S22" s="29">
        <v>0</v>
      </c>
      <c r="T22" s="29">
        <v>3859006016</v>
      </c>
    </row>
    <row r="23" spans="1:20">
      <c r="A23" s="26">
        <v>44012</v>
      </c>
      <c r="B23" t="s">
        <v>534</v>
      </c>
      <c r="C23" t="s">
        <v>517</v>
      </c>
      <c r="D23" t="s">
        <v>580</v>
      </c>
      <c r="E23" t="s">
        <v>518</v>
      </c>
      <c r="F23" s="29">
        <v>0</v>
      </c>
      <c r="G23" s="29">
        <v>0</v>
      </c>
      <c r="H23" s="29">
        <v>0</v>
      </c>
      <c r="I23" s="29">
        <v>3859006016</v>
      </c>
      <c r="J23" s="29">
        <v>0</v>
      </c>
      <c r="K23" s="29">
        <v>0</v>
      </c>
      <c r="L23" s="29">
        <v>0</v>
      </c>
      <c r="M23" s="29">
        <v>0</v>
      </c>
      <c r="N23" s="29">
        <v>0</v>
      </c>
      <c r="O23" s="29">
        <v>0</v>
      </c>
      <c r="P23" s="29">
        <v>0</v>
      </c>
      <c r="Q23" s="29">
        <v>0</v>
      </c>
      <c r="R23" s="29">
        <v>0</v>
      </c>
      <c r="S23" s="29">
        <v>0</v>
      </c>
      <c r="T23" s="29">
        <v>3859006016</v>
      </c>
    </row>
    <row r="24" spans="1:20">
      <c r="A24" s="26">
        <v>43921</v>
      </c>
      <c r="B24" t="s">
        <v>534</v>
      </c>
      <c r="C24" t="s">
        <v>517</v>
      </c>
      <c r="D24" t="s">
        <v>579</v>
      </c>
      <c r="E24" t="s">
        <v>518</v>
      </c>
      <c r="F24" s="29">
        <v>0</v>
      </c>
      <c r="G24" s="29">
        <v>0</v>
      </c>
      <c r="H24" s="29">
        <v>0</v>
      </c>
      <c r="I24" s="29">
        <v>3860006741</v>
      </c>
      <c r="J24" s="29">
        <v>0</v>
      </c>
      <c r="K24" s="29">
        <v>0</v>
      </c>
      <c r="L24" s="29">
        <v>0</v>
      </c>
      <c r="M24" s="29">
        <v>0</v>
      </c>
      <c r="N24" s="29">
        <v>0</v>
      </c>
      <c r="O24" s="29">
        <v>0</v>
      </c>
      <c r="P24" s="29">
        <v>0</v>
      </c>
      <c r="Q24" s="29">
        <v>0</v>
      </c>
      <c r="R24" s="29">
        <v>0</v>
      </c>
      <c r="S24" s="29">
        <v>0</v>
      </c>
      <c r="T24" s="29">
        <v>3860006741</v>
      </c>
    </row>
    <row r="25" spans="1:20">
      <c r="A25" s="26">
        <v>43921</v>
      </c>
      <c r="B25" t="s">
        <v>534</v>
      </c>
      <c r="C25" t="s">
        <v>517</v>
      </c>
      <c r="D25" t="s">
        <v>580</v>
      </c>
      <c r="E25" t="s">
        <v>518</v>
      </c>
      <c r="F25" s="29">
        <v>0</v>
      </c>
      <c r="G25" s="29">
        <v>0</v>
      </c>
      <c r="H25" s="29">
        <v>0</v>
      </c>
      <c r="I25" s="29">
        <v>3860006741</v>
      </c>
      <c r="J25" s="29">
        <v>0</v>
      </c>
      <c r="K25" s="29">
        <v>0</v>
      </c>
      <c r="L25" s="29">
        <v>0</v>
      </c>
      <c r="M25" s="29">
        <v>0</v>
      </c>
      <c r="N25" s="29">
        <v>0</v>
      </c>
      <c r="O25" s="29">
        <v>0</v>
      </c>
      <c r="P25" s="29">
        <v>0</v>
      </c>
      <c r="Q25" s="29">
        <v>0</v>
      </c>
      <c r="R25" s="29">
        <v>0</v>
      </c>
      <c r="S25" s="29">
        <v>0</v>
      </c>
      <c r="T25" s="29">
        <v>3860006741</v>
      </c>
    </row>
    <row r="26" spans="1:20">
      <c r="A26" s="26">
        <v>43830</v>
      </c>
      <c r="B26" t="s">
        <v>534</v>
      </c>
      <c r="C26" t="s">
        <v>517</v>
      </c>
      <c r="D26" t="s">
        <v>579</v>
      </c>
      <c r="E26" t="s">
        <v>518</v>
      </c>
      <c r="F26" s="29">
        <v>0</v>
      </c>
      <c r="G26" s="29">
        <v>0</v>
      </c>
      <c r="H26" s="29">
        <v>0</v>
      </c>
      <c r="I26" s="29">
        <v>3838005800</v>
      </c>
      <c r="J26" s="29">
        <v>0</v>
      </c>
      <c r="K26" s="29">
        <v>0</v>
      </c>
      <c r="L26" s="29">
        <v>0</v>
      </c>
      <c r="M26" s="29">
        <v>0</v>
      </c>
      <c r="N26" s="29">
        <v>0</v>
      </c>
      <c r="O26" s="29">
        <v>0</v>
      </c>
      <c r="P26" s="29">
        <v>0</v>
      </c>
      <c r="Q26" s="29">
        <v>0</v>
      </c>
      <c r="R26" s="29">
        <v>0</v>
      </c>
      <c r="S26" s="29">
        <v>0</v>
      </c>
      <c r="T26" s="29">
        <v>3838005800</v>
      </c>
    </row>
    <row r="27" spans="1:20">
      <c r="A27" s="26">
        <v>43830</v>
      </c>
      <c r="B27" t="s">
        <v>534</v>
      </c>
      <c r="C27" t="s">
        <v>517</v>
      </c>
      <c r="D27" t="s">
        <v>580</v>
      </c>
      <c r="E27" t="s">
        <v>518</v>
      </c>
      <c r="F27" s="29">
        <v>0</v>
      </c>
      <c r="G27" s="29">
        <v>0</v>
      </c>
      <c r="H27" s="29">
        <v>0</v>
      </c>
      <c r="I27" s="29">
        <v>3838005800</v>
      </c>
      <c r="J27" s="29">
        <v>0</v>
      </c>
      <c r="K27" s="29">
        <v>0</v>
      </c>
      <c r="L27" s="29">
        <v>0</v>
      </c>
      <c r="M27" s="29">
        <v>0</v>
      </c>
      <c r="N27" s="29">
        <v>0</v>
      </c>
      <c r="O27" s="29">
        <v>0</v>
      </c>
      <c r="P27" s="29">
        <v>0</v>
      </c>
      <c r="Q27" s="29">
        <v>0</v>
      </c>
      <c r="R27" s="29">
        <v>0</v>
      </c>
      <c r="S27" s="29">
        <v>0</v>
      </c>
      <c r="T27" s="29">
        <v>3838005800</v>
      </c>
    </row>
    <row r="28" spans="1:20">
      <c r="A28" s="26">
        <v>43735</v>
      </c>
      <c r="B28" t="s">
        <v>534</v>
      </c>
      <c r="C28" t="s">
        <v>517</v>
      </c>
      <c r="D28" t="s">
        <v>579</v>
      </c>
      <c r="E28" t="s">
        <v>518</v>
      </c>
      <c r="F28" s="29">
        <v>0</v>
      </c>
      <c r="G28" s="29">
        <v>0</v>
      </c>
      <c r="H28" s="29">
        <v>0</v>
      </c>
      <c r="I28" s="29">
        <v>3868002928</v>
      </c>
      <c r="J28" s="29">
        <v>0</v>
      </c>
      <c r="K28" s="29">
        <v>0</v>
      </c>
      <c r="L28" s="29">
        <v>0</v>
      </c>
      <c r="M28" s="29">
        <v>0</v>
      </c>
      <c r="N28" s="29">
        <v>0</v>
      </c>
      <c r="O28" s="29">
        <v>0</v>
      </c>
      <c r="P28" s="29">
        <v>0</v>
      </c>
      <c r="Q28" s="29">
        <v>0</v>
      </c>
      <c r="R28" s="29">
        <v>0</v>
      </c>
      <c r="S28" s="29">
        <v>0</v>
      </c>
      <c r="T28" s="29">
        <v>3868002928</v>
      </c>
    </row>
    <row r="29" spans="1:20">
      <c r="A29" s="26">
        <v>43735</v>
      </c>
      <c r="B29" t="s">
        <v>534</v>
      </c>
      <c r="C29" t="s">
        <v>517</v>
      </c>
      <c r="D29" t="s">
        <v>580</v>
      </c>
      <c r="E29" t="s">
        <v>518</v>
      </c>
      <c r="F29" s="29">
        <v>0</v>
      </c>
      <c r="G29" s="29">
        <v>0</v>
      </c>
      <c r="H29" s="29">
        <v>0</v>
      </c>
      <c r="I29" s="29">
        <v>3868002928</v>
      </c>
      <c r="J29" s="29">
        <v>0</v>
      </c>
      <c r="K29" s="29">
        <v>0</v>
      </c>
      <c r="L29" s="29">
        <v>0</v>
      </c>
      <c r="M29" s="29">
        <v>0</v>
      </c>
      <c r="N29" s="29">
        <v>0</v>
      </c>
      <c r="O29" s="29">
        <v>0</v>
      </c>
      <c r="P29" s="29">
        <v>0</v>
      </c>
      <c r="Q29" s="29">
        <v>0</v>
      </c>
      <c r="R29" s="29">
        <v>0</v>
      </c>
      <c r="S29" s="29">
        <v>0</v>
      </c>
      <c r="T29" s="29">
        <v>3868002928</v>
      </c>
    </row>
    <row r="30" spans="1:20">
      <c r="A30" s="26">
        <v>43644</v>
      </c>
      <c r="B30" t="s">
        <v>534</v>
      </c>
      <c r="C30" t="s">
        <v>517</v>
      </c>
      <c r="D30" t="s">
        <v>579</v>
      </c>
      <c r="E30" t="s">
        <v>518</v>
      </c>
      <c r="F30" s="29">
        <v>0</v>
      </c>
      <c r="G30" s="29">
        <v>0</v>
      </c>
      <c r="H30" s="29">
        <v>0</v>
      </c>
      <c r="I30" s="29">
        <v>3886003780</v>
      </c>
      <c r="J30" s="29">
        <v>0</v>
      </c>
      <c r="K30" s="29">
        <v>0</v>
      </c>
      <c r="L30" s="29">
        <v>0</v>
      </c>
      <c r="M30" s="29">
        <v>0</v>
      </c>
      <c r="N30" s="29">
        <v>0</v>
      </c>
      <c r="O30" s="29">
        <v>0</v>
      </c>
      <c r="P30" s="29">
        <v>0</v>
      </c>
      <c r="Q30" s="29">
        <v>0</v>
      </c>
      <c r="R30" s="29">
        <v>0</v>
      </c>
      <c r="S30" s="29">
        <v>0</v>
      </c>
      <c r="T30" s="29">
        <v>3886003780</v>
      </c>
    </row>
    <row r="31" spans="1:20">
      <c r="A31" s="26">
        <v>43644</v>
      </c>
      <c r="B31" t="s">
        <v>534</v>
      </c>
      <c r="C31" t="s">
        <v>517</v>
      </c>
      <c r="D31" t="s">
        <v>580</v>
      </c>
      <c r="E31" t="s">
        <v>518</v>
      </c>
      <c r="F31" s="29">
        <v>0</v>
      </c>
      <c r="G31" s="29">
        <v>0</v>
      </c>
      <c r="H31" s="29">
        <v>0</v>
      </c>
      <c r="I31" s="29">
        <v>3886003780</v>
      </c>
      <c r="J31" s="29">
        <v>0</v>
      </c>
      <c r="K31" s="29">
        <v>0</v>
      </c>
      <c r="L31" s="29">
        <v>0</v>
      </c>
      <c r="M31" s="29">
        <v>0</v>
      </c>
      <c r="N31" s="29">
        <v>0</v>
      </c>
      <c r="O31" s="29">
        <v>0</v>
      </c>
      <c r="P31" s="29">
        <v>0</v>
      </c>
      <c r="Q31" s="29">
        <v>0</v>
      </c>
      <c r="R31" s="29">
        <v>0</v>
      </c>
      <c r="S31" s="29">
        <v>0</v>
      </c>
      <c r="T31" s="29">
        <v>3886003780</v>
      </c>
    </row>
    <row r="32" spans="1:20">
      <c r="A32" s="26">
        <v>43553</v>
      </c>
      <c r="B32" t="s">
        <v>534</v>
      </c>
      <c r="C32" t="s">
        <v>517</v>
      </c>
      <c r="D32" t="s">
        <v>579</v>
      </c>
      <c r="E32" t="s">
        <v>518</v>
      </c>
      <c r="F32" s="29">
        <v>0</v>
      </c>
      <c r="G32" s="29">
        <v>0</v>
      </c>
      <c r="H32" s="29">
        <v>0</v>
      </c>
      <c r="I32" s="29">
        <v>3861003740</v>
      </c>
      <c r="J32" s="29">
        <v>0</v>
      </c>
      <c r="K32" s="29">
        <v>0</v>
      </c>
      <c r="L32" s="29">
        <v>0</v>
      </c>
      <c r="M32" s="29">
        <v>0</v>
      </c>
      <c r="N32" s="29">
        <v>0</v>
      </c>
      <c r="O32" s="29">
        <v>0</v>
      </c>
      <c r="P32" s="29">
        <v>0</v>
      </c>
      <c r="Q32" s="29">
        <v>0</v>
      </c>
      <c r="R32" s="29">
        <v>0</v>
      </c>
      <c r="S32" s="29">
        <v>0</v>
      </c>
      <c r="T32" s="29">
        <v>3861003740</v>
      </c>
    </row>
    <row r="33" spans="1:20">
      <c r="A33" s="26">
        <v>43553</v>
      </c>
      <c r="B33" t="s">
        <v>534</v>
      </c>
      <c r="C33" t="s">
        <v>517</v>
      </c>
      <c r="D33" t="s">
        <v>580</v>
      </c>
      <c r="E33" t="s">
        <v>518</v>
      </c>
      <c r="F33" s="29">
        <v>0</v>
      </c>
      <c r="G33" s="29">
        <v>0</v>
      </c>
      <c r="H33" s="29">
        <v>0</v>
      </c>
      <c r="I33" s="29">
        <v>3861003740</v>
      </c>
      <c r="J33" s="29">
        <v>0</v>
      </c>
      <c r="K33" s="29">
        <v>0</v>
      </c>
      <c r="L33" s="29">
        <v>0</v>
      </c>
      <c r="M33" s="29">
        <v>0</v>
      </c>
      <c r="N33" s="29">
        <v>0</v>
      </c>
      <c r="O33" s="29">
        <v>0</v>
      </c>
      <c r="P33" s="29">
        <v>0</v>
      </c>
      <c r="Q33" s="29">
        <v>0</v>
      </c>
      <c r="R33" s="29">
        <v>0</v>
      </c>
      <c r="S33" s="29">
        <v>0</v>
      </c>
      <c r="T33" s="29">
        <v>3861003740</v>
      </c>
    </row>
    <row r="34" spans="1:20">
      <c r="A34" s="26">
        <v>43462</v>
      </c>
      <c r="B34" t="s">
        <v>534</v>
      </c>
      <c r="C34" t="s">
        <v>517</v>
      </c>
      <c r="D34" t="s">
        <v>579</v>
      </c>
      <c r="E34" t="s">
        <v>518</v>
      </c>
      <c r="F34" s="29">
        <v>0</v>
      </c>
      <c r="G34" s="29">
        <v>0</v>
      </c>
      <c r="H34" s="29">
        <v>0</v>
      </c>
      <c r="I34" s="29">
        <v>3796004781</v>
      </c>
      <c r="J34" s="29">
        <v>0</v>
      </c>
      <c r="K34" s="29">
        <v>0</v>
      </c>
      <c r="L34" s="29">
        <v>0</v>
      </c>
      <c r="M34" s="29">
        <v>0</v>
      </c>
      <c r="N34" s="29">
        <v>0</v>
      </c>
      <c r="O34" s="29">
        <v>0</v>
      </c>
      <c r="P34" s="29">
        <v>0</v>
      </c>
      <c r="Q34" s="29">
        <v>0</v>
      </c>
      <c r="R34" s="29">
        <v>0</v>
      </c>
      <c r="S34" s="29">
        <v>0</v>
      </c>
      <c r="T34" s="29">
        <v>3796004781</v>
      </c>
    </row>
    <row r="35" spans="1:20">
      <c r="A35" s="26">
        <v>43462</v>
      </c>
      <c r="B35" t="s">
        <v>534</v>
      </c>
      <c r="C35" t="s">
        <v>517</v>
      </c>
      <c r="D35" t="s">
        <v>580</v>
      </c>
      <c r="E35" t="s">
        <v>518</v>
      </c>
      <c r="F35" s="29">
        <v>0</v>
      </c>
      <c r="G35" s="29">
        <v>0</v>
      </c>
      <c r="H35" s="29">
        <v>0</v>
      </c>
      <c r="I35" s="29">
        <v>3796004781</v>
      </c>
      <c r="J35" s="29">
        <v>0</v>
      </c>
      <c r="K35" s="29">
        <v>0</v>
      </c>
      <c r="L35" s="29">
        <v>0</v>
      </c>
      <c r="M35" s="29">
        <v>0</v>
      </c>
      <c r="N35" s="29">
        <v>0</v>
      </c>
      <c r="O35" s="29">
        <v>0</v>
      </c>
      <c r="P35" s="29">
        <v>0</v>
      </c>
      <c r="Q35" s="29">
        <v>0</v>
      </c>
      <c r="R35" s="29">
        <v>0</v>
      </c>
      <c r="S35" s="29">
        <v>0</v>
      </c>
      <c r="T35" s="29">
        <v>3796004781</v>
      </c>
    </row>
    <row r="36" spans="1:20">
      <c r="A36" s="26">
        <v>43371</v>
      </c>
      <c r="B36" t="s">
        <v>534</v>
      </c>
      <c r="C36" t="s">
        <v>517</v>
      </c>
      <c r="D36" t="s">
        <v>579</v>
      </c>
      <c r="E36" t="s">
        <v>518</v>
      </c>
      <c r="F36" s="29">
        <v>0</v>
      </c>
      <c r="G36" s="29">
        <v>0</v>
      </c>
      <c r="H36" s="29">
        <v>0</v>
      </c>
      <c r="I36" s="29">
        <v>3803003420</v>
      </c>
      <c r="J36" s="29">
        <v>0</v>
      </c>
      <c r="K36" s="29">
        <v>0</v>
      </c>
      <c r="L36" s="29">
        <v>0</v>
      </c>
      <c r="M36" s="29">
        <v>0</v>
      </c>
      <c r="N36" s="29">
        <v>0</v>
      </c>
      <c r="O36" s="29">
        <v>0</v>
      </c>
      <c r="P36" s="29">
        <v>0</v>
      </c>
      <c r="Q36" s="29">
        <v>0</v>
      </c>
      <c r="R36" s="29">
        <v>0</v>
      </c>
      <c r="S36" s="29">
        <v>0</v>
      </c>
      <c r="T36" s="29">
        <v>3803003420</v>
      </c>
    </row>
    <row r="37" spans="1:20">
      <c r="A37" s="26">
        <v>43371</v>
      </c>
      <c r="B37" t="s">
        <v>534</v>
      </c>
      <c r="C37" t="s">
        <v>517</v>
      </c>
      <c r="D37" t="s">
        <v>580</v>
      </c>
      <c r="E37" t="s">
        <v>518</v>
      </c>
      <c r="F37" s="29">
        <v>0</v>
      </c>
      <c r="G37" s="29">
        <v>0</v>
      </c>
      <c r="H37" s="29">
        <v>0</v>
      </c>
      <c r="I37" s="29">
        <v>3803003420</v>
      </c>
      <c r="J37" s="29">
        <v>0</v>
      </c>
      <c r="K37" s="29">
        <v>0</v>
      </c>
      <c r="L37" s="29">
        <v>0</v>
      </c>
      <c r="M37" s="29">
        <v>0</v>
      </c>
      <c r="N37" s="29">
        <v>0</v>
      </c>
      <c r="O37" s="29">
        <v>0</v>
      </c>
      <c r="P37" s="29">
        <v>0</v>
      </c>
      <c r="Q37" s="29">
        <v>0</v>
      </c>
      <c r="R37" s="29">
        <v>0</v>
      </c>
      <c r="S37" s="29">
        <v>0</v>
      </c>
      <c r="T37" s="29">
        <v>3803003420</v>
      </c>
    </row>
    <row r="38" spans="1:20">
      <c r="A38" s="26">
        <v>43280</v>
      </c>
      <c r="B38" t="s">
        <v>534</v>
      </c>
      <c r="C38" t="s">
        <v>517</v>
      </c>
      <c r="D38" t="s">
        <v>579</v>
      </c>
      <c r="E38" t="s">
        <v>518</v>
      </c>
      <c r="F38" s="29">
        <v>0</v>
      </c>
      <c r="G38" s="29">
        <v>0</v>
      </c>
      <c r="H38" s="29">
        <v>0</v>
      </c>
      <c r="I38" s="29">
        <v>3791005216</v>
      </c>
      <c r="J38" s="29">
        <v>0</v>
      </c>
      <c r="K38" s="29">
        <v>0</v>
      </c>
      <c r="L38" s="29">
        <v>0</v>
      </c>
      <c r="M38" s="29">
        <v>0</v>
      </c>
      <c r="N38" s="29">
        <v>0</v>
      </c>
      <c r="O38" s="29">
        <v>0</v>
      </c>
      <c r="P38" s="29">
        <v>0</v>
      </c>
      <c r="Q38" s="29">
        <v>0</v>
      </c>
      <c r="R38" s="29">
        <v>0</v>
      </c>
      <c r="S38" s="29">
        <v>0</v>
      </c>
      <c r="T38" s="29">
        <v>3791005216</v>
      </c>
    </row>
    <row r="39" spans="1:20">
      <c r="A39" s="26">
        <v>43280</v>
      </c>
      <c r="B39" t="s">
        <v>534</v>
      </c>
      <c r="C39" t="s">
        <v>517</v>
      </c>
      <c r="D39" t="s">
        <v>580</v>
      </c>
      <c r="E39" t="s">
        <v>518</v>
      </c>
      <c r="F39" s="29">
        <v>0</v>
      </c>
      <c r="G39" s="29">
        <v>0</v>
      </c>
      <c r="H39" s="29">
        <v>0</v>
      </c>
      <c r="I39" s="29">
        <v>3791005216</v>
      </c>
      <c r="J39" s="29">
        <v>0</v>
      </c>
      <c r="K39" s="29">
        <v>0</v>
      </c>
      <c r="L39" s="29">
        <v>0</v>
      </c>
      <c r="M39" s="29">
        <v>0</v>
      </c>
      <c r="N39" s="29">
        <v>0</v>
      </c>
      <c r="O39" s="29">
        <v>0</v>
      </c>
      <c r="P39" s="29">
        <v>0</v>
      </c>
      <c r="Q39" s="29">
        <v>0</v>
      </c>
      <c r="R39" s="29">
        <v>0</v>
      </c>
      <c r="S39" s="29">
        <v>0</v>
      </c>
      <c r="T39" s="29">
        <v>3791005216</v>
      </c>
    </row>
    <row r="40" spans="1:20">
      <c r="A40" s="26">
        <v>43190</v>
      </c>
      <c r="B40" t="s">
        <v>534</v>
      </c>
      <c r="C40" t="s">
        <v>517</v>
      </c>
      <c r="D40" t="s">
        <v>579</v>
      </c>
      <c r="E40" t="s">
        <v>518</v>
      </c>
      <c r="F40" s="29">
        <v>0</v>
      </c>
      <c r="G40" s="29">
        <v>0</v>
      </c>
      <c r="H40" s="29">
        <v>0</v>
      </c>
      <c r="I40" s="29">
        <v>3809005128</v>
      </c>
      <c r="J40" s="29">
        <v>0</v>
      </c>
      <c r="K40" s="29">
        <v>0</v>
      </c>
      <c r="L40" s="29">
        <v>0</v>
      </c>
      <c r="M40" s="29">
        <v>0</v>
      </c>
      <c r="N40" s="29">
        <v>0</v>
      </c>
      <c r="O40" s="29">
        <v>0</v>
      </c>
      <c r="P40" s="29">
        <v>0</v>
      </c>
      <c r="Q40" s="29">
        <v>0</v>
      </c>
      <c r="R40" s="29">
        <v>0</v>
      </c>
      <c r="S40" s="29">
        <v>0</v>
      </c>
      <c r="T40" s="29">
        <v>3809005128</v>
      </c>
    </row>
    <row r="41" spans="1:20">
      <c r="A41" s="26">
        <v>43190</v>
      </c>
      <c r="B41" t="s">
        <v>534</v>
      </c>
      <c r="C41" t="s">
        <v>517</v>
      </c>
      <c r="D41" t="s">
        <v>580</v>
      </c>
      <c r="E41" t="s">
        <v>518</v>
      </c>
      <c r="F41" s="29">
        <v>0</v>
      </c>
      <c r="G41" s="29">
        <v>0</v>
      </c>
      <c r="H41" s="29">
        <v>0</v>
      </c>
      <c r="I41" s="29">
        <v>3809005128</v>
      </c>
      <c r="J41" s="29">
        <v>0</v>
      </c>
      <c r="K41" s="29">
        <v>0</v>
      </c>
      <c r="L41" s="29">
        <v>0</v>
      </c>
      <c r="M41" s="29">
        <v>0</v>
      </c>
      <c r="N41" s="29">
        <v>0</v>
      </c>
      <c r="O41" s="29">
        <v>0</v>
      </c>
      <c r="P41" s="29">
        <v>0</v>
      </c>
      <c r="Q41" s="29">
        <v>0</v>
      </c>
      <c r="R41" s="29">
        <v>0</v>
      </c>
      <c r="S41" s="29">
        <v>0</v>
      </c>
      <c r="T41" s="29">
        <v>3809005128</v>
      </c>
    </row>
  </sheetData>
  <phoneticPr fontId="14" type="noConversion"/>
  <pageMargins left="0.70866141732283472" right="0.70866141732283472" top="0.74803149606299213" bottom="0.74803149606299213" header="0.31496062992125984" footer="0.31496062992125984"/>
  <pageSetup paperSize="9" orientation="portrait" r:id="rId1"/>
  <headerFooter>
    <oddHeader>&amp;A</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I41"/>
  <sheetViews>
    <sheetView workbookViewId="0"/>
  </sheetViews>
  <sheetFormatPr defaultRowHeight="15.75"/>
  <cols>
    <col min="1" max="1" width="11.42578125" bestFit="1" customWidth="1"/>
    <col min="2" max="2" width="12.42578125" bestFit="1" customWidth="1"/>
    <col min="3" max="3" width="20.42578125" bestFit="1" customWidth="1"/>
    <col min="4" max="4" width="32.140625" bestFit="1" customWidth="1"/>
    <col min="5" max="5" width="9.140625" bestFit="1" customWidth="1"/>
    <col min="6" max="7" width="14.28515625" bestFit="1" customWidth="1"/>
    <col min="8" max="8" width="12.28515625" bestFit="1" customWidth="1"/>
    <col min="9" max="9" width="6.85546875" bestFit="1" customWidth="1"/>
  </cols>
  <sheetData>
    <row r="1" spans="1:9">
      <c r="A1" t="s">
        <v>512</v>
      </c>
      <c r="B1" t="s">
        <v>513</v>
      </c>
      <c r="C1" t="s">
        <v>514</v>
      </c>
      <c r="D1" t="s">
        <v>578</v>
      </c>
      <c r="E1" t="s">
        <v>515</v>
      </c>
      <c r="F1" t="s">
        <v>77</v>
      </c>
      <c r="G1" t="s">
        <v>89</v>
      </c>
      <c r="H1" t="s">
        <v>91</v>
      </c>
      <c r="I1" t="s">
        <v>98</v>
      </c>
    </row>
    <row r="2" spans="1:9">
      <c r="A2" s="26">
        <v>44834</v>
      </c>
      <c r="B2" t="s">
        <v>534</v>
      </c>
      <c r="C2" t="s">
        <v>517</v>
      </c>
      <c r="D2" t="s">
        <v>581</v>
      </c>
      <c r="E2" t="s">
        <v>518</v>
      </c>
      <c r="F2" s="29">
        <v>3076356220.5700002</v>
      </c>
      <c r="G2" s="29">
        <v>214480162</v>
      </c>
      <c r="H2" t="s">
        <v>11</v>
      </c>
      <c r="I2" t="s">
        <v>11</v>
      </c>
    </row>
    <row r="3" spans="1:9">
      <c r="A3" s="26">
        <v>44834</v>
      </c>
      <c r="B3" t="s">
        <v>534</v>
      </c>
      <c r="C3" t="s">
        <v>517</v>
      </c>
      <c r="D3" t="s">
        <v>582</v>
      </c>
      <c r="E3" t="s">
        <v>518</v>
      </c>
      <c r="F3" s="29">
        <v>1719782173.1400001</v>
      </c>
      <c r="G3" s="29">
        <v>32336466</v>
      </c>
      <c r="H3" t="s">
        <v>11</v>
      </c>
      <c r="I3" t="s">
        <v>11</v>
      </c>
    </row>
    <row r="4" spans="1:9">
      <c r="A4" s="26">
        <v>44834</v>
      </c>
      <c r="B4" t="s">
        <v>534</v>
      </c>
      <c r="C4" t="s">
        <v>543</v>
      </c>
      <c r="D4" t="s">
        <v>581</v>
      </c>
      <c r="E4" t="s">
        <v>518</v>
      </c>
      <c r="F4" t="s">
        <v>11</v>
      </c>
      <c r="G4" t="s">
        <v>11</v>
      </c>
      <c r="H4" s="29">
        <v>24504562</v>
      </c>
      <c r="I4" s="29">
        <v>0</v>
      </c>
    </row>
    <row r="5" spans="1:9">
      <c r="A5" s="26">
        <v>44834</v>
      </c>
      <c r="B5" t="s">
        <v>534</v>
      </c>
      <c r="C5" t="s">
        <v>543</v>
      </c>
      <c r="D5" t="s">
        <v>582</v>
      </c>
      <c r="E5" t="s">
        <v>518</v>
      </c>
      <c r="F5" t="s">
        <v>11</v>
      </c>
      <c r="G5" t="s">
        <v>11</v>
      </c>
      <c r="H5" s="29">
        <v>13525065</v>
      </c>
      <c r="I5" s="29">
        <v>0</v>
      </c>
    </row>
    <row r="6" spans="1:9">
      <c r="A6" s="26">
        <v>44742</v>
      </c>
      <c r="B6" t="s">
        <v>534</v>
      </c>
      <c r="C6" t="s">
        <v>517</v>
      </c>
      <c r="D6" t="s">
        <v>581</v>
      </c>
      <c r="E6" t="s">
        <v>518</v>
      </c>
      <c r="F6" s="29">
        <v>3248477856.2399998</v>
      </c>
      <c r="G6" s="29">
        <v>285016537</v>
      </c>
      <c r="H6" t="s">
        <v>11</v>
      </c>
      <c r="I6" t="s">
        <v>11</v>
      </c>
    </row>
    <row r="7" spans="1:9">
      <c r="A7" s="26">
        <v>44742</v>
      </c>
      <c r="B7" t="s">
        <v>534</v>
      </c>
      <c r="C7" t="s">
        <v>517</v>
      </c>
      <c r="D7" t="s">
        <v>582</v>
      </c>
      <c r="E7" t="s">
        <v>518</v>
      </c>
      <c r="F7" s="29">
        <v>2139606266.74</v>
      </c>
      <c r="G7" s="29">
        <v>31253801</v>
      </c>
      <c r="H7" t="s">
        <v>11</v>
      </c>
      <c r="I7" t="s">
        <v>11</v>
      </c>
    </row>
    <row r="8" spans="1:9">
      <c r="A8" s="26">
        <v>44651</v>
      </c>
      <c r="B8" t="s">
        <v>534</v>
      </c>
      <c r="C8" t="s">
        <v>517</v>
      </c>
      <c r="D8" t="s">
        <v>581</v>
      </c>
      <c r="E8" t="s">
        <v>518</v>
      </c>
      <c r="F8" s="29">
        <v>3383571498.71</v>
      </c>
      <c r="G8" s="29">
        <v>1518187623</v>
      </c>
      <c r="H8" t="s">
        <v>11</v>
      </c>
      <c r="I8" t="s">
        <v>11</v>
      </c>
    </row>
    <row r="9" spans="1:9">
      <c r="A9" s="26">
        <v>44651</v>
      </c>
      <c r="B9" t="s">
        <v>534</v>
      </c>
      <c r="C9" t="s">
        <v>517</v>
      </c>
      <c r="D9" t="s">
        <v>582</v>
      </c>
      <c r="E9" t="s">
        <v>518</v>
      </c>
      <c r="F9" s="29">
        <v>2356040888.3200002</v>
      </c>
      <c r="G9" s="29">
        <v>44436606</v>
      </c>
      <c r="H9" t="s">
        <v>11</v>
      </c>
      <c r="I9" t="s">
        <v>11</v>
      </c>
    </row>
    <row r="10" spans="1:9">
      <c r="A10" s="26">
        <v>44560</v>
      </c>
      <c r="B10" t="s">
        <v>534</v>
      </c>
      <c r="C10" t="s">
        <v>517</v>
      </c>
      <c r="D10" t="s">
        <v>581</v>
      </c>
      <c r="E10" t="s">
        <v>518</v>
      </c>
      <c r="F10" s="29">
        <v>3559768608.0700002</v>
      </c>
      <c r="G10" s="29">
        <v>1518187623</v>
      </c>
      <c r="H10" t="s">
        <v>11</v>
      </c>
      <c r="I10" t="s">
        <v>11</v>
      </c>
    </row>
    <row r="11" spans="1:9">
      <c r="A11" s="26">
        <v>44560</v>
      </c>
      <c r="B11" t="s">
        <v>534</v>
      </c>
      <c r="C11" t="s">
        <v>517</v>
      </c>
      <c r="D11" t="s">
        <v>582</v>
      </c>
      <c r="E11" t="s">
        <v>518</v>
      </c>
      <c r="F11" s="29">
        <v>2387527518.29</v>
      </c>
      <c r="G11" s="29">
        <v>44335471</v>
      </c>
      <c r="H11" t="s">
        <v>11</v>
      </c>
      <c r="I11" t="s">
        <v>11</v>
      </c>
    </row>
    <row r="12" spans="1:9">
      <c r="A12" s="26">
        <v>44469</v>
      </c>
      <c r="B12" t="s">
        <v>534</v>
      </c>
      <c r="C12" t="s">
        <v>517</v>
      </c>
      <c r="D12" t="s">
        <v>581</v>
      </c>
      <c r="E12" t="s">
        <v>518</v>
      </c>
      <c r="F12" s="29">
        <v>3559768608.0700002</v>
      </c>
      <c r="G12" s="29">
        <v>1518187623</v>
      </c>
      <c r="H12" t="s">
        <v>11</v>
      </c>
      <c r="I12" t="s">
        <v>11</v>
      </c>
    </row>
    <row r="13" spans="1:9">
      <c r="A13" s="26">
        <v>44469</v>
      </c>
      <c r="B13" t="s">
        <v>534</v>
      </c>
      <c r="C13" t="s">
        <v>517</v>
      </c>
      <c r="D13" t="s">
        <v>582</v>
      </c>
      <c r="E13" t="s">
        <v>518</v>
      </c>
      <c r="F13" s="29">
        <v>2281624792.4499998</v>
      </c>
      <c r="G13" s="29">
        <v>42135448</v>
      </c>
      <c r="H13" t="s">
        <v>11</v>
      </c>
      <c r="I13" t="s">
        <v>11</v>
      </c>
    </row>
    <row r="14" spans="1:9">
      <c r="A14" s="26">
        <v>44377</v>
      </c>
      <c r="B14" t="s">
        <v>534</v>
      </c>
      <c r="C14" t="s">
        <v>517</v>
      </c>
      <c r="D14" t="s">
        <v>581</v>
      </c>
      <c r="E14" t="s">
        <v>518</v>
      </c>
      <c r="F14" s="29">
        <v>3559768608.0700002</v>
      </c>
      <c r="G14" s="29">
        <v>1518187623</v>
      </c>
      <c r="H14" t="s">
        <v>11</v>
      </c>
      <c r="I14" t="s">
        <v>11</v>
      </c>
    </row>
    <row r="15" spans="1:9">
      <c r="A15" s="26">
        <v>44377</v>
      </c>
      <c r="B15" t="s">
        <v>534</v>
      </c>
      <c r="C15" t="s">
        <v>517</v>
      </c>
      <c r="D15" t="s">
        <v>582</v>
      </c>
      <c r="E15" t="s">
        <v>518</v>
      </c>
      <c r="F15" s="29">
        <v>1796690438.98</v>
      </c>
      <c r="G15" s="29">
        <v>39772924</v>
      </c>
      <c r="H15" t="s">
        <v>11</v>
      </c>
      <c r="I15" t="s">
        <v>11</v>
      </c>
    </row>
    <row r="16" spans="1:9">
      <c r="A16" s="26">
        <v>44286</v>
      </c>
      <c r="B16" t="s">
        <v>534</v>
      </c>
      <c r="C16" t="s">
        <v>517</v>
      </c>
      <c r="D16" t="s">
        <v>581</v>
      </c>
      <c r="E16" t="s">
        <v>518</v>
      </c>
      <c r="F16" s="29">
        <v>3559768608.0700002</v>
      </c>
      <c r="G16" s="29">
        <v>763165883</v>
      </c>
      <c r="H16" t="s">
        <v>11</v>
      </c>
      <c r="I16" t="s">
        <v>11</v>
      </c>
    </row>
    <row r="17" spans="1:9">
      <c r="A17" s="26">
        <v>44286</v>
      </c>
      <c r="B17" t="s">
        <v>534</v>
      </c>
      <c r="C17" t="s">
        <v>517</v>
      </c>
      <c r="D17" t="s">
        <v>582</v>
      </c>
      <c r="E17" t="s">
        <v>518</v>
      </c>
      <c r="F17" s="29">
        <v>1235394142.1600001</v>
      </c>
      <c r="G17" s="29">
        <v>34376859</v>
      </c>
      <c r="H17" t="s">
        <v>11</v>
      </c>
      <c r="I17" t="s">
        <v>11</v>
      </c>
    </row>
    <row r="18" spans="1:9">
      <c r="A18" s="26">
        <v>44196</v>
      </c>
      <c r="B18" t="s">
        <v>534</v>
      </c>
      <c r="C18" t="s">
        <v>517</v>
      </c>
      <c r="D18" t="s">
        <v>581</v>
      </c>
      <c r="E18" t="s">
        <v>518</v>
      </c>
      <c r="F18" s="29">
        <v>3634508067</v>
      </c>
      <c r="G18" s="29">
        <v>2192959543</v>
      </c>
      <c r="H18" t="s">
        <v>11</v>
      </c>
      <c r="I18" t="s">
        <v>11</v>
      </c>
    </row>
    <row r="19" spans="1:9">
      <c r="A19" s="26">
        <v>44196</v>
      </c>
      <c r="B19" t="s">
        <v>534</v>
      </c>
      <c r="C19" t="s">
        <v>517</v>
      </c>
      <c r="D19" t="s">
        <v>582</v>
      </c>
      <c r="E19" t="s">
        <v>518</v>
      </c>
      <c r="F19" s="29">
        <v>1091057633.6600001</v>
      </c>
      <c r="G19" s="29">
        <v>58639529</v>
      </c>
      <c r="H19" t="s">
        <v>11</v>
      </c>
      <c r="I19" t="s">
        <v>11</v>
      </c>
    </row>
    <row r="20" spans="1:9">
      <c r="A20" s="26">
        <v>44104</v>
      </c>
      <c r="B20" t="s">
        <v>534</v>
      </c>
      <c r="C20" t="s">
        <v>517</v>
      </c>
      <c r="D20" t="s">
        <v>581</v>
      </c>
      <c r="E20" t="s">
        <v>518</v>
      </c>
      <c r="F20" s="29">
        <v>3634508067</v>
      </c>
      <c r="G20" s="29">
        <v>2192959543</v>
      </c>
      <c r="H20" t="s">
        <v>11</v>
      </c>
      <c r="I20" t="s">
        <v>11</v>
      </c>
    </row>
    <row r="21" spans="1:9">
      <c r="A21" s="26">
        <v>44104</v>
      </c>
      <c r="B21" t="s">
        <v>534</v>
      </c>
      <c r="C21" t="s">
        <v>517</v>
      </c>
      <c r="D21" t="s">
        <v>582</v>
      </c>
      <c r="E21" t="s">
        <v>518</v>
      </c>
      <c r="F21" s="29">
        <v>1233739306.6199999</v>
      </c>
      <c r="G21" s="29">
        <v>60093456</v>
      </c>
      <c r="H21" t="s">
        <v>11</v>
      </c>
      <c r="I21" t="s">
        <v>11</v>
      </c>
    </row>
    <row r="22" spans="1:9">
      <c r="A22" s="26">
        <v>44012</v>
      </c>
      <c r="B22" t="s">
        <v>534</v>
      </c>
      <c r="C22" t="s">
        <v>517</v>
      </c>
      <c r="D22" t="s">
        <v>581</v>
      </c>
      <c r="E22" t="s">
        <v>518</v>
      </c>
      <c r="F22" s="29">
        <v>3634508067</v>
      </c>
      <c r="G22" s="29">
        <v>2192959543</v>
      </c>
      <c r="H22" t="s">
        <v>11</v>
      </c>
      <c r="I22" t="s">
        <v>11</v>
      </c>
    </row>
    <row r="23" spans="1:9">
      <c r="A23" s="26">
        <v>44012</v>
      </c>
      <c r="B23" t="s">
        <v>534</v>
      </c>
      <c r="C23" t="s">
        <v>517</v>
      </c>
      <c r="D23" t="s">
        <v>582</v>
      </c>
      <c r="E23" t="s">
        <v>518</v>
      </c>
      <c r="F23" s="29">
        <v>1616675616.6800001</v>
      </c>
      <c r="G23" s="29">
        <v>60046952</v>
      </c>
      <c r="H23" t="s">
        <v>11</v>
      </c>
      <c r="I23" t="s">
        <v>11</v>
      </c>
    </row>
    <row r="24" spans="1:9">
      <c r="A24" s="26">
        <v>43921</v>
      </c>
      <c r="B24" t="s">
        <v>534</v>
      </c>
      <c r="C24" t="s">
        <v>517</v>
      </c>
      <c r="D24" t="s">
        <v>581</v>
      </c>
      <c r="E24" t="s">
        <v>518</v>
      </c>
      <c r="F24" s="29">
        <v>3634508067</v>
      </c>
      <c r="G24" s="29">
        <v>2192959543</v>
      </c>
      <c r="H24" t="s">
        <v>11</v>
      </c>
      <c r="I24" t="s">
        <v>11</v>
      </c>
    </row>
    <row r="25" spans="1:9">
      <c r="A25" s="26">
        <v>43921</v>
      </c>
      <c r="B25" t="s">
        <v>534</v>
      </c>
      <c r="C25" t="s">
        <v>517</v>
      </c>
      <c r="D25" t="s">
        <v>582</v>
      </c>
      <c r="E25" t="s">
        <v>518</v>
      </c>
      <c r="F25" s="29">
        <v>1843168391</v>
      </c>
      <c r="G25" s="29">
        <v>46226632</v>
      </c>
      <c r="H25" t="s">
        <v>11</v>
      </c>
      <c r="I25" t="s">
        <v>11</v>
      </c>
    </row>
    <row r="26" spans="1:9">
      <c r="A26" s="26">
        <v>43830</v>
      </c>
      <c r="B26" t="s">
        <v>534</v>
      </c>
      <c r="C26" t="s">
        <v>517</v>
      </c>
      <c r="D26" t="s">
        <v>581</v>
      </c>
      <c r="E26" t="s">
        <v>518</v>
      </c>
      <c r="F26" s="29">
        <v>3579500483.29</v>
      </c>
      <c r="G26" s="29">
        <v>104203778</v>
      </c>
      <c r="H26" t="s">
        <v>11</v>
      </c>
      <c r="I26" t="s">
        <v>11</v>
      </c>
    </row>
    <row r="27" spans="1:9">
      <c r="A27" s="26">
        <v>43830</v>
      </c>
      <c r="B27" t="s">
        <v>534</v>
      </c>
      <c r="C27" t="s">
        <v>517</v>
      </c>
      <c r="D27" t="s">
        <v>582</v>
      </c>
      <c r="E27" t="s">
        <v>518</v>
      </c>
      <c r="F27" s="29">
        <v>1724482660.49</v>
      </c>
      <c r="G27" s="29">
        <v>17647451</v>
      </c>
      <c r="H27" t="s">
        <v>11</v>
      </c>
      <c r="I27" t="s">
        <v>11</v>
      </c>
    </row>
    <row r="28" spans="1:9">
      <c r="A28" s="26">
        <v>43735</v>
      </c>
      <c r="B28" t="s">
        <v>534</v>
      </c>
      <c r="C28" t="s">
        <v>517</v>
      </c>
      <c r="D28" t="s">
        <v>581</v>
      </c>
      <c r="E28" t="s">
        <v>518</v>
      </c>
      <c r="F28" s="29">
        <v>3117068084.5799999</v>
      </c>
      <c r="G28" s="29">
        <v>200484349</v>
      </c>
      <c r="H28" t="s">
        <v>11</v>
      </c>
      <c r="I28" t="s">
        <v>11</v>
      </c>
    </row>
    <row r="29" spans="1:9">
      <c r="A29" s="26">
        <v>43735</v>
      </c>
      <c r="B29" t="s">
        <v>534</v>
      </c>
      <c r="C29" t="s">
        <v>517</v>
      </c>
      <c r="D29" t="s">
        <v>582</v>
      </c>
      <c r="E29" t="s">
        <v>518</v>
      </c>
      <c r="F29" s="29">
        <v>1444977379.3499999</v>
      </c>
      <c r="G29" s="29">
        <v>16974567</v>
      </c>
      <c r="H29" t="s">
        <v>11</v>
      </c>
      <c r="I29" t="s">
        <v>11</v>
      </c>
    </row>
    <row r="30" spans="1:9">
      <c r="A30" s="26">
        <v>43644</v>
      </c>
      <c r="B30" t="s">
        <v>534</v>
      </c>
      <c r="C30" t="s">
        <v>517</v>
      </c>
      <c r="D30" t="s">
        <v>581</v>
      </c>
      <c r="E30" t="s">
        <v>518</v>
      </c>
      <c r="F30" s="29">
        <v>3778266867.21</v>
      </c>
      <c r="G30" s="29">
        <v>200484349</v>
      </c>
      <c r="H30" t="s">
        <v>11</v>
      </c>
      <c r="I30" t="s">
        <v>11</v>
      </c>
    </row>
    <row r="31" spans="1:9">
      <c r="A31" s="26">
        <v>43644</v>
      </c>
      <c r="B31" t="s">
        <v>534</v>
      </c>
      <c r="C31" t="s">
        <v>517</v>
      </c>
      <c r="D31" t="s">
        <v>582</v>
      </c>
      <c r="E31" t="s">
        <v>518</v>
      </c>
      <c r="F31" s="29">
        <v>1684080272.3299999</v>
      </c>
      <c r="G31" s="29">
        <v>16422872</v>
      </c>
      <c r="H31" t="s">
        <v>11</v>
      </c>
      <c r="I31" t="s">
        <v>11</v>
      </c>
    </row>
    <row r="32" spans="1:9">
      <c r="A32" s="26">
        <v>43553</v>
      </c>
      <c r="B32" t="s">
        <v>534</v>
      </c>
      <c r="C32" t="s">
        <v>517</v>
      </c>
      <c r="D32" t="s">
        <v>581</v>
      </c>
      <c r="E32" t="s">
        <v>518</v>
      </c>
      <c r="F32" s="29">
        <v>3778266867.21</v>
      </c>
      <c r="G32" s="29">
        <v>200484349</v>
      </c>
      <c r="H32" t="s">
        <v>11</v>
      </c>
      <c r="I32" t="s">
        <v>11</v>
      </c>
    </row>
    <row r="33" spans="1:9">
      <c r="A33" s="26">
        <v>43553</v>
      </c>
      <c r="B33" t="s">
        <v>534</v>
      </c>
      <c r="C33" t="s">
        <v>517</v>
      </c>
      <c r="D33" t="s">
        <v>582</v>
      </c>
      <c r="E33" t="s">
        <v>518</v>
      </c>
      <c r="F33" s="29">
        <v>1977143165</v>
      </c>
      <c r="G33" s="29">
        <v>15442829</v>
      </c>
      <c r="H33" t="s">
        <v>11</v>
      </c>
      <c r="I33" t="s">
        <v>11</v>
      </c>
    </row>
    <row r="34" spans="1:9">
      <c r="A34" s="26">
        <v>43462</v>
      </c>
      <c r="B34" t="s">
        <v>534</v>
      </c>
      <c r="C34" t="s">
        <v>517</v>
      </c>
      <c r="D34" t="s">
        <v>581</v>
      </c>
      <c r="E34" t="s">
        <v>518</v>
      </c>
      <c r="F34" s="29">
        <v>3778266867.21</v>
      </c>
      <c r="G34" s="29">
        <v>492793434</v>
      </c>
      <c r="H34" t="s">
        <v>11</v>
      </c>
      <c r="I34" t="s">
        <v>11</v>
      </c>
    </row>
    <row r="35" spans="1:9">
      <c r="A35" s="26">
        <v>43462</v>
      </c>
      <c r="B35" t="s">
        <v>534</v>
      </c>
      <c r="C35" t="s">
        <v>517</v>
      </c>
      <c r="D35" t="s">
        <v>582</v>
      </c>
      <c r="E35" t="s">
        <v>518</v>
      </c>
      <c r="F35" s="29">
        <v>2185277621.6599998</v>
      </c>
      <c r="G35" s="29">
        <v>17812824</v>
      </c>
      <c r="H35" t="s">
        <v>11</v>
      </c>
      <c r="I35" t="s">
        <v>11</v>
      </c>
    </row>
    <row r="36" spans="1:9">
      <c r="A36" s="26">
        <v>43371</v>
      </c>
      <c r="B36" t="s">
        <v>534</v>
      </c>
      <c r="C36" t="s">
        <v>517</v>
      </c>
      <c r="D36" t="s">
        <v>581</v>
      </c>
      <c r="E36" t="s">
        <v>518</v>
      </c>
      <c r="F36" s="29">
        <v>3778266867.21</v>
      </c>
      <c r="G36" s="29">
        <v>492793434</v>
      </c>
      <c r="H36" t="s">
        <v>11</v>
      </c>
      <c r="I36" t="s">
        <v>11</v>
      </c>
    </row>
    <row r="37" spans="1:9">
      <c r="A37" s="26">
        <v>43371</v>
      </c>
      <c r="B37" t="s">
        <v>534</v>
      </c>
      <c r="C37" t="s">
        <v>517</v>
      </c>
      <c r="D37" t="s">
        <v>582</v>
      </c>
      <c r="E37" t="s">
        <v>518</v>
      </c>
      <c r="F37" s="29">
        <v>2444745899.96</v>
      </c>
      <c r="G37" s="29">
        <v>17759935</v>
      </c>
      <c r="H37" t="s">
        <v>11</v>
      </c>
      <c r="I37" t="s">
        <v>11</v>
      </c>
    </row>
    <row r="38" spans="1:9">
      <c r="A38" s="26">
        <v>43280</v>
      </c>
      <c r="B38" t="s">
        <v>534</v>
      </c>
      <c r="C38" t="s">
        <v>517</v>
      </c>
      <c r="D38" t="s">
        <v>581</v>
      </c>
      <c r="E38" t="s">
        <v>518</v>
      </c>
      <c r="F38" s="29">
        <v>3258284166.0100002</v>
      </c>
      <c r="G38" s="29">
        <v>492793434</v>
      </c>
      <c r="H38" t="s">
        <v>11</v>
      </c>
      <c r="I38" t="s">
        <v>11</v>
      </c>
    </row>
    <row r="39" spans="1:9">
      <c r="A39" s="26">
        <v>43280</v>
      </c>
      <c r="B39" t="s">
        <v>534</v>
      </c>
      <c r="C39" t="s">
        <v>517</v>
      </c>
      <c r="D39" t="s">
        <v>582</v>
      </c>
      <c r="E39" t="s">
        <v>518</v>
      </c>
      <c r="F39" s="29">
        <v>2216464394.7199998</v>
      </c>
      <c r="G39" s="29">
        <v>19787038</v>
      </c>
      <c r="H39" t="s">
        <v>11</v>
      </c>
      <c r="I39" t="s">
        <v>11</v>
      </c>
    </row>
    <row r="40" spans="1:9">
      <c r="A40" s="26">
        <v>43190</v>
      </c>
      <c r="B40" t="s">
        <v>534</v>
      </c>
      <c r="C40" t="s">
        <v>517</v>
      </c>
      <c r="D40" t="s">
        <v>581</v>
      </c>
      <c r="E40" t="s">
        <v>518</v>
      </c>
      <c r="F40" s="29">
        <v>3258284166.0100002</v>
      </c>
      <c r="G40" s="29">
        <v>492793434</v>
      </c>
      <c r="H40" t="s">
        <v>11</v>
      </c>
      <c r="I40" t="s">
        <v>11</v>
      </c>
    </row>
    <row r="41" spans="1:9">
      <c r="A41" s="26">
        <v>43190</v>
      </c>
      <c r="B41" t="s">
        <v>534</v>
      </c>
      <c r="C41" t="s">
        <v>517</v>
      </c>
      <c r="D41" t="s">
        <v>582</v>
      </c>
      <c r="E41" t="s">
        <v>518</v>
      </c>
      <c r="F41" s="29">
        <v>2122591730.9400001</v>
      </c>
      <c r="G41" s="29">
        <v>20219902</v>
      </c>
      <c r="H41" t="s">
        <v>11</v>
      </c>
      <c r="I41" t="s">
        <v>11</v>
      </c>
    </row>
  </sheetData>
  <phoneticPr fontId="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G21"/>
  <sheetViews>
    <sheetView workbookViewId="0"/>
  </sheetViews>
  <sheetFormatPr defaultRowHeight="15.75"/>
  <cols>
    <col min="1" max="1" width="11.42578125" bestFit="1" customWidth="1"/>
    <col min="2" max="2" width="12.42578125" bestFit="1" customWidth="1"/>
    <col min="3" max="3" width="20.42578125" bestFit="1" customWidth="1"/>
    <col min="4" max="4" width="17.5703125" bestFit="1" customWidth="1"/>
    <col min="5" max="5" width="9.140625" bestFit="1" customWidth="1"/>
    <col min="6" max="7" width="5.85546875" bestFit="1" customWidth="1"/>
  </cols>
  <sheetData>
    <row r="1" spans="1:7">
      <c r="A1" t="s">
        <v>512</v>
      </c>
      <c r="B1" t="s">
        <v>513</v>
      </c>
      <c r="C1" t="s">
        <v>514</v>
      </c>
      <c r="D1" t="s">
        <v>578</v>
      </c>
      <c r="E1" t="s">
        <v>515</v>
      </c>
      <c r="F1" t="s">
        <v>85</v>
      </c>
      <c r="G1" t="s">
        <v>95</v>
      </c>
    </row>
    <row r="2" spans="1:7">
      <c r="A2" s="26">
        <v>44834</v>
      </c>
      <c r="B2" t="s">
        <v>534</v>
      </c>
      <c r="C2" t="s">
        <v>517</v>
      </c>
      <c r="D2" t="s">
        <v>583</v>
      </c>
      <c r="E2" t="s">
        <v>518</v>
      </c>
      <c r="F2" s="29">
        <v>0</v>
      </c>
      <c r="G2" t="s">
        <v>11</v>
      </c>
    </row>
    <row r="3" spans="1:7">
      <c r="A3" s="26">
        <v>44834</v>
      </c>
      <c r="B3" t="s">
        <v>534</v>
      </c>
      <c r="C3" t="s">
        <v>543</v>
      </c>
      <c r="D3" t="s">
        <v>583</v>
      </c>
      <c r="E3" t="s">
        <v>518</v>
      </c>
      <c r="F3" t="s">
        <v>11</v>
      </c>
      <c r="G3" s="29">
        <v>0</v>
      </c>
    </row>
    <row r="4" spans="1:7">
      <c r="A4" s="26">
        <v>44742</v>
      </c>
      <c r="B4" t="s">
        <v>534</v>
      </c>
      <c r="C4" t="s">
        <v>517</v>
      </c>
      <c r="D4" t="s">
        <v>583</v>
      </c>
      <c r="E4" t="s">
        <v>518</v>
      </c>
      <c r="F4" s="29">
        <v>0</v>
      </c>
      <c r="G4" t="s">
        <v>11</v>
      </c>
    </row>
    <row r="5" spans="1:7">
      <c r="A5" s="26">
        <v>44651</v>
      </c>
      <c r="B5" t="s">
        <v>534</v>
      </c>
      <c r="C5" t="s">
        <v>517</v>
      </c>
      <c r="D5" t="s">
        <v>583</v>
      </c>
      <c r="E5" t="s">
        <v>518</v>
      </c>
      <c r="F5" s="29">
        <v>0</v>
      </c>
      <c r="G5" t="s">
        <v>11</v>
      </c>
    </row>
    <row r="6" spans="1:7">
      <c r="A6" s="26">
        <v>44560</v>
      </c>
      <c r="B6" t="s">
        <v>534</v>
      </c>
      <c r="C6" t="s">
        <v>517</v>
      </c>
      <c r="D6" t="s">
        <v>583</v>
      </c>
      <c r="E6" t="s">
        <v>518</v>
      </c>
      <c r="F6" s="29">
        <v>0</v>
      </c>
      <c r="G6" t="s">
        <v>11</v>
      </c>
    </row>
    <row r="7" spans="1:7">
      <c r="A7" s="26">
        <v>44469</v>
      </c>
      <c r="B7" t="s">
        <v>534</v>
      </c>
      <c r="C7" t="s">
        <v>517</v>
      </c>
      <c r="D7" t="s">
        <v>583</v>
      </c>
      <c r="E7" t="s">
        <v>518</v>
      </c>
      <c r="F7" s="29">
        <v>0</v>
      </c>
      <c r="G7" t="s">
        <v>11</v>
      </c>
    </row>
    <row r="8" spans="1:7">
      <c r="A8" s="26">
        <v>44377</v>
      </c>
      <c r="B8" t="s">
        <v>534</v>
      </c>
      <c r="C8" t="s">
        <v>517</v>
      </c>
      <c r="D8" t="s">
        <v>583</v>
      </c>
      <c r="E8" t="s">
        <v>518</v>
      </c>
      <c r="F8" s="29">
        <v>0</v>
      </c>
      <c r="G8" t="s">
        <v>11</v>
      </c>
    </row>
    <row r="9" spans="1:7">
      <c r="A9" s="26">
        <v>44286</v>
      </c>
      <c r="B9" t="s">
        <v>534</v>
      </c>
      <c r="C9" t="s">
        <v>517</v>
      </c>
      <c r="D9" t="s">
        <v>583</v>
      </c>
      <c r="E9" t="s">
        <v>518</v>
      </c>
      <c r="F9" s="29">
        <v>0</v>
      </c>
      <c r="G9" t="s">
        <v>11</v>
      </c>
    </row>
    <row r="10" spans="1:7">
      <c r="A10" s="26">
        <v>44196</v>
      </c>
      <c r="B10" t="s">
        <v>534</v>
      </c>
      <c r="C10" t="s">
        <v>517</v>
      </c>
      <c r="D10" t="s">
        <v>583</v>
      </c>
      <c r="E10" t="s">
        <v>518</v>
      </c>
      <c r="F10" s="29">
        <v>0</v>
      </c>
      <c r="G10" t="s">
        <v>11</v>
      </c>
    </row>
    <row r="11" spans="1:7">
      <c r="A11" s="26">
        <v>44104</v>
      </c>
      <c r="B11" t="s">
        <v>534</v>
      </c>
      <c r="C11" t="s">
        <v>517</v>
      </c>
      <c r="D11" t="s">
        <v>583</v>
      </c>
      <c r="E11" t="s">
        <v>518</v>
      </c>
      <c r="F11" s="29">
        <v>0</v>
      </c>
      <c r="G11" t="s">
        <v>11</v>
      </c>
    </row>
    <row r="12" spans="1:7">
      <c r="A12" s="26">
        <v>44012</v>
      </c>
      <c r="B12" t="s">
        <v>534</v>
      </c>
      <c r="C12" t="s">
        <v>517</v>
      </c>
      <c r="D12" t="s">
        <v>583</v>
      </c>
      <c r="E12" t="s">
        <v>518</v>
      </c>
      <c r="F12" s="29">
        <v>0</v>
      </c>
      <c r="G12" t="s">
        <v>11</v>
      </c>
    </row>
    <row r="13" spans="1:7">
      <c r="A13" s="26">
        <v>43921</v>
      </c>
      <c r="B13" t="s">
        <v>534</v>
      </c>
      <c r="C13" t="s">
        <v>517</v>
      </c>
      <c r="D13" t="s">
        <v>583</v>
      </c>
      <c r="E13" t="s">
        <v>518</v>
      </c>
      <c r="F13" s="29">
        <v>0</v>
      </c>
      <c r="G13" t="s">
        <v>11</v>
      </c>
    </row>
    <row r="14" spans="1:7">
      <c r="A14" s="26">
        <v>43830</v>
      </c>
      <c r="B14" t="s">
        <v>534</v>
      </c>
      <c r="C14" t="s">
        <v>517</v>
      </c>
      <c r="D14" t="s">
        <v>583</v>
      </c>
      <c r="E14" t="s">
        <v>518</v>
      </c>
      <c r="F14" s="29">
        <v>0</v>
      </c>
      <c r="G14" t="s">
        <v>11</v>
      </c>
    </row>
    <row r="15" spans="1:7">
      <c r="A15" s="26">
        <v>43735</v>
      </c>
      <c r="B15" t="s">
        <v>534</v>
      </c>
      <c r="C15" t="s">
        <v>517</v>
      </c>
      <c r="D15" t="s">
        <v>583</v>
      </c>
      <c r="E15" t="s">
        <v>518</v>
      </c>
      <c r="F15" s="29">
        <v>0</v>
      </c>
      <c r="G15" t="s">
        <v>11</v>
      </c>
    </row>
    <row r="16" spans="1:7">
      <c r="A16" s="26">
        <v>43644</v>
      </c>
      <c r="B16" t="s">
        <v>534</v>
      </c>
      <c r="C16" t="s">
        <v>517</v>
      </c>
      <c r="D16" t="s">
        <v>583</v>
      </c>
      <c r="E16" t="s">
        <v>518</v>
      </c>
      <c r="F16" s="29">
        <v>0</v>
      </c>
      <c r="G16" t="s">
        <v>11</v>
      </c>
    </row>
    <row r="17" spans="1:7">
      <c r="A17" s="26">
        <v>43553</v>
      </c>
      <c r="B17" t="s">
        <v>534</v>
      </c>
      <c r="C17" t="s">
        <v>517</v>
      </c>
      <c r="D17" t="s">
        <v>583</v>
      </c>
      <c r="E17" t="s">
        <v>518</v>
      </c>
      <c r="F17" s="29">
        <v>0</v>
      </c>
      <c r="G17" t="s">
        <v>11</v>
      </c>
    </row>
    <row r="18" spans="1:7">
      <c r="A18" s="26">
        <v>43462</v>
      </c>
      <c r="B18" t="s">
        <v>534</v>
      </c>
      <c r="C18" t="s">
        <v>517</v>
      </c>
      <c r="D18" t="s">
        <v>583</v>
      </c>
      <c r="E18" t="s">
        <v>518</v>
      </c>
      <c r="F18" s="29">
        <v>0</v>
      </c>
      <c r="G18" t="s">
        <v>11</v>
      </c>
    </row>
    <row r="19" spans="1:7">
      <c r="A19" s="26">
        <v>43371</v>
      </c>
      <c r="B19" t="s">
        <v>534</v>
      </c>
      <c r="C19" t="s">
        <v>517</v>
      </c>
      <c r="D19" t="s">
        <v>583</v>
      </c>
      <c r="E19" t="s">
        <v>518</v>
      </c>
      <c r="F19" s="29">
        <v>0</v>
      </c>
      <c r="G19" t="s">
        <v>11</v>
      </c>
    </row>
    <row r="20" spans="1:7">
      <c r="A20" s="26">
        <v>43280</v>
      </c>
      <c r="B20" t="s">
        <v>534</v>
      </c>
      <c r="C20" t="s">
        <v>517</v>
      </c>
      <c r="D20" t="s">
        <v>583</v>
      </c>
      <c r="E20" t="s">
        <v>518</v>
      </c>
      <c r="F20" s="29">
        <v>0</v>
      </c>
      <c r="G20" t="s">
        <v>11</v>
      </c>
    </row>
    <row r="21" spans="1:7">
      <c r="A21" s="26">
        <v>43190</v>
      </c>
      <c r="B21" t="s">
        <v>534</v>
      </c>
      <c r="C21" t="s">
        <v>517</v>
      </c>
      <c r="D21" t="s">
        <v>583</v>
      </c>
      <c r="E21" t="s">
        <v>518</v>
      </c>
      <c r="F21" s="29">
        <v>0</v>
      </c>
      <c r="G21" t="s">
        <v>11</v>
      </c>
    </row>
  </sheetData>
  <phoneticPr fontId="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dimension ref="A1:F61"/>
  <sheetViews>
    <sheetView workbookViewId="0"/>
  </sheetViews>
  <sheetFormatPr defaultRowHeight="15.75"/>
  <cols>
    <col min="1" max="1" width="11.42578125" bestFit="1" customWidth="1"/>
    <col min="2" max="2" width="12.42578125" bestFit="1" customWidth="1"/>
    <col min="3" max="3" width="20.42578125" bestFit="1" customWidth="1"/>
    <col min="4" max="4" width="12.28515625" bestFit="1" customWidth="1"/>
    <col min="5" max="5" width="9.140625" bestFit="1" customWidth="1"/>
    <col min="6" max="6" width="15.28515625" bestFit="1" customWidth="1"/>
  </cols>
  <sheetData>
    <row r="1" spans="1:6">
      <c r="A1" t="s">
        <v>512</v>
      </c>
      <c r="B1" t="s">
        <v>513</v>
      </c>
      <c r="C1" t="s">
        <v>514</v>
      </c>
      <c r="D1" t="s">
        <v>578</v>
      </c>
      <c r="E1" t="s">
        <v>515</v>
      </c>
      <c r="F1" t="s">
        <v>117</v>
      </c>
    </row>
    <row r="2" spans="1:6">
      <c r="A2" s="26">
        <v>44834</v>
      </c>
      <c r="B2" t="s">
        <v>534</v>
      </c>
      <c r="C2" t="s">
        <v>517</v>
      </c>
      <c r="D2" t="s">
        <v>584</v>
      </c>
      <c r="E2" t="s">
        <v>518</v>
      </c>
      <c r="F2" s="29">
        <v>3086869158</v>
      </c>
    </row>
    <row r="3" spans="1:6">
      <c r="A3" s="26">
        <v>44834</v>
      </c>
      <c r="B3" t="s">
        <v>534</v>
      </c>
      <c r="C3" t="s">
        <v>517</v>
      </c>
      <c r="D3" t="s">
        <v>585</v>
      </c>
      <c r="E3" t="s">
        <v>518</v>
      </c>
      <c r="F3" s="29">
        <v>45129422684</v>
      </c>
    </row>
    <row r="4" spans="1:6">
      <c r="A4" s="26">
        <v>44834</v>
      </c>
      <c r="B4" t="s">
        <v>534</v>
      </c>
      <c r="C4" t="s">
        <v>517</v>
      </c>
      <c r="D4" t="s">
        <v>586</v>
      </c>
      <c r="E4" t="s">
        <v>518</v>
      </c>
      <c r="F4" s="29">
        <v>48216291842</v>
      </c>
    </row>
    <row r="5" spans="1:6">
      <c r="A5" s="26">
        <v>44834</v>
      </c>
      <c r="B5" t="s">
        <v>534</v>
      </c>
      <c r="C5" t="s">
        <v>543</v>
      </c>
      <c r="D5" t="s">
        <v>584</v>
      </c>
      <c r="E5" t="s">
        <v>518</v>
      </c>
      <c r="F5" s="29">
        <v>30338204</v>
      </c>
    </row>
    <row r="6" spans="1:6">
      <c r="A6" s="26">
        <v>44834</v>
      </c>
      <c r="B6" t="s">
        <v>534</v>
      </c>
      <c r="C6" t="s">
        <v>543</v>
      </c>
      <c r="D6" t="s">
        <v>585</v>
      </c>
      <c r="E6" t="s">
        <v>518</v>
      </c>
      <c r="F6" s="29">
        <v>0</v>
      </c>
    </row>
    <row r="7" spans="1:6">
      <c r="A7" s="26">
        <v>44834</v>
      </c>
      <c r="B7" t="s">
        <v>534</v>
      </c>
      <c r="C7" t="s">
        <v>543</v>
      </c>
      <c r="D7" t="s">
        <v>586</v>
      </c>
      <c r="E7" t="s">
        <v>518</v>
      </c>
      <c r="F7" s="29">
        <v>30338204</v>
      </c>
    </row>
    <row r="8" spans="1:6">
      <c r="A8" s="26">
        <v>44742</v>
      </c>
      <c r="B8" t="s">
        <v>534</v>
      </c>
      <c r="C8" t="s">
        <v>517</v>
      </c>
      <c r="D8" t="s">
        <v>584</v>
      </c>
      <c r="E8" t="s">
        <v>518</v>
      </c>
      <c r="F8" s="29">
        <v>3063930902</v>
      </c>
    </row>
    <row r="9" spans="1:6">
      <c r="A9" s="26">
        <v>44742</v>
      </c>
      <c r="B9" t="s">
        <v>534</v>
      </c>
      <c r="C9" t="s">
        <v>517</v>
      </c>
      <c r="D9" t="s">
        <v>585</v>
      </c>
      <c r="E9" t="s">
        <v>518</v>
      </c>
      <c r="F9" s="29">
        <v>58727495151</v>
      </c>
    </row>
    <row r="10" spans="1:6">
      <c r="A10" s="26">
        <v>44742</v>
      </c>
      <c r="B10" t="s">
        <v>534</v>
      </c>
      <c r="C10" t="s">
        <v>517</v>
      </c>
      <c r="D10" t="s">
        <v>586</v>
      </c>
      <c r="E10" t="s">
        <v>518</v>
      </c>
      <c r="F10" s="29">
        <v>61791426053</v>
      </c>
    </row>
    <row r="11" spans="1:6">
      <c r="A11" s="26">
        <v>44651</v>
      </c>
      <c r="B11" t="s">
        <v>534</v>
      </c>
      <c r="C11" t="s">
        <v>517</v>
      </c>
      <c r="D11" t="s">
        <v>584</v>
      </c>
      <c r="E11" t="s">
        <v>518</v>
      </c>
      <c r="F11" s="29">
        <v>2599673884</v>
      </c>
    </row>
    <row r="12" spans="1:6">
      <c r="A12" s="26">
        <v>44651</v>
      </c>
      <c r="B12" t="s">
        <v>534</v>
      </c>
      <c r="C12" t="s">
        <v>517</v>
      </c>
      <c r="D12" t="s">
        <v>585</v>
      </c>
      <c r="E12" t="s">
        <v>518</v>
      </c>
      <c r="F12" s="29">
        <v>52309066086</v>
      </c>
    </row>
    <row r="13" spans="1:6">
      <c r="A13" s="26">
        <v>44651</v>
      </c>
      <c r="B13" t="s">
        <v>534</v>
      </c>
      <c r="C13" t="s">
        <v>517</v>
      </c>
      <c r="D13" t="s">
        <v>586</v>
      </c>
      <c r="E13" t="s">
        <v>518</v>
      </c>
      <c r="F13" s="29">
        <v>54908739970</v>
      </c>
    </row>
    <row r="14" spans="1:6">
      <c r="A14" s="26">
        <v>44560</v>
      </c>
      <c r="B14" t="s">
        <v>534</v>
      </c>
      <c r="C14" t="s">
        <v>517</v>
      </c>
      <c r="D14" t="s">
        <v>584</v>
      </c>
      <c r="E14" t="s">
        <v>518</v>
      </c>
      <c r="F14" s="29">
        <v>3207999806</v>
      </c>
    </row>
    <row r="15" spans="1:6">
      <c r="A15" s="26">
        <v>44560</v>
      </c>
      <c r="B15" t="s">
        <v>534</v>
      </c>
      <c r="C15" t="s">
        <v>517</v>
      </c>
      <c r="D15" t="s">
        <v>585</v>
      </c>
      <c r="E15" t="s">
        <v>518</v>
      </c>
      <c r="F15" s="29">
        <v>58378726952</v>
      </c>
    </row>
    <row r="16" spans="1:6">
      <c r="A16" s="26">
        <v>44560</v>
      </c>
      <c r="B16" t="s">
        <v>534</v>
      </c>
      <c r="C16" t="s">
        <v>517</v>
      </c>
      <c r="D16" t="s">
        <v>586</v>
      </c>
      <c r="E16" t="s">
        <v>518</v>
      </c>
      <c r="F16" s="29">
        <v>61586726758</v>
      </c>
    </row>
    <row r="17" spans="1:6">
      <c r="A17" s="26">
        <v>44469</v>
      </c>
      <c r="B17" t="s">
        <v>534</v>
      </c>
      <c r="C17" t="s">
        <v>517</v>
      </c>
      <c r="D17" t="s">
        <v>584</v>
      </c>
      <c r="E17" t="s">
        <v>518</v>
      </c>
      <c r="F17" s="29">
        <v>1134624942</v>
      </c>
    </row>
    <row r="18" spans="1:6">
      <c r="A18" s="26">
        <v>44469</v>
      </c>
      <c r="B18" t="s">
        <v>534</v>
      </c>
      <c r="C18" t="s">
        <v>517</v>
      </c>
      <c r="D18" t="s">
        <v>585</v>
      </c>
      <c r="E18" t="s">
        <v>518</v>
      </c>
      <c r="F18" s="29">
        <v>48654584644</v>
      </c>
    </row>
    <row r="19" spans="1:6">
      <c r="A19" s="26">
        <v>44469</v>
      </c>
      <c r="B19" t="s">
        <v>534</v>
      </c>
      <c r="C19" t="s">
        <v>517</v>
      </c>
      <c r="D19" t="s">
        <v>586</v>
      </c>
      <c r="E19" t="s">
        <v>518</v>
      </c>
      <c r="F19" s="29">
        <v>49789209586</v>
      </c>
    </row>
    <row r="20" spans="1:6">
      <c r="A20" s="26">
        <v>44377</v>
      </c>
      <c r="B20" t="s">
        <v>534</v>
      </c>
      <c r="C20" t="s">
        <v>517</v>
      </c>
      <c r="D20" t="s">
        <v>584</v>
      </c>
      <c r="E20" t="s">
        <v>518</v>
      </c>
      <c r="F20" s="29">
        <v>1680901465</v>
      </c>
    </row>
    <row r="21" spans="1:6">
      <c r="A21" s="26">
        <v>44377</v>
      </c>
      <c r="B21" t="s">
        <v>534</v>
      </c>
      <c r="C21" t="s">
        <v>517</v>
      </c>
      <c r="D21" t="s">
        <v>585</v>
      </c>
      <c r="E21" t="s">
        <v>518</v>
      </c>
      <c r="F21" s="29">
        <v>59424413924</v>
      </c>
    </row>
    <row r="22" spans="1:6">
      <c r="A22" s="26">
        <v>44377</v>
      </c>
      <c r="B22" t="s">
        <v>534</v>
      </c>
      <c r="C22" t="s">
        <v>517</v>
      </c>
      <c r="D22" t="s">
        <v>586</v>
      </c>
      <c r="E22" t="s">
        <v>518</v>
      </c>
      <c r="F22" s="29">
        <v>61105315389</v>
      </c>
    </row>
    <row r="23" spans="1:6">
      <c r="A23" s="26">
        <v>44286</v>
      </c>
      <c r="B23" t="s">
        <v>534</v>
      </c>
      <c r="C23" t="s">
        <v>517</v>
      </c>
      <c r="D23" t="s">
        <v>584</v>
      </c>
      <c r="E23" t="s">
        <v>518</v>
      </c>
      <c r="F23" s="29">
        <v>1657443226</v>
      </c>
    </row>
    <row r="24" spans="1:6">
      <c r="A24" s="26">
        <v>44286</v>
      </c>
      <c r="B24" t="s">
        <v>534</v>
      </c>
      <c r="C24" t="s">
        <v>517</v>
      </c>
      <c r="D24" t="s">
        <v>585</v>
      </c>
      <c r="E24" t="s">
        <v>518</v>
      </c>
      <c r="F24" s="29">
        <v>48103230909</v>
      </c>
    </row>
    <row r="25" spans="1:6">
      <c r="A25" s="26">
        <v>44286</v>
      </c>
      <c r="B25" t="s">
        <v>534</v>
      </c>
      <c r="C25" t="s">
        <v>517</v>
      </c>
      <c r="D25" t="s">
        <v>586</v>
      </c>
      <c r="E25" t="s">
        <v>518</v>
      </c>
      <c r="F25" s="29">
        <v>49760674135</v>
      </c>
    </row>
    <row r="26" spans="1:6">
      <c r="A26" s="26">
        <v>44196</v>
      </c>
      <c r="B26" t="s">
        <v>534</v>
      </c>
      <c r="C26" t="s">
        <v>517</v>
      </c>
      <c r="D26" t="s">
        <v>584</v>
      </c>
      <c r="E26" t="s">
        <v>518</v>
      </c>
      <c r="F26" s="29">
        <v>1022919678</v>
      </c>
    </row>
    <row r="27" spans="1:6">
      <c r="A27" s="26">
        <v>44196</v>
      </c>
      <c r="B27" t="s">
        <v>534</v>
      </c>
      <c r="C27" t="s">
        <v>517</v>
      </c>
      <c r="D27" t="s">
        <v>585</v>
      </c>
      <c r="E27" t="s">
        <v>518</v>
      </c>
      <c r="F27" s="29">
        <v>43032536731</v>
      </c>
    </row>
    <row r="28" spans="1:6">
      <c r="A28" s="26">
        <v>44196</v>
      </c>
      <c r="B28" t="s">
        <v>534</v>
      </c>
      <c r="C28" t="s">
        <v>517</v>
      </c>
      <c r="D28" t="s">
        <v>586</v>
      </c>
      <c r="E28" t="s">
        <v>518</v>
      </c>
      <c r="F28" s="29">
        <v>44055456409</v>
      </c>
    </row>
    <row r="29" spans="1:6">
      <c r="A29" s="26">
        <v>44104</v>
      </c>
      <c r="B29" t="s">
        <v>534</v>
      </c>
      <c r="C29" t="s">
        <v>517</v>
      </c>
      <c r="D29" t="s">
        <v>584</v>
      </c>
      <c r="E29" t="s">
        <v>518</v>
      </c>
      <c r="F29" s="29">
        <v>710105094</v>
      </c>
    </row>
    <row r="30" spans="1:6">
      <c r="A30" s="26">
        <v>44104</v>
      </c>
      <c r="B30" t="s">
        <v>534</v>
      </c>
      <c r="C30" t="s">
        <v>517</v>
      </c>
      <c r="D30" t="s">
        <v>585</v>
      </c>
      <c r="E30" t="s">
        <v>518</v>
      </c>
      <c r="F30" s="29">
        <v>35588830026</v>
      </c>
    </row>
    <row r="31" spans="1:6">
      <c r="A31" s="26">
        <v>44104</v>
      </c>
      <c r="B31" t="s">
        <v>534</v>
      </c>
      <c r="C31" t="s">
        <v>517</v>
      </c>
      <c r="D31" t="s">
        <v>586</v>
      </c>
      <c r="E31" t="s">
        <v>518</v>
      </c>
      <c r="F31" s="29">
        <v>36298935120</v>
      </c>
    </row>
    <row r="32" spans="1:6">
      <c r="A32" s="26">
        <v>44012</v>
      </c>
      <c r="B32" t="s">
        <v>534</v>
      </c>
      <c r="C32" t="s">
        <v>517</v>
      </c>
      <c r="D32" t="s">
        <v>584</v>
      </c>
      <c r="E32" t="s">
        <v>518</v>
      </c>
      <c r="F32" s="29">
        <v>676255957</v>
      </c>
    </row>
    <row r="33" spans="1:6">
      <c r="A33" s="26">
        <v>44012</v>
      </c>
      <c r="B33" t="s">
        <v>534</v>
      </c>
      <c r="C33" t="s">
        <v>517</v>
      </c>
      <c r="D33" t="s">
        <v>585</v>
      </c>
      <c r="E33" t="s">
        <v>518</v>
      </c>
      <c r="F33" s="29">
        <v>32826583497</v>
      </c>
    </row>
    <row r="34" spans="1:6">
      <c r="A34" s="26">
        <v>44012</v>
      </c>
      <c r="B34" t="s">
        <v>534</v>
      </c>
      <c r="C34" t="s">
        <v>517</v>
      </c>
      <c r="D34" t="s">
        <v>586</v>
      </c>
      <c r="E34" t="s">
        <v>518</v>
      </c>
      <c r="F34" s="29">
        <v>33502839454</v>
      </c>
    </row>
    <row r="35" spans="1:6">
      <c r="A35" s="26">
        <v>43921</v>
      </c>
      <c r="B35" t="s">
        <v>534</v>
      </c>
      <c r="C35" t="s">
        <v>517</v>
      </c>
      <c r="D35" t="s">
        <v>584</v>
      </c>
      <c r="E35" t="s">
        <v>518</v>
      </c>
      <c r="F35" s="29">
        <v>2168679873</v>
      </c>
    </row>
    <row r="36" spans="1:6">
      <c r="A36" s="26">
        <v>43921</v>
      </c>
      <c r="B36" t="s">
        <v>534</v>
      </c>
      <c r="C36" t="s">
        <v>517</v>
      </c>
      <c r="D36" t="s">
        <v>585</v>
      </c>
      <c r="E36" t="s">
        <v>518</v>
      </c>
      <c r="F36" s="29">
        <v>38406574770</v>
      </c>
    </row>
    <row r="37" spans="1:6">
      <c r="A37" s="26">
        <v>43921</v>
      </c>
      <c r="B37" t="s">
        <v>534</v>
      </c>
      <c r="C37" t="s">
        <v>517</v>
      </c>
      <c r="D37" t="s">
        <v>586</v>
      </c>
      <c r="E37" t="s">
        <v>518</v>
      </c>
      <c r="F37" s="29">
        <v>40575254643</v>
      </c>
    </row>
    <row r="38" spans="1:6">
      <c r="A38" s="26">
        <v>43830</v>
      </c>
      <c r="B38" t="s">
        <v>534</v>
      </c>
      <c r="C38" t="s">
        <v>517</v>
      </c>
      <c r="D38" t="s">
        <v>584</v>
      </c>
      <c r="E38" t="s">
        <v>518</v>
      </c>
      <c r="F38" s="29">
        <v>600255264</v>
      </c>
    </row>
    <row r="39" spans="1:6">
      <c r="A39" s="26">
        <v>43830</v>
      </c>
      <c r="B39" t="s">
        <v>534</v>
      </c>
      <c r="C39" t="s">
        <v>517</v>
      </c>
      <c r="D39" t="s">
        <v>585</v>
      </c>
      <c r="E39" t="s">
        <v>518</v>
      </c>
      <c r="F39" s="29">
        <v>24897683474</v>
      </c>
    </row>
    <row r="40" spans="1:6">
      <c r="A40" s="26">
        <v>43830</v>
      </c>
      <c r="B40" t="s">
        <v>534</v>
      </c>
      <c r="C40" t="s">
        <v>517</v>
      </c>
      <c r="D40" t="s">
        <v>586</v>
      </c>
      <c r="E40" t="s">
        <v>518</v>
      </c>
      <c r="F40" s="29">
        <v>25497938738</v>
      </c>
    </row>
    <row r="41" spans="1:6">
      <c r="A41" s="26">
        <v>43735</v>
      </c>
      <c r="B41" t="s">
        <v>534</v>
      </c>
      <c r="C41" t="s">
        <v>517</v>
      </c>
      <c r="D41" t="s">
        <v>584</v>
      </c>
      <c r="E41" t="s">
        <v>518</v>
      </c>
      <c r="F41" s="29">
        <v>788162234</v>
      </c>
    </row>
    <row r="42" spans="1:6">
      <c r="A42" s="26">
        <v>43735</v>
      </c>
      <c r="B42" t="s">
        <v>534</v>
      </c>
      <c r="C42" t="s">
        <v>517</v>
      </c>
      <c r="D42" t="s">
        <v>585</v>
      </c>
      <c r="E42" t="s">
        <v>518</v>
      </c>
      <c r="F42" s="29">
        <v>24068291267</v>
      </c>
    </row>
    <row r="43" spans="1:6">
      <c r="A43" s="26">
        <v>43735</v>
      </c>
      <c r="B43" t="s">
        <v>534</v>
      </c>
      <c r="C43" t="s">
        <v>517</v>
      </c>
      <c r="D43" t="s">
        <v>586</v>
      </c>
      <c r="E43" t="s">
        <v>518</v>
      </c>
      <c r="F43" s="29">
        <v>24856453501</v>
      </c>
    </row>
    <row r="44" spans="1:6">
      <c r="A44" s="26">
        <v>43644</v>
      </c>
      <c r="B44" t="s">
        <v>534</v>
      </c>
      <c r="C44" t="s">
        <v>517</v>
      </c>
      <c r="D44" t="s">
        <v>584</v>
      </c>
      <c r="E44" t="s">
        <v>518</v>
      </c>
      <c r="F44" s="29">
        <v>644071546</v>
      </c>
    </row>
    <row r="45" spans="1:6">
      <c r="A45" s="26">
        <v>43644</v>
      </c>
      <c r="B45" t="s">
        <v>534</v>
      </c>
      <c r="C45" t="s">
        <v>517</v>
      </c>
      <c r="D45" t="s">
        <v>585</v>
      </c>
      <c r="E45" t="s">
        <v>518</v>
      </c>
      <c r="F45" s="29">
        <v>24772402885</v>
      </c>
    </row>
    <row r="46" spans="1:6">
      <c r="A46" s="26">
        <v>43644</v>
      </c>
      <c r="B46" t="s">
        <v>534</v>
      </c>
      <c r="C46" t="s">
        <v>517</v>
      </c>
      <c r="D46" t="s">
        <v>586</v>
      </c>
      <c r="E46" t="s">
        <v>518</v>
      </c>
      <c r="F46" s="29">
        <v>25416474431</v>
      </c>
    </row>
    <row r="47" spans="1:6">
      <c r="A47" s="26">
        <v>43553</v>
      </c>
      <c r="B47" t="s">
        <v>534</v>
      </c>
      <c r="C47" t="s">
        <v>517</v>
      </c>
      <c r="D47" t="s">
        <v>584</v>
      </c>
      <c r="E47" t="s">
        <v>518</v>
      </c>
      <c r="F47" s="29">
        <v>678741474</v>
      </c>
    </row>
    <row r="48" spans="1:6">
      <c r="A48" s="26">
        <v>43553</v>
      </c>
      <c r="B48" t="s">
        <v>534</v>
      </c>
      <c r="C48" t="s">
        <v>517</v>
      </c>
      <c r="D48" t="s">
        <v>585</v>
      </c>
      <c r="E48" t="s">
        <v>518</v>
      </c>
      <c r="F48" s="29">
        <v>24790003874</v>
      </c>
    </row>
    <row r="49" spans="1:6">
      <c r="A49" s="26">
        <v>43553</v>
      </c>
      <c r="B49" t="s">
        <v>534</v>
      </c>
      <c r="C49" t="s">
        <v>517</v>
      </c>
      <c r="D49" t="s">
        <v>586</v>
      </c>
      <c r="E49" t="s">
        <v>518</v>
      </c>
      <c r="F49" s="29">
        <v>25468745348</v>
      </c>
    </row>
    <row r="50" spans="1:6">
      <c r="A50" s="26">
        <v>43462</v>
      </c>
      <c r="B50" t="s">
        <v>534</v>
      </c>
      <c r="C50" t="s">
        <v>517</v>
      </c>
      <c r="D50" t="s">
        <v>584</v>
      </c>
      <c r="E50" t="s">
        <v>518</v>
      </c>
      <c r="F50" s="29">
        <v>519827877</v>
      </c>
    </row>
    <row r="51" spans="1:6">
      <c r="A51" s="26">
        <v>43462</v>
      </c>
      <c r="B51" t="s">
        <v>534</v>
      </c>
      <c r="C51" t="s">
        <v>517</v>
      </c>
      <c r="D51" t="s">
        <v>585</v>
      </c>
      <c r="E51" t="s">
        <v>518</v>
      </c>
      <c r="F51" s="29">
        <v>20082425122</v>
      </c>
    </row>
    <row r="52" spans="1:6">
      <c r="A52" s="26">
        <v>43462</v>
      </c>
      <c r="B52" t="s">
        <v>534</v>
      </c>
      <c r="C52" t="s">
        <v>517</v>
      </c>
      <c r="D52" t="s">
        <v>586</v>
      </c>
      <c r="E52" t="s">
        <v>518</v>
      </c>
      <c r="F52" s="29">
        <v>20602252999</v>
      </c>
    </row>
    <row r="53" spans="1:6">
      <c r="A53" s="26">
        <v>43371</v>
      </c>
      <c r="B53" t="s">
        <v>534</v>
      </c>
      <c r="C53" t="s">
        <v>517</v>
      </c>
      <c r="D53" t="s">
        <v>584</v>
      </c>
      <c r="E53" t="s">
        <v>518</v>
      </c>
      <c r="F53" s="29">
        <v>621142895</v>
      </c>
    </row>
    <row r="54" spans="1:6">
      <c r="A54" s="26">
        <v>43371</v>
      </c>
      <c r="B54" t="s">
        <v>534</v>
      </c>
      <c r="C54" t="s">
        <v>517</v>
      </c>
      <c r="D54" t="s">
        <v>585</v>
      </c>
      <c r="E54" t="s">
        <v>518</v>
      </c>
      <c r="F54" s="29">
        <v>18983494431</v>
      </c>
    </row>
    <row r="55" spans="1:6">
      <c r="A55" s="26">
        <v>43371</v>
      </c>
      <c r="B55" t="s">
        <v>534</v>
      </c>
      <c r="C55" t="s">
        <v>517</v>
      </c>
      <c r="D55" t="s">
        <v>586</v>
      </c>
      <c r="E55" t="s">
        <v>518</v>
      </c>
      <c r="F55" s="29">
        <v>19604637326</v>
      </c>
    </row>
    <row r="56" spans="1:6">
      <c r="A56" s="26">
        <v>43280</v>
      </c>
      <c r="B56" t="s">
        <v>534</v>
      </c>
      <c r="C56" t="s">
        <v>517</v>
      </c>
      <c r="D56" t="s">
        <v>584</v>
      </c>
      <c r="E56" t="s">
        <v>518</v>
      </c>
      <c r="F56" s="29">
        <v>769458483</v>
      </c>
    </row>
    <row r="57" spans="1:6">
      <c r="A57" s="26">
        <v>43280</v>
      </c>
      <c r="B57" t="s">
        <v>534</v>
      </c>
      <c r="C57" t="s">
        <v>517</v>
      </c>
      <c r="D57" t="s">
        <v>585</v>
      </c>
      <c r="E57" t="s">
        <v>518</v>
      </c>
      <c r="F57" s="29">
        <v>20317192200</v>
      </c>
    </row>
    <row r="58" spans="1:6">
      <c r="A58" s="26">
        <v>43280</v>
      </c>
      <c r="B58" t="s">
        <v>534</v>
      </c>
      <c r="C58" t="s">
        <v>517</v>
      </c>
      <c r="D58" t="s">
        <v>586</v>
      </c>
      <c r="E58" t="s">
        <v>518</v>
      </c>
      <c r="F58" s="29">
        <v>21086650683</v>
      </c>
    </row>
    <row r="59" spans="1:6">
      <c r="A59" s="26">
        <v>43190</v>
      </c>
      <c r="B59" t="s">
        <v>534</v>
      </c>
      <c r="C59" t="s">
        <v>517</v>
      </c>
      <c r="D59" t="s">
        <v>584</v>
      </c>
      <c r="E59" t="s">
        <v>518</v>
      </c>
      <c r="F59" s="29">
        <v>1128244858</v>
      </c>
    </row>
    <row r="60" spans="1:6">
      <c r="A60" s="26">
        <v>43190</v>
      </c>
      <c r="B60" t="s">
        <v>534</v>
      </c>
      <c r="C60" t="s">
        <v>517</v>
      </c>
      <c r="D60" t="s">
        <v>585</v>
      </c>
      <c r="E60" t="s">
        <v>518</v>
      </c>
      <c r="F60" s="29">
        <v>18870595276</v>
      </c>
    </row>
    <row r="61" spans="1:6">
      <c r="A61" s="26">
        <v>43190</v>
      </c>
      <c r="B61" t="s">
        <v>534</v>
      </c>
      <c r="C61" t="s">
        <v>517</v>
      </c>
      <c r="D61" t="s">
        <v>586</v>
      </c>
      <c r="E61" t="s">
        <v>518</v>
      </c>
      <c r="F61" s="29">
        <v>19998840134</v>
      </c>
    </row>
  </sheetData>
  <phoneticPr fontId="1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dimension ref="A1:T121"/>
  <sheetViews>
    <sheetView workbookViewId="0"/>
  </sheetViews>
  <sheetFormatPr defaultRowHeight="15.75"/>
  <cols>
    <col min="1" max="1" width="11.42578125" bestFit="1" customWidth="1"/>
    <col min="2" max="2" width="12.28515625" bestFit="1" customWidth="1"/>
    <col min="3" max="3" width="31.42578125" bestFit="1" customWidth="1"/>
    <col min="4" max="4" width="20.28515625" bestFit="1" customWidth="1"/>
    <col min="5" max="5" width="9.140625" bestFit="1" customWidth="1"/>
    <col min="6" max="8" width="5.85546875" bestFit="1" customWidth="1"/>
    <col min="9" max="9" width="16.28515625" bestFit="1" customWidth="1"/>
    <col min="10" max="14" width="5.85546875" bestFit="1" customWidth="1"/>
    <col min="15" max="18" width="6.85546875" bestFit="1" customWidth="1"/>
    <col min="19" max="19" width="13.28515625" bestFit="1" customWidth="1"/>
    <col min="20" max="20" width="15.28515625" bestFit="1" customWidth="1"/>
  </cols>
  <sheetData>
    <row r="1" spans="1:20">
      <c r="A1" t="s">
        <v>512</v>
      </c>
      <c r="B1" t="s">
        <v>513</v>
      </c>
      <c r="C1" t="s">
        <v>514</v>
      </c>
      <c r="D1" t="s">
        <v>578</v>
      </c>
      <c r="E1" t="s">
        <v>515</v>
      </c>
      <c r="F1" t="s">
        <v>122</v>
      </c>
      <c r="G1" t="s">
        <v>126</v>
      </c>
      <c r="H1" t="s">
        <v>128</v>
      </c>
      <c r="I1" t="s">
        <v>130</v>
      </c>
      <c r="J1" t="s">
        <v>132</v>
      </c>
      <c r="K1" t="s">
        <v>134</v>
      </c>
      <c r="L1" t="s">
        <v>136</v>
      </c>
      <c r="M1" t="s">
        <v>138</v>
      </c>
      <c r="N1" t="s">
        <v>140</v>
      </c>
      <c r="O1" t="s">
        <v>142</v>
      </c>
      <c r="P1" t="s">
        <v>144</v>
      </c>
      <c r="Q1" t="s">
        <v>146</v>
      </c>
      <c r="R1" t="s">
        <v>148</v>
      </c>
      <c r="S1" t="s">
        <v>150</v>
      </c>
      <c r="T1" t="s">
        <v>152</v>
      </c>
    </row>
    <row r="2" spans="1:20">
      <c r="A2" s="26">
        <v>44834</v>
      </c>
      <c r="B2" t="s">
        <v>537</v>
      </c>
      <c r="C2" t="s">
        <v>538</v>
      </c>
      <c r="D2" t="s">
        <v>587</v>
      </c>
      <c r="E2" t="s">
        <v>518</v>
      </c>
      <c r="F2" s="29">
        <v>0</v>
      </c>
      <c r="G2" s="29">
        <v>0</v>
      </c>
      <c r="H2" s="29">
        <v>0</v>
      </c>
      <c r="I2" s="29">
        <v>7733750813</v>
      </c>
      <c r="J2" s="29">
        <v>0</v>
      </c>
      <c r="K2" s="29">
        <v>0</v>
      </c>
      <c r="L2" s="29">
        <v>0</v>
      </c>
      <c r="M2" s="29">
        <v>0</v>
      </c>
      <c r="N2" s="29">
        <v>0</v>
      </c>
      <c r="O2" s="29">
        <v>0</v>
      </c>
      <c r="P2" s="29">
        <v>0</v>
      </c>
      <c r="Q2" s="29">
        <v>0</v>
      </c>
      <c r="R2" s="29">
        <v>0</v>
      </c>
      <c r="S2" s="29">
        <v>672911155</v>
      </c>
      <c r="T2" s="29">
        <v>8406661968</v>
      </c>
    </row>
    <row r="3" spans="1:20">
      <c r="A3" s="26">
        <v>44834</v>
      </c>
      <c r="B3" t="s">
        <v>537</v>
      </c>
      <c r="C3" t="s">
        <v>538</v>
      </c>
      <c r="D3" t="s">
        <v>588</v>
      </c>
      <c r="E3" t="s">
        <v>518</v>
      </c>
      <c r="F3" s="29">
        <v>0</v>
      </c>
      <c r="G3" s="29">
        <v>0</v>
      </c>
      <c r="H3" s="29">
        <v>0</v>
      </c>
      <c r="I3" s="29">
        <v>7733750813</v>
      </c>
      <c r="J3" s="29">
        <v>0</v>
      </c>
      <c r="K3" s="29">
        <v>0</v>
      </c>
      <c r="L3" s="29">
        <v>0</v>
      </c>
      <c r="M3" s="29">
        <v>0</v>
      </c>
      <c r="N3" s="29">
        <v>0</v>
      </c>
      <c r="O3" s="29">
        <v>0</v>
      </c>
      <c r="P3" s="29">
        <v>0</v>
      </c>
      <c r="Q3" s="29">
        <v>0</v>
      </c>
      <c r="R3" s="29">
        <v>0</v>
      </c>
      <c r="S3" s="29">
        <v>672911155</v>
      </c>
      <c r="T3" s="29">
        <v>8406661968</v>
      </c>
    </row>
    <row r="4" spans="1:20">
      <c r="A4" s="26">
        <v>44834</v>
      </c>
      <c r="B4" t="s">
        <v>537</v>
      </c>
      <c r="C4" t="s">
        <v>538</v>
      </c>
      <c r="D4" t="s">
        <v>589</v>
      </c>
      <c r="E4" t="s">
        <v>518</v>
      </c>
      <c r="F4" s="29">
        <v>0</v>
      </c>
      <c r="G4" s="29">
        <v>0</v>
      </c>
      <c r="H4" s="29">
        <v>0</v>
      </c>
      <c r="I4" s="29">
        <v>79111673941</v>
      </c>
      <c r="J4" s="29">
        <v>0</v>
      </c>
      <c r="K4" s="29">
        <v>0</v>
      </c>
      <c r="L4" s="29">
        <v>0</v>
      </c>
      <c r="M4" s="29">
        <v>0</v>
      </c>
      <c r="N4" s="29">
        <v>0</v>
      </c>
      <c r="O4" s="29">
        <v>0</v>
      </c>
      <c r="P4" s="29">
        <v>0</v>
      </c>
      <c r="Q4" s="29">
        <v>0</v>
      </c>
      <c r="R4" s="29">
        <v>0</v>
      </c>
      <c r="S4" s="29">
        <v>165220391</v>
      </c>
      <c r="T4" s="29">
        <v>79276894332</v>
      </c>
    </row>
    <row r="5" spans="1:20">
      <c r="A5" s="26">
        <v>44834</v>
      </c>
      <c r="B5" t="s">
        <v>537</v>
      </c>
      <c r="C5" t="s">
        <v>538</v>
      </c>
      <c r="D5" t="s">
        <v>590</v>
      </c>
      <c r="E5" t="s">
        <v>518</v>
      </c>
      <c r="F5" s="29">
        <v>0</v>
      </c>
      <c r="G5" s="29">
        <v>0</v>
      </c>
      <c r="H5" s="29">
        <v>0</v>
      </c>
      <c r="I5" s="29">
        <v>79111673941</v>
      </c>
      <c r="J5" s="29">
        <v>0</v>
      </c>
      <c r="K5" s="29">
        <v>0</v>
      </c>
      <c r="L5" s="29">
        <v>0</v>
      </c>
      <c r="M5" s="29">
        <v>0</v>
      </c>
      <c r="N5" s="29">
        <v>0</v>
      </c>
      <c r="O5" s="29">
        <v>0</v>
      </c>
      <c r="P5" s="29">
        <v>0</v>
      </c>
      <c r="Q5" s="29">
        <v>0</v>
      </c>
      <c r="R5" s="29">
        <v>0</v>
      </c>
      <c r="S5" s="29">
        <v>165220391</v>
      </c>
      <c r="T5" s="29">
        <v>79276894332</v>
      </c>
    </row>
    <row r="6" spans="1:20">
      <c r="A6" s="26">
        <v>44834</v>
      </c>
      <c r="B6" t="s">
        <v>537</v>
      </c>
      <c r="C6" t="s">
        <v>538</v>
      </c>
      <c r="D6" t="s">
        <v>591</v>
      </c>
      <c r="E6" t="s">
        <v>518</v>
      </c>
      <c r="F6" s="29">
        <v>0</v>
      </c>
      <c r="G6" s="29">
        <v>0</v>
      </c>
      <c r="H6" s="29">
        <v>0</v>
      </c>
      <c r="I6" s="29">
        <v>86845424754</v>
      </c>
      <c r="J6" s="29">
        <v>0</v>
      </c>
      <c r="K6" s="29">
        <v>0</v>
      </c>
      <c r="L6" s="29">
        <v>0</v>
      </c>
      <c r="M6" s="29">
        <v>0</v>
      </c>
      <c r="N6" s="29">
        <v>0</v>
      </c>
      <c r="O6" s="29">
        <v>0</v>
      </c>
      <c r="P6" s="29">
        <v>0</v>
      </c>
      <c r="Q6" s="29">
        <v>0</v>
      </c>
      <c r="R6" s="29">
        <v>0</v>
      </c>
      <c r="S6" s="29">
        <v>838131546</v>
      </c>
    </row>
    <row r="7" spans="1:20">
      <c r="A7" s="26">
        <v>44834</v>
      </c>
      <c r="B7" t="s">
        <v>537</v>
      </c>
      <c r="C7" t="s">
        <v>538</v>
      </c>
      <c r="D7" t="s">
        <v>592</v>
      </c>
      <c r="E7" t="s">
        <v>518</v>
      </c>
      <c r="F7" s="29">
        <v>0</v>
      </c>
      <c r="G7" s="29">
        <v>0</v>
      </c>
      <c r="H7" s="29">
        <v>0</v>
      </c>
      <c r="I7" s="29">
        <v>86845424754</v>
      </c>
      <c r="J7" s="29">
        <v>0</v>
      </c>
      <c r="K7" s="29">
        <v>0</v>
      </c>
      <c r="L7" s="29">
        <v>0</v>
      </c>
      <c r="M7" s="29">
        <v>0</v>
      </c>
      <c r="N7" s="29">
        <v>0</v>
      </c>
      <c r="O7" s="29">
        <v>0</v>
      </c>
      <c r="P7" s="29">
        <v>0</v>
      </c>
      <c r="Q7" s="29">
        <v>0</v>
      </c>
      <c r="R7" s="29">
        <v>0</v>
      </c>
      <c r="S7" s="29">
        <v>838131546</v>
      </c>
    </row>
    <row r="8" spans="1:20">
      <c r="A8" s="26">
        <v>44834</v>
      </c>
      <c r="B8" t="s">
        <v>537</v>
      </c>
      <c r="C8" t="s">
        <v>543</v>
      </c>
      <c r="D8" t="s">
        <v>587</v>
      </c>
      <c r="E8" t="s">
        <v>518</v>
      </c>
      <c r="F8" s="29">
        <v>0</v>
      </c>
      <c r="G8" s="29">
        <v>0</v>
      </c>
      <c r="H8" s="29">
        <v>0</v>
      </c>
      <c r="I8" s="29">
        <v>184416239</v>
      </c>
      <c r="J8" s="29">
        <v>0</v>
      </c>
      <c r="K8" s="29">
        <v>0</v>
      </c>
      <c r="L8" s="29">
        <v>0</v>
      </c>
      <c r="M8" s="29">
        <v>0</v>
      </c>
      <c r="N8" s="29">
        <v>0</v>
      </c>
      <c r="O8" s="29">
        <v>0</v>
      </c>
      <c r="P8" s="29">
        <v>0</v>
      </c>
      <c r="Q8" s="29">
        <v>0</v>
      </c>
      <c r="R8" s="29">
        <v>0</v>
      </c>
      <c r="S8" s="29">
        <v>0</v>
      </c>
      <c r="T8" s="29">
        <v>184416239</v>
      </c>
    </row>
    <row r="9" spans="1:20">
      <c r="A9" s="26">
        <v>44834</v>
      </c>
      <c r="B9" t="s">
        <v>537</v>
      </c>
      <c r="C9" t="s">
        <v>543</v>
      </c>
      <c r="D9" t="s">
        <v>588</v>
      </c>
      <c r="E9" t="s">
        <v>518</v>
      </c>
      <c r="F9" s="29">
        <v>0</v>
      </c>
      <c r="G9" s="29">
        <v>0</v>
      </c>
      <c r="H9" s="29">
        <v>0</v>
      </c>
      <c r="I9" s="29">
        <v>184416239</v>
      </c>
      <c r="J9" s="29">
        <v>0</v>
      </c>
      <c r="K9" s="29">
        <v>0</v>
      </c>
      <c r="L9" s="29">
        <v>0</v>
      </c>
      <c r="M9" s="29">
        <v>0</v>
      </c>
      <c r="N9" s="29">
        <v>0</v>
      </c>
      <c r="O9" s="29">
        <v>0</v>
      </c>
      <c r="P9" s="29">
        <v>0</v>
      </c>
      <c r="Q9" s="29">
        <v>0</v>
      </c>
      <c r="R9" s="29">
        <v>0</v>
      </c>
      <c r="S9" s="29">
        <v>0</v>
      </c>
      <c r="T9" s="29">
        <v>184416239</v>
      </c>
    </row>
    <row r="10" spans="1:20">
      <c r="A10" s="26">
        <v>44834</v>
      </c>
      <c r="B10" t="s">
        <v>537</v>
      </c>
      <c r="C10" t="s">
        <v>543</v>
      </c>
      <c r="D10" t="s">
        <v>589</v>
      </c>
      <c r="E10" t="s">
        <v>518</v>
      </c>
      <c r="F10" s="29">
        <v>0</v>
      </c>
      <c r="G10" s="29">
        <v>0</v>
      </c>
      <c r="H10" s="29">
        <v>0</v>
      </c>
      <c r="I10" s="29">
        <v>0</v>
      </c>
      <c r="J10" s="29">
        <v>0</v>
      </c>
      <c r="K10" s="29">
        <v>0</v>
      </c>
      <c r="L10" s="29">
        <v>0</v>
      </c>
      <c r="M10" s="29">
        <v>0</v>
      </c>
      <c r="N10" s="29">
        <v>0</v>
      </c>
      <c r="O10" s="29">
        <v>0</v>
      </c>
      <c r="P10" s="29">
        <v>0</v>
      </c>
      <c r="Q10" s="29">
        <v>0</v>
      </c>
      <c r="R10" s="29">
        <v>0</v>
      </c>
      <c r="S10" s="29">
        <v>0</v>
      </c>
      <c r="T10" s="29">
        <v>0</v>
      </c>
    </row>
    <row r="11" spans="1:20">
      <c r="A11" s="26">
        <v>44834</v>
      </c>
      <c r="B11" t="s">
        <v>537</v>
      </c>
      <c r="C11" t="s">
        <v>543</v>
      </c>
      <c r="D11" t="s">
        <v>590</v>
      </c>
      <c r="E11" t="s">
        <v>518</v>
      </c>
      <c r="F11" s="29">
        <v>0</v>
      </c>
      <c r="G11" s="29">
        <v>0</v>
      </c>
      <c r="H11" s="29">
        <v>0</v>
      </c>
      <c r="I11" s="29">
        <v>0</v>
      </c>
      <c r="J11" s="29">
        <v>0</v>
      </c>
      <c r="K11" s="29">
        <v>0</v>
      </c>
      <c r="L11" s="29">
        <v>0</v>
      </c>
      <c r="M11" s="29">
        <v>0</v>
      </c>
      <c r="N11" s="29">
        <v>0</v>
      </c>
      <c r="O11" s="29">
        <v>0</v>
      </c>
      <c r="P11" s="29">
        <v>0</v>
      </c>
      <c r="Q11" s="29">
        <v>0</v>
      </c>
      <c r="R11" s="29">
        <v>0</v>
      </c>
      <c r="S11" s="29">
        <v>0</v>
      </c>
      <c r="T11" s="29">
        <v>0</v>
      </c>
    </row>
    <row r="12" spans="1:20">
      <c r="A12" s="26">
        <v>44834</v>
      </c>
      <c r="B12" t="s">
        <v>537</v>
      </c>
      <c r="C12" t="s">
        <v>543</v>
      </c>
      <c r="D12" t="s">
        <v>591</v>
      </c>
      <c r="E12" t="s">
        <v>518</v>
      </c>
      <c r="F12" s="29">
        <v>0</v>
      </c>
      <c r="G12" s="29">
        <v>0</v>
      </c>
      <c r="H12" s="29">
        <v>0</v>
      </c>
      <c r="I12" s="29">
        <v>184416239</v>
      </c>
      <c r="J12" s="29">
        <v>0</v>
      </c>
      <c r="K12" s="29">
        <v>0</v>
      </c>
      <c r="L12" s="29">
        <v>0</v>
      </c>
      <c r="M12" s="29">
        <v>0</v>
      </c>
      <c r="N12" s="29">
        <v>0</v>
      </c>
      <c r="O12" s="29">
        <v>0</v>
      </c>
      <c r="P12" s="29">
        <v>0</v>
      </c>
      <c r="Q12" s="29">
        <v>0</v>
      </c>
      <c r="R12" s="29">
        <v>0</v>
      </c>
      <c r="S12" s="29">
        <v>0</v>
      </c>
    </row>
    <row r="13" spans="1:20">
      <c r="A13" s="26">
        <v>44834</v>
      </c>
      <c r="B13" t="s">
        <v>537</v>
      </c>
      <c r="C13" t="s">
        <v>543</v>
      </c>
      <c r="D13" t="s">
        <v>592</v>
      </c>
      <c r="E13" t="s">
        <v>518</v>
      </c>
      <c r="F13" s="29">
        <v>0</v>
      </c>
      <c r="G13" s="29">
        <v>0</v>
      </c>
      <c r="H13" s="29">
        <v>0</v>
      </c>
      <c r="I13" s="29">
        <v>184416239</v>
      </c>
      <c r="J13" s="29">
        <v>0</v>
      </c>
      <c r="K13" s="29">
        <v>0</v>
      </c>
      <c r="L13" s="29">
        <v>0</v>
      </c>
      <c r="M13" s="29">
        <v>0</v>
      </c>
      <c r="N13" s="29">
        <v>0</v>
      </c>
      <c r="O13" s="29">
        <v>0</v>
      </c>
      <c r="P13" s="29">
        <v>0</v>
      </c>
      <c r="Q13" s="29">
        <v>0</v>
      </c>
      <c r="R13" s="29">
        <v>0</v>
      </c>
      <c r="S13" s="29">
        <v>0</v>
      </c>
    </row>
    <row r="14" spans="1:20">
      <c r="A14" s="26">
        <v>44742</v>
      </c>
      <c r="B14" t="s">
        <v>537</v>
      </c>
      <c r="C14" t="s">
        <v>538</v>
      </c>
      <c r="D14" t="s">
        <v>587</v>
      </c>
      <c r="E14" t="s">
        <v>518</v>
      </c>
      <c r="F14" s="29">
        <v>0</v>
      </c>
      <c r="G14" s="29">
        <v>0</v>
      </c>
      <c r="H14" s="29">
        <v>0</v>
      </c>
      <c r="I14" s="29">
        <v>7960483185</v>
      </c>
      <c r="J14" s="29">
        <v>0</v>
      </c>
      <c r="K14" s="29">
        <v>0</v>
      </c>
      <c r="L14" s="29">
        <v>0</v>
      </c>
      <c r="M14" s="29">
        <v>0</v>
      </c>
      <c r="N14" s="29">
        <v>0</v>
      </c>
      <c r="O14" s="29">
        <v>0</v>
      </c>
      <c r="P14" s="29">
        <v>0</v>
      </c>
      <c r="Q14" s="29">
        <v>0</v>
      </c>
      <c r="R14" s="29">
        <v>0</v>
      </c>
      <c r="S14" s="29">
        <v>88102957</v>
      </c>
      <c r="T14" s="29">
        <v>8048586142</v>
      </c>
    </row>
    <row r="15" spans="1:20">
      <c r="A15" s="26">
        <v>44742</v>
      </c>
      <c r="B15" t="s">
        <v>537</v>
      </c>
      <c r="C15" t="s">
        <v>538</v>
      </c>
      <c r="D15" t="s">
        <v>588</v>
      </c>
      <c r="E15" t="s">
        <v>518</v>
      </c>
      <c r="F15" s="29">
        <v>0</v>
      </c>
      <c r="G15" s="29">
        <v>0</v>
      </c>
      <c r="H15" s="29">
        <v>0</v>
      </c>
      <c r="I15" s="29">
        <v>7960483185</v>
      </c>
      <c r="J15" s="29">
        <v>0</v>
      </c>
      <c r="K15" s="29">
        <v>0</v>
      </c>
      <c r="L15" s="29">
        <v>0</v>
      </c>
      <c r="M15" s="29">
        <v>0</v>
      </c>
      <c r="N15" s="29">
        <v>0</v>
      </c>
      <c r="O15" s="29">
        <v>0</v>
      </c>
      <c r="P15" s="29">
        <v>0</v>
      </c>
      <c r="Q15" s="29">
        <v>0</v>
      </c>
      <c r="R15" s="29">
        <v>0</v>
      </c>
      <c r="S15" s="29">
        <v>88102957</v>
      </c>
      <c r="T15" s="29">
        <v>8048586142</v>
      </c>
    </row>
    <row r="16" spans="1:20">
      <c r="A16" s="26">
        <v>44742</v>
      </c>
      <c r="B16" t="s">
        <v>537</v>
      </c>
      <c r="C16" t="s">
        <v>538</v>
      </c>
      <c r="D16" t="s">
        <v>589</v>
      </c>
      <c r="E16" t="s">
        <v>518</v>
      </c>
      <c r="F16" s="29">
        <v>0</v>
      </c>
      <c r="G16" s="29">
        <v>0</v>
      </c>
      <c r="H16" s="29">
        <v>0</v>
      </c>
      <c r="I16" s="29">
        <v>93991504350</v>
      </c>
      <c r="J16" s="29">
        <v>0</v>
      </c>
      <c r="K16" s="29">
        <v>0</v>
      </c>
      <c r="L16" s="29">
        <v>0</v>
      </c>
      <c r="M16" s="29">
        <v>0</v>
      </c>
      <c r="N16" s="29">
        <v>0</v>
      </c>
      <c r="O16" s="29">
        <v>0</v>
      </c>
      <c r="P16" s="29">
        <v>0</v>
      </c>
      <c r="Q16" s="29">
        <v>0</v>
      </c>
      <c r="R16" s="29">
        <v>0</v>
      </c>
      <c r="S16" s="29">
        <v>285502579</v>
      </c>
      <c r="T16" s="29">
        <v>94277006929</v>
      </c>
    </row>
    <row r="17" spans="1:20">
      <c r="A17" s="26">
        <v>44742</v>
      </c>
      <c r="B17" t="s">
        <v>537</v>
      </c>
      <c r="C17" t="s">
        <v>538</v>
      </c>
      <c r="D17" t="s">
        <v>590</v>
      </c>
      <c r="E17" t="s">
        <v>518</v>
      </c>
      <c r="F17" s="29">
        <v>0</v>
      </c>
      <c r="G17" s="29">
        <v>0</v>
      </c>
      <c r="H17" s="29">
        <v>0</v>
      </c>
      <c r="I17" s="29">
        <v>93991504350</v>
      </c>
      <c r="J17" s="29">
        <v>0</v>
      </c>
      <c r="K17" s="29">
        <v>0</v>
      </c>
      <c r="L17" s="29">
        <v>0</v>
      </c>
      <c r="M17" s="29">
        <v>0</v>
      </c>
      <c r="N17" s="29">
        <v>0</v>
      </c>
      <c r="O17" s="29">
        <v>0</v>
      </c>
      <c r="P17" s="29">
        <v>0</v>
      </c>
      <c r="Q17" s="29">
        <v>0</v>
      </c>
      <c r="R17" s="29">
        <v>0</v>
      </c>
      <c r="S17" s="29">
        <v>285502579</v>
      </c>
      <c r="T17" s="29">
        <v>94277006929</v>
      </c>
    </row>
    <row r="18" spans="1:20">
      <c r="A18" s="26">
        <v>44742</v>
      </c>
      <c r="B18" t="s">
        <v>537</v>
      </c>
      <c r="C18" t="s">
        <v>538</v>
      </c>
      <c r="D18" t="s">
        <v>591</v>
      </c>
      <c r="E18" t="s">
        <v>518</v>
      </c>
      <c r="F18" s="29">
        <v>0</v>
      </c>
      <c r="G18" s="29">
        <v>0</v>
      </c>
      <c r="H18" s="29">
        <v>0</v>
      </c>
      <c r="I18" s="29">
        <v>101951987535</v>
      </c>
      <c r="J18" s="29">
        <v>0</v>
      </c>
      <c r="K18" s="29">
        <v>0</v>
      </c>
      <c r="L18" s="29">
        <v>0</v>
      </c>
      <c r="M18" s="29">
        <v>0</v>
      </c>
      <c r="N18" s="29">
        <v>0</v>
      </c>
      <c r="O18" s="29">
        <v>0</v>
      </c>
      <c r="P18" s="29">
        <v>0</v>
      </c>
      <c r="Q18" s="29">
        <v>0</v>
      </c>
      <c r="R18" s="29">
        <v>0</v>
      </c>
      <c r="S18" s="29">
        <v>373605536</v>
      </c>
    </row>
    <row r="19" spans="1:20">
      <c r="A19" s="26">
        <v>44742</v>
      </c>
      <c r="B19" t="s">
        <v>537</v>
      </c>
      <c r="C19" t="s">
        <v>538</v>
      </c>
      <c r="D19" t="s">
        <v>592</v>
      </c>
      <c r="E19" t="s">
        <v>518</v>
      </c>
      <c r="F19" s="29">
        <v>0</v>
      </c>
      <c r="G19" s="29">
        <v>0</v>
      </c>
      <c r="H19" s="29">
        <v>0</v>
      </c>
      <c r="I19" s="29">
        <v>101951987535</v>
      </c>
      <c r="J19" s="29">
        <v>0</v>
      </c>
      <c r="K19" s="29">
        <v>0</v>
      </c>
      <c r="L19" s="29">
        <v>0</v>
      </c>
      <c r="M19" s="29">
        <v>0</v>
      </c>
      <c r="N19" s="29">
        <v>0</v>
      </c>
      <c r="O19" s="29">
        <v>0</v>
      </c>
      <c r="P19" s="29">
        <v>0</v>
      </c>
      <c r="Q19" s="29">
        <v>0</v>
      </c>
      <c r="R19" s="29">
        <v>0</v>
      </c>
      <c r="S19" s="29">
        <v>373605536</v>
      </c>
    </row>
    <row r="20" spans="1:20">
      <c r="A20" s="26">
        <v>44651</v>
      </c>
      <c r="B20" t="s">
        <v>537</v>
      </c>
      <c r="C20" t="s">
        <v>538</v>
      </c>
      <c r="D20" t="s">
        <v>587</v>
      </c>
      <c r="E20" t="s">
        <v>518</v>
      </c>
      <c r="F20" s="29">
        <v>0</v>
      </c>
      <c r="G20" s="29">
        <v>0</v>
      </c>
      <c r="H20" s="29">
        <v>0</v>
      </c>
      <c r="I20" s="29">
        <v>7536441391</v>
      </c>
      <c r="J20" s="29">
        <v>0</v>
      </c>
      <c r="K20" s="29">
        <v>0</v>
      </c>
      <c r="L20" s="29">
        <v>0</v>
      </c>
      <c r="M20" s="29">
        <v>0</v>
      </c>
      <c r="N20" s="29">
        <v>0</v>
      </c>
      <c r="O20" s="29">
        <v>0</v>
      </c>
      <c r="P20" s="29">
        <v>0</v>
      </c>
      <c r="Q20" s="29">
        <v>0</v>
      </c>
      <c r="R20" s="29">
        <v>0</v>
      </c>
      <c r="S20" s="29">
        <v>0</v>
      </c>
      <c r="T20" s="29">
        <v>7536441391</v>
      </c>
    </row>
    <row r="21" spans="1:20">
      <c r="A21" s="26">
        <v>44651</v>
      </c>
      <c r="B21" t="s">
        <v>537</v>
      </c>
      <c r="C21" t="s">
        <v>538</v>
      </c>
      <c r="D21" t="s">
        <v>588</v>
      </c>
      <c r="E21" t="s">
        <v>518</v>
      </c>
      <c r="F21" s="29">
        <v>0</v>
      </c>
      <c r="G21" s="29">
        <v>0</v>
      </c>
      <c r="H21" s="29">
        <v>0</v>
      </c>
      <c r="I21" s="29">
        <v>7536441391</v>
      </c>
      <c r="J21" s="29">
        <v>0</v>
      </c>
      <c r="K21" s="29">
        <v>0</v>
      </c>
      <c r="L21" s="29">
        <v>0</v>
      </c>
      <c r="M21" s="29">
        <v>0</v>
      </c>
      <c r="N21" s="29">
        <v>0</v>
      </c>
      <c r="O21" s="29">
        <v>0</v>
      </c>
      <c r="P21" s="29">
        <v>0</v>
      </c>
      <c r="Q21" s="29">
        <v>0</v>
      </c>
      <c r="R21" s="29">
        <v>0</v>
      </c>
      <c r="S21" s="29">
        <v>0</v>
      </c>
      <c r="T21" s="29">
        <v>7536441391</v>
      </c>
    </row>
    <row r="22" spans="1:20">
      <c r="A22" s="26">
        <v>44651</v>
      </c>
      <c r="B22" t="s">
        <v>537</v>
      </c>
      <c r="C22" t="s">
        <v>538</v>
      </c>
      <c r="D22" t="s">
        <v>589</v>
      </c>
      <c r="E22" t="s">
        <v>518</v>
      </c>
      <c r="F22" s="29">
        <v>0</v>
      </c>
      <c r="G22" s="29">
        <v>0</v>
      </c>
      <c r="H22" s="29">
        <v>0</v>
      </c>
      <c r="I22" s="29">
        <v>83396930364</v>
      </c>
      <c r="J22" s="29">
        <v>0</v>
      </c>
      <c r="K22" s="29">
        <v>0</v>
      </c>
      <c r="L22" s="29">
        <v>0</v>
      </c>
      <c r="M22" s="29">
        <v>0</v>
      </c>
      <c r="N22" s="29">
        <v>0</v>
      </c>
      <c r="O22" s="29">
        <v>0</v>
      </c>
      <c r="P22" s="29">
        <v>0</v>
      </c>
      <c r="Q22" s="29">
        <v>0</v>
      </c>
      <c r="R22" s="29">
        <v>0</v>
      </c>
      <c r="S22" s="29">
        <v>22949972</v>
      </c>
      <c r="T22" s="29">
        <v>83419880336</v>
      </c>
    </row>
    <row r="23" spans="1:20">
      <c r="A23" s="26">
        <v>44651</v>
      </c>
      <c r="B23" t="s">
        <v>537</v>
      </c>
      <c r="C23" t="s">
        <v>538</v>
      </c>
      <c r="D23" t="s">
        <v>590</v>
      </c>
      <c r="E23" t="s">
        <v>518</v>
      </c>
      <c r="F23" s="29">
        <v>0</v>
      </c>
      <c r="G23" s="29">
        <v>0</v>
      </c>
      <c r="H23" s="29">
        <v>0</v>
      </c>
      <c r="I23" s="29">
        <v>83396930364</v>
      </c>
      <c r="J23" s="29">
        <v>0</v>
      </c>
      <c r="K23" s="29">
        <v>0</v>
      </c>
      <c r="L23" s="29">
        <v>0</v>
      </c>
      <c r="M23" s="29">
        <v>0</v>
      </c>
      <c r="N23" s="29">
        <v>0</v>
      </c>
      <c r="O23" s="29">
        <v>0</v>
      </c>
      <c r="P23" s="29">
        <v>0</v>
      </c>
      <c r="Q23" s="29">
        <v>0</v>
      </c>
      <c r="R23" s="29">
        <v>0</v>
      </c>
      <c r="S23" s="29">
        <v>22949972</v>
      </c>
      <c r="T23" s="29">
        <v>83419880336</v>
      </c>
    </row>
    <row r="24" spans="1:20">
      <c r="A24" s="26">
        <v>44651</v>
      </c>
      <c r="B24" t="s">
        <v>537</v>
      </c>
      <c r="C24" t="s">
        <v>538</v>
      </c>
      <c r="D24" t="s">
        <v>591</v>
      </c>
      <c r="E24" t="s">
        <v>518</v>
      </c>
      <c r="F24" s="29">
        <v>0</v>
      </c>
      <c r="G24" s="29">
        <v>0</v>
      </c>
      <c r="H24" s="29">
        <v>0</v>
      </c>
      <c r="I24" s="29">
        <v>90933371755</v>
      </c>
      <c r="J24" s="29">
        <v>0</v>
      </c>
      <c r="K24" s="29">
        <v>0</v>
      </c>
      <c r="L24" s="29">
        <v>0</v>
      </c>
      <c r="M24" s="29">
        <v>0</v>
      </c>
      <c r="N24" s="29">
        <v>0</v>
      </c>
      <c r="O24" s="29">
        <v>0</v>
      </c>
      <c r="P24" s="29">
        <v>0</v>
      </c>
      <c r="Q24" s="29">
        <v>0</v>
      </c>
      <c r="R24" s="29">
        <v>0</v>
      </c>
      <c r="S24" s="29">
        <v>22949972</v>
      </c>
    </row>
    <row r="25" spans="1:20">
      <c r="A25" s="26">
        <v>44651</v>
      </c>
      <c r="B25" t="s">
        <v>537</v>
      </c>
      <c r="C25" t="s">
        <v>538</v>
      </c>
      <c r="D25" t="s">
        <v>592</v>
      </c>
      <c r="E25" t="s">
        <v>518</v>
      </c>
      <c r="F25" s="29">
        <v>0</v>
      </c>
      <c r="G25" s="29">
        <v>0</v>
      </c>
      <c r="H25" s="29">
        <v>0</v>
      </c>
      <c r="I25" s="29">
        <v>90933371755</v>
      </c>
      <c r="J25" s="29">
        <v>0</v>
      </c>
      <c r="K25" s="29">
        <v>0</v>
      </c>
      <c r="L25" s="29">
        <v>0</v>
      </c>
      <c r="M25" s="29">
        <v>0</v>
      </c>
      <c r="N25" s="29">
        <v>0</v>
      </c>
      <c r="O25" s="29">
        <v>0</v>
      </c>
      <c r="P25" s="29">
        <v>0</v>
      </c>
      <c r="Q25" s="29">
        <v>0</v>
      </c>
      <c r="R25" s="29">
        <v>0</v>
      </c>
      <c r="S25" s="29">
        <v>22949972</v>
      </c>
    </row>
    <row r="26" spans="1:20">
      <c r="A26" s="26">
        <v>44560</v>
      </c>
      <c r="B26" t="s">
        <v>537</v>
      </c>
      <c r="C26" t="s">
        <v>538</v>
      </c>
      <c r="D26" t="s">
        <v>587</v>
      </c>
      <c r="E26" t="s">
        <v>518</v>
      </c>
      <c r="F26" s="29">
        <v>0</v>
      </c>
      <c r="G26" s="29">
        <v>0</v>
      </c>
      <c r="H26" s="29">
        <v>0</v>
      </c>
      <c r="I26" s="29">
        <v>8161639804</v>
      </c>
      <c r="J26" s="29">
        <v>0</v>
      </c>
      <c r="K26" s="29">
        <v>0</v>
      </c>
      <c r="L26" s="29">
        <v>0</v>
      </c>
      <c r="M26" s="29">
        <v>0</v>
      </c>
      <c r="N26" s="29">
        <v>0</v>
      </c>
      <c r="O26" s="29">
        <v>0</v>
      </c>
      <c r="P26" s="29">
        <v>0</v>
      </c>
      <c r="Q26" s="29">
        <v>0</v>
      </c>
      <c r="R26" s="29">
        <v>0</v>
      </c>
      <c r="S26" s="29">
        <v>170202445</v>
      </c>
      <c r="T26" s="29">
        <v>8331842249</v>
      </c>
    </row>
    <row r="27" spans="1:20">
      <c r="A27" s="26">
        <v>44560</v>
      </c>
      <c r="B27" t="s">
        <v>537</v>
      </c>
      <c r="C27" t="s">
        <v>538</v>
      </c>
      <c r="D27" t="s">
        <v>588</v>
      </c>
      <c r="E27" t="s">
        <v>518</v>
      </c>
      <c r="F27" s="29">
        <v>0</v>
      </c>
      <c r="G27" s="29">
        <v>0</v>
      </c>
      <c r="H27" s="29">
        <v>0</v>
      </c>
      <c r="I27" s="29">
        <v>8161639804</v>
      </c>
      <c r="J27" s="29">
        <v>0</v>
      </c>
      <c r="K27" s="29">
        <v>0</v>
      </c>
      <c r="L27" s="29">
        <v>0</v>
      </c>
      <c r="M27" s="29">
        <v>0</v>
      </c>
      <c r="N27" s="29">
        <v>0</v>
      </c>
      <c r="O27" s="29">
        <v>0</v>
      </c>
      <c r="P27" s="29">
        <v>0</v>
      </c>
      <c r="Q27" s="29">
        <v>0</v>
      </c>
      <c r="R27" s="29">
        <v>0</v>
      </c>
      <c r="S27" s="29">
        <v>170202445</v>
      </c>
      <c r="T27" s="29">
        <v>8331842249</v>
      </c>
    </row>
    <row r="28" spans="1:20">
      <c r="A28" s="26">
        <v>44560</v>
      </c>
      <c r="B28" t="s">
        <v>537</v>
      </c>
      <c r="C28" t="s">
        <v>538</v>
      </c>
      <c r="D28" t="s">
        <v>589</v>
      </c>
      <c r="E28" t="s">
        <v>518</v>
      </c>
      <c r="F28" s="29">
        <v>0</v>
      </c>
      <c r="G28" s="29">
        <v>0</v>
      </c>
      <c r="H28" s="29">
        <v>0</v>
      </c>
      <c r="I28" s="29">
        <v>92815067685</v>
      </c>
      <c r="J28" s="29">
        <v>0</v>
      </c>
      <c r="K28" s="29">
        <v>0</v>
      </c>
      <c r="L28" s="29">
        <v>0</v>
      </c>
      <c r="M28" s="29">
        <v>0</v>
      </c>
      <c r="N28" s="29">
        <v>0</v>
      </c>
      <c r="O28" s="29">
        <v>0</v>
      </c>
      <c r="P28" s="29">
        <v>0</v>
      </c>
      <c r="Q28" s="29">
        <v>0</v>
      </c>
      <c r="R28" s="29">
        <v>0</v>
      </c>
      <c r="S28" s="29">
        <v>19569836</v>
      </c>
      <c r="T28" s="29">
        <v>92834637521</v>
      </c>
    </row>
    <row r="29" spans="1:20">
      <c r="A29" s="26">
        <v>44560</v>
      </c>
      <c r="B29" t="s">
        <v>537</v>
      </c>
      <c r="C29" t="s">
        <v>538</v>
      </c>
      <c r="D29" t="s">
        <v>590</v>
      </c>
      <c r="E29" t="s">
        <v>518</v>
      </c>
      <c r="F29" s="29">
        <v>0</v>
      </c>
      <c r="G29" s="29">
        <v>0</v>
      </c>
      <c r="H29" s="29">
        <v>0</v>
      </c>
      <c r="I29" s="29">
        <v>92815067685</v>
      </c>
      <c r="J29" s="29">
        <v>0</v>
      </c>
      <c r="K29" s="29">
        <v>0</v>
      </c>
      <c r="L29" s="29">
        <v>0</v>
      </c>
      <c r="M29" s="29">
        <v>0</v>
      </c>
      <c r="N29" s="29">
        <v>0</v>
      </c>
      <c r="O29" s="29">
        <v>0</v>
      </c>
      <c r="P29" s="29">
        <v>0</v>
      </c>
      <c r="Q29" s="29">
        <v>0</v>
      </c>
      <c r="R29" s="29">
        <v>0</v>
      </c>
      <c r="S29" s="29">
        <v>19569836</v>
      </c>
      <c r="T29" s="29">
        <v>92834637521</v>
      </c>
    </row>
    <row r="30" spans="1:20">
      <c r="A30" s="26">
        <v>44560</v>
      </c>
      <c r="B30" t="s">
        <v>537</v>
      </c>
      <c r="C30" t="s">
        <v>538</v>
      </c>
      <c r="D30" t="s">
        <v>591</v>
      </c>
      <c r="E30" t="s">
        <v>518</v>
      </c>
      <c r="F30" s="29">
        <v>0</v>
      </c>
      <c r="G30" s="29">
        <v>0</v>
      </c>
      <c r="H30" s="29">
        <v>0</v>
      </c>
      <c r="I30" s="29">
        <v>100976707489</v>
      </c>
      <c r="J30" s="29">
        <v>0</v>
      </c>
      <c r="K30" s="29">
        <v>0</v>
      </c>
      <c r="L30" s="29">
        <v>0</v>
      </c>
      <c r="M30" s="29">
        <v>0</v>
      </c>
      <c r="N30" s="29">
        <v>0</v>
      </c>
      <c r="O30" s="29">
        <v>0</v>
      </c>
      <c r="P30" s="29">
        <v>0</v>
      </c>
      <c r="Q30" s="29">
        <v>0</v>
      </c>
      <c r="R30" s="29">
        <v>0</v>
      </c>
      <c r="S30" s="29">
        <v>189772281</v>
      </c>
    </row>
    <row r="31" spans="1:20">
      <c r="A31" s="26">
        <v>44560</v>
      </c>
      <c r="B31" t="s">
        <v>537</v>
      </c>
      <c r="C31" t="s">
        <v>538</v>
      </c>
      <c r="D31" t="s">
        <v>592</v>
      </c>
      <c r="E31" t="s">
        <v>518</v>
      </c>
      <c r="F31" s="29">
        <v>0</v>
      </c>
      <c r="G31" s="29">
        <v>0</v>
      </c>
      <c r="H31" s="29">
        <v>0</v>
      </c>
      <c r="I31" s="29">
        <v>100976707489</v>
      </c>
      <c r="J31" s="29">
        <v>0</v>
      </c>
      <c r="K31" s="29">
        <v>0</v>
      </c>
      <c r="L31" s="29">
        <v>0</v>
      </c>
      <c r="M31" s="29">
        <v>0</v>
      </c>
      <c r="N31" s="29">
        <v>0</v>
      </c>
      <c r="O31" s="29">
        <v>0</v>
      </c>
      <c r="P31" s="29">
        <v>0</v>
      </c>
      <c r="Q31" s="29">
        <v>0</v>
      </c>
      <c r="R31" s="29">
        <v>0</v>
      </c>
      <c r="S31" s="29">
        <v>189772281</v>
      </c>
    </row>
    <row r="32" spans="1:20">
      <c r="A32" s="26">
        <v>44469</v>
      </c>
      <c r="B32" t="s">
        <v>537</v>
      </c>
      <c r="C32" t="s">
        <v>538</v>
      </c>
      <c r="D32" t="s">
        <v>587</v>
      </c>
      <c r="E32" t="s">
        <v>518</v>
      </c>
      <c r="F32" s="29">
        <v>0</v>
      </c>
      <c r="G32" s="29">
        <v>0</v>
      </c>
      <c r="H32" s="29">
        <v>0</v>
      </c>
      <c r="I32" s="29">
        <v>4387588932</v>
      </c>
      <c r="J32" s="29">
        <v>0</v>
      </c>
      <c r="K32" s="29">
        <v>0</v>
      </c>
      <c r="L32" s="29">
        <v>0</v>
      </c>
      <c r="M32" s="29">
        <v>0</v>
      </c>
      <c r="N32" s="29">
        <v>0</v>
      </c>
      <c r="O32" s="29">
        <v>0</v>
      </c>
      <c r="P32" s="29">
        <v>0</v>
      </c>
      <c r="Q32" s="29">
        <v>0</v>
      </c>
      <c r="R32" s="29">
        <v>0</v>
      </c>
      <c r="S32" s="29">
        <v>0</v>
      </c>
      <c r="T32" s="29">
        <v>4387588932</v>
      </c>
    </row>
    <row r="33" spans="1:20">
      <c r="A33" s="26">
        <v>44469</v>
      </c>
      <c r="B33" t="s">
        <v>537</v>
      </c>
      <c r="C33" t="s">
        <v>538</v>
      </c>
      <c r="D33" t="s">
        <v>588</v>
      </c>
      <c r="E33" t="s">
        <v>518</v>
      </c>
      <c r="F33" s="29">
        <v>0</v>
      </c>
      <c r="G33" s="29">
        <v>0</v>
      </c>
      <c r="H33" s="29">
        <v>0</v>
      </c>
      <c r="I33" s="29">
        <v>4387588932</v>
      </c>
      <c r="J33" s="29">
        <v>0</v>
      </c>
      <c r="K33" s="29">
        <v>0</v>
      </c>
      <c r="L33" s="29">
        <v>0</v>
      </c>
      <c r="M33" s="29">
        <v>0</v>
      </c>
      <c r="N33" s="29">
        <v>0</v>
      </c>
      <c r="O33" s="29">
        <v>0</v>
      </c>
      <c r="P33" s="29">
        <v>0</v>
      </c>
      <c r="Q33" s="29">
        <v>0</v>
      </c>
      <c r="R33" s="29">
        <v>0</v>
      </c>
      <c r="S33" s="29">
        <v>0</v>
      </c>
      <c r="T33" s="29">
        <v>4387588932</v>
      </c>
    </row>
    <row r="34" spans="1:20">
      <c r="A34" s="26">
        <v>44469</v>
      </c>
      <c r="B34" t="s">
        <v>537</v>
      </c>
      <c r="C34" t="s">
        <v>538</v>
      </c>
      <c r="D34" t="s">
        <v>589</v>
      </c>
      <c r="E34" t="s">
        <v>518</v>
      </c>
      <c r="F34" s="29">
        <v>0</v>
      </c>
      <c r="G34" s="29">
        <v>0</v>
      </c>
      <c r="H34" s="29">
        <v>0</v>
      </c>
      <c r="I34" s="29">
        <v>84558383429</v>
      </c>
      <c r="J34" s="29">
        <v>0</v>
      </c>
      <c r="K34" s="29">
        <v>0</v>
      </c>
      <c r="L34" s="29">
        <v>0</v>
      </c>
      <c r="M34" s="29">
        <v>0</v>
      </c>
      <c r="N34" s="29">
        <v>0</v>
      </c>
      <c r="O34" s="29">
        <v>0</v>
      </c>
      <c r="P34" s="29">
        <v>0</v>
      </c>
      <c r="Q34" s="29">
        <v>0</v>
      </c>
      <c r="R34" s="29">
        <v>0</v>
      </c>
      <c r="S34" s="29">
        <v>16471872</v>
      </c>
      <c r="T34" s="29">
        <v>84574855301</v>
      </c>
    </row>
    <row r="35" spans="1:20">
      <c r="A35" s="26">
        <v>44469</v>
      </c>
      <c r="B35" t="s">
        <v>537</v>
      </c>
      <c r="C35" t="s">
        <v>538</v>
      </c>
      <c r="D35" t="s">
        <v>590</v>
      </c>
      <c r="E35" t="s">
        <v>518</v>
      </c>
      <c r="F35" s="29">
        <v>0</v>
      </c>
      <c r="G35" s="29">
        <v>0</v>
      </c>
      <c r="H35" s="29">
        <v>0</v>
      </c>
      <c r="I35" s="29">
        <v>84558383429</v>
      </c>
      <c r="J35" s="29">
        <v>0</v>
      </c>
      <c r="K35" s="29">
        <v>0</v>
      </c>
      <c r="L35" s="29">
        <v>0</v>
      </c>
      <c r="M35" s="29">
        <v>0</v>
      </c>
      <c r="N35" s="29">
        <v>0</v>
      </c>
      <c r="O35" s="29">
        <v>0</v>
      </c>
      <c r="P35" s="29">
        <v>0</v>
      </c>
      <c r="Q35" s="29">
        <v>0</v>
      </c>
      <c r="R35" s="29">
        <v>0</v>
      </c>
      <c r="S35" s="29">
        <v>16471872</v>
      </c>
      <c r="T35" s="29">
        <v>84574855301</v>
      </c>
    </row>
    <row r="36" spans="1:20">
      <c r="A36" s="26">
        <v>44469</v>
      </c>
      <c r="B36" t="s">
        <v>537</v>
      </c>
      <c r="C36" t="s">
        <v>538</v>
      </c>
      <c r="D36" t="s">
        <v>591</v>
      </c>
      <c r="E36" t="s">
        <v>518</v>
      </c>
      <c r="F36" s="29">
        <v>0</v>
      </c>
      <c r="G36" s="29">
        <v>0</v>
      </c>
      <c r="H36" s="29">
        <v>0</v>
      </c>
      <c r="I36" s="29">
        <v>88945972361</v>
      </c>
      <c r="J36" s="29">
        <v>0</v>
      </c>
      <c r="K36" s="29">
        <v>0</v>
      </c>
      <c r="L36" s="29">
        <v>0</v>
      </c>
      <c r="M36" s="29">
        <v>0</v>
      </c>
      <c r="N36" s="29">
        <v>0</v>
      </c>
      <c r="O36" s="29">
        <v>0</v>
      </c>
      <c r="P36" s="29">
        <v>0</v>
      </c>
      <c r="Q36" s="29">
        <v>0</v>
      </c>
      <c r="R36" s="29">
        <v>0</v>
      </c>
      <c r="S36" s="29">
        <v>16471872</v>
      </c>
    </row>
    <row r="37" spans="1:20">
      <c r="A37" s="26">
        <v>44469</v>
      </c>
      <c r="B37" t="s">
        <v>537</v>
      </c>
      <c r="C37" t="s">
        <v>538</v>
      </c>
      <c r="D37" t="s">
        <v>592</v>
      </c>
      <c r="E37" t="s">
        <v>518</v>
      </c>
      <c r="F37" s="29">
        <v>0</v>
      </c>
      <c r="G37" s="29">
        <v>0</v>
      </c>
      <c r="H37" s="29">
        <v>0</v>
      </c>
      <c r="I37" s="29">
        <v>88945972361</v>
      </c>
      <c r="J37" s="29">
        <v>0</v>
      </c>
      <c r="K37" s="29">
        <v>0</v>
      </c>
      <c r="L37" s="29">
        <v>0</v>
      </c>
      <c r="M37" s="29">
        <v>0</v>
      </c>
      <c r="N37" s="29">
        <v>0</v>
      </c>
      <c r="O37" s="29">
        <v>0</v>
      </c>
      <c r="P37" s="29">
        <v>0</v>
      </c>
      <c r="Q37" s="29">
        <v>0</v>
      </c>
      <c r="R37" s="29">
        <v>0</v>
      </c>
      <c r="S37" s="29">
        <v>16471872</v>
      </c>
    </row>
    <row r="38" spans="1:20">
      <c r="A38" s="26">
        <v>44377</v>
      </c>
      <c r="B38" t="s">
        <v>537</v>
      </c>
      <c r="C38" t="s">
        <v>538</v>
      </c>
      <c r="D38" t="s">
        <v>587</v>
      </c>
      <c r="E38" t="s">
        <v>518</v>
      </c>
      <c r="F38" s="29">
        <v>0</v>
      </c>
      <c r="G38" s="29">
        <v>0</v>
      </c>
      <c r="H38" s="29">
        <v>0</v>
      </c>
      <c r="I38" s="29">
        <v>5537821202</v>
      </c>
      <c r="J38" s="29">
        <v>0</v>
      </c>
      <c r="K38" s="29">
        <v>0</v>
      </c>
      <c r="L38" s="29">
        <v>0</v>
      </c>
      <c r="M38" s="29">
        <v>0</v>
      </c>
      <c r="N38" s="29">
        <v>0</v>
      </c>
      <c r="O38" s="29">
        <v>0</v>
      </c>
      <c r="P38" s="29">
        <v>0</v>
      </c>
      <c r="Q38" s="29">
        <v>0</v>
      </c>
      <c r="R38" s="29">
        <v>0</v>
      </c>
      <c r="S38" s="29">
        <v>0</v>
      </c>
      <c r="T38" s="29">
        <v>5537821202</v>
      </c>
    </row>
    <row r="39" spans="1:20">
      <c r="A39" s="26">
        <v>44377</v>
      </c>
      <c r="B39" t="s">
        <v>537</v>
      </c>
      <c r="C39" t="s">
        <v>538</v>
      </c>
      <c r="D39" t="s">
        <v>588</v>
      </c>
      <c r="E39" t="s">
        <v>518</v>
      </c>
      <c r="F39" s="29">
        <v>0</v>
      </c>
      <c r="G39" s="29">
        <v>0</v>
      </c>
      <c r="H39" s="29">
        <v>0</v>
      </c>
      <c r="I39" s="29">
        <v>5537821202</v>
      </c>
      <c r="J39" s="29">
        <v>0</v>
      </c>
      <c r="K39" s="29">
        <v>0</v>
      </c>
      <c r="L39" s="29">
        <v>0</v>
      </c>
      <c r="M39" s="29">
        <v>0</v>
      </c>
      <c r="N39" s="29">
        <v>0</v>
      </c>
      <c r="O39" s="29">
        <v>0</v>
      </c>
      <c r="P39" s="29">
        <v>0</v>
      </c>
      <c r="Q39" s="29">
        <v>0</v>
      </c>
      <c r="R39" s="29">
        <v>0</v>
      </c>
      <c r="S39" s="29">
        <v>0</v>
      </c>
      <c r="T39" s="29">
        <v>5537821202</v>
      </c>
    </row>
    <row r="40" spans="1:20">
      <c r="A40" s="26">
        <v>44377</v>
      </c>
      <c r="B40" t="s">
        <v>537</v>
      </c>
      <c r="C40" t="s">
        <v>538</v>
      </c>
      <c r="D40" t="s">
        <v>589</v>
      </c>
      <c r="E40" t="s">
        <v>518</v>
      </c>
      <c r="F40" s="29">
        <v>0</v>
      </c>
      <c r="G40" s="29">
        <v>0</v>
      </c>
      <c r="H40" s="29">
        <v>0</v>
      </c>
      <c r="I40" s="29">
        <v>95289407931</v>
      </c>
      <c r="J40" s="29">
        <v>0</v>
      </c>
      <c r="K40" s="29">
        <v>0</v>
      </c>
      <c r="L40" s="29">
        <v>0</v>
      </c>
      <c r="M40" s="29">
        <v>0</v>
      </c>
      <c r="N40" s="29">
        <v>0</v>
      </c>
      <c r="O40" s="29">
        <v>0</v>
      </c>
      <c r="P40" s="29">
        <v>0</v>
      </c>
      <c r="Q40" s="29">
        <v>0</v>
      </c>
      <c r="R40" s="29">
        <v>0</v>
      </c>
      <c r="S40" s="29">
        <v>16885482</v>
      </c>
      <c r="T40" s="29">
        <v>95306293413</v>
      </c>
    </row>
    <row r="41" spans="1:20">
      <c r="A41" s="26">
        <v>44377</v>
      </c>
      <c r="B41" t="s">
        <v>537</v>
      </c>
      <c r="C41" t="s">
        <v>538</v>
      </c>
      <c r="D41" t="s">
        <v>590</v>
      </c>
      <c r="E41" t="s">
        <v>518</v>
      </c>
      <c r="F41" s="29">
        <v>0</v>
      </c>
      <c r="G41" s="29">
        <v>0</v>
      </c>
      <c r="H41" s="29">
        <v>0</v>
      </c>
      <c r="I41" s="29">
        <v>95289407931</v>
      </c>
      <c r="J41" s="29">
        <v>0</v>
      </c>
      <c r="K41" s="29">
        <v>0</v>
      </c>
      <c r="L41" s="29">
        <v>0</v>
      </c>
      <c r="M41" s="29">
        <v>0</v>
      </c>
      <c r="N41" s="29">
        <v>0</v>
      </c>
      <c r="O41" s="29">
        <v>0</v>
      </c>
      <c r="P41" s="29">
        <v>0</v>
      </c>
      <c r="Q41" s="29">
        <v>0</v>
      </c>
      <c r="R41" s="29">
        <v>0</v>
      </c>
      <c r="S41" s="29">
        <v>16885482</v>
      </c>
      <c r="T41" s="29">
        <v>95306293413</v>
      </c>
    </row>
    <row r="42" spans="1:20">
      <c r="A42" s="26">
        <v>44377</v>
      </c>
      <c r="B42" t="s">
        <v>537</v>
      </c>
      <c r="C42" t="s">
        <v>538</v>
      </c>
      <c r="D42" t="s">
        <v>591</v>
      </c>
      <c r="E42" t="s">
        <v>518</v>
      </c>
      <c r="F42" s="29">
        <v>0</v>
      </c>
      <c r="G42" s="29">
        <v>0</v>
      </c>
      <c r="H42" s="29">
        <v>0</v>
      </c>
      <c r="I42" s="29">
        <v>100827229133</v>
      </c>
      <c r="J42" s="29">
        <v>0</v>
      </c>
      <c r="K42" s="29">
        <v>0</v>
      </c>
      <c r="L42" s="29">
        <v>0</v>
      </c>
      <c r="M42" s="29">
        <v>0</v>
      </c>
      <c r="N42" s="29">
        <v>0</v>
      </c>
      <c r="O42" s="29">
        <v>0</v>
      </c>
      <c r="P42" s="29">
        <v>0</v>
      </c>
      <c r="Q42" s="29">
        <v>0</v>
      </c>
      <c r="R42" s="29">
        <v>0</v>
      </c>
      <c r="S42" s="29">
        <v>16885482</v>
      </c>
    </row>
    <row r="43" spans="1:20">
      <c r="A43" s="26">
        <v>44377</v>
      </c>
      <c r="B43" t="s">
        <v>537</v>
      </c>
      <c r="C43" t="s">
        <v>538</v>
      </c>
      <c r="D43" t="s">
        <v>592</v>
      </c>
      <c r="E43" t="s">
        <v>518</v>
      </c>
      <c r="F43" s="29">
        <v>0</v>
      </c>
      <c r="G43" s="29">
        <v>0</v>
      </c>
      <c r="H43" s="29">
        <v>0</v>
      </c>
      <c r="I43" s="29">
        <v>100827229133</v>
      </c>
      <c r="J43" s="29">
        <v>0</v>
      </c>
      <c r="K43" s="29">
        <v>0</v>
      </c>
      <c r="L43" s="29">
        <v>0</v>
      </c>
      <c r="M43" s="29">
        <v>0</v>
      </c>
      <c r="N43" s="29">
        <v>0</v>
      </c>
      <c r="O43" s="29">
        <v>0</v>
      </c>
      <c r="P43" s="29">
        <v>0</v>
      </c>
      <c r="Q43" s="29">
        <v>0</v>
      </c>
      <c r="R43" s="29">
        <v>0</v>
      </c>
      <c r="S43" s="29">
        <v>16885482</v>
      </c>
    </row>
    <row r="44" spans="1:20">
      <c r="A44" s="26">
        <v>44286</v>
      </c>
      <c r="B44" t="s">
        <v>537</v>
      </c>
      <c r="C44" t="s">
        <v>538</v>
      </c>
      <c r="D44" t="s">
        <v>587</v>
      </c>
      <c r="E44" t="s">
        <v>518</v>
      </c>
      <c r="F44" s="29">
        <v>0</v>
      </c>
      <c r="G44" s="29">
        <v>0</v>
      </c>
      <c r="H44" s="29">
        <v>0</v>
      </c>
      <c r="I44" s="29">
        <v>4768970963</v>
      </c>
      <c r="J44" s="29">
        <v>0</v>
      </c>
      <c r="K44" s="29">
        <v>0</v>
      </c>
      <c r="L44" s="29">
        <v>0</v>
      </c>
      <c r="M44" s="29">
        <v>0</v>
      </c>
      <c r="N44" s="29">
        <v>0</v>
      </c>
      <c r="O44" s="29">
        <v>0</v>
      </c>
      <c r="P44" s="29">
        <v>0</v>
      </c>
      <c r="Q44" s="29">
        <v>0</v>
      </c>
      <c r="R44" s="29">
        <v>0</v>
      </c>
      <c r="S44" s="29">
        <v>0</v>
      </c>
      <c r="T44" s="29">
        <v>4768970963</v>
      </c>
    </row>
    <row r="45" spans="1:20">
      <c r="A45" s="26">
        <v>44286</v>
      </c>
      <c r="B45" t="s">
        <v>537</v>
      </c>
      <c r="C45" t="s">
        <v>538</v>
      </c>
      <c r="D45" t="s">
        <v>588</v>
      </c>
      <c r="E45" t="s">
        <v>518</v>
      </c>
      <c r="F45" s="29">
        <v>0</v>
      </c>
      <c r="G45" s="29">
        <v>0</v>
      </c>
      <c r="H45" s="29">
        <v>0</v>
      </c>
      <c r="I45" s="29">
        <v>4768970963</v>
      </c>
      <c r="J45" s="29">
        <v>0</v>
      </c>
      <c r="K45" s="29">
        <v>0</v>
      </c>
      <c r="L45" s="29">
        <v>0</v>
      </c>
      <c r="M45" s="29">
        <v>0</v>
      </c>
      <c r="N45" s="29">
        <v>0</v>
      </c>
      <c r="O45" s="29">
        <v>0</v>
      </c>
      <c r="P45" s="29">
        <v>0</v>
      </c>
      <c r="Q45" s="29">
        <v>0</v>
      </c>
      <c r="R45" s="29">
        <v>0</v>
      </c>
      <c r="S45" s="29">
        <v>0</v>
      </c>
      <c r="T45" s="29">
        <v>4768970963</v>
      </c>
    </row>
    <row r="46" spans="1:20">
      <c r="A46" s="26">
        <v>44286</v>
      </c>
      <c r="B46" t="s">
        <v>537</v>
      </c>
      <c r="C46" t="s">
        <v>538</v>
      </c>
      <c r="D46" t="s">
        <v>589</v>
      </c>
      <c r="E46" t="s">
        <v>518</v>
      </c>
      <c r="F46" s="29">
        <v>0</v>
      </c>
      <c r="G46" s="29">
        <v>0</v>
      </c>
      <c r="H46" s="29">
        <v>0</v>
      </c>
      <c r="I46" s="29">
        <v>80136957093</v>
      </c>
      <c r="J46" s="29">
        <v>0</v>
      </c>
      <c r="K46" s="29">
        <v>0</v>
      </c>
      <c r="L46" s="29">
        <v>0</v>
      </c>
      <c r="M46" s="29">
        <v>0</v>
      </c>
      <c r="N46" s="29">
        <v>0</v>
      </c>
      <c r="O46" s="29">
        <v>0</v>
      </c>
      <c r="P46" s="29">
        <v>0</v>
      </c>
      <c r="Q46" s="29">
        <v>0</v>
      </c>
      <c r="R46" s="29">
        <v>0</v>
      </c>
      <c r="S46" s="29">
        <v>25885779</v>
      </c>
      <c r="T46" s="29">
        <v>80162842872</v>
      </c>
    </row>
    <row r="47" spans="1:20">
      <c r="A47" s="26">
        <v>44286</v>
      </c>
      <c r="B47" t="s">
        <v>537</v>
      </c>
      <c r="C47" t="s">
        <v>538</v>
      </c>
      <c r="D47" t="s">
        <v>590</v>
      </c>
      <c r="E47" t="s">
        <v>518</v>
      </c>
      <c r="F47" s="29">
        <v>0</v>
      </c>
      <c r="G47" s="29">
        <v>0</v>
      </c>
      <c r="H47" s="29">
        <v>0</v>
      </c>
      <c r="I47" s="29">
        <v>80136957093</v>
      </c>
      <c r="J47" s="29">
        <v>0</v>
      </c>
      <c r="K47" s="29">
        <v>0</v>
      </c>
      <c r="L47" s="29">
        <v>0</v>
      </c>
      <c r="M47" s="29">
        <v>0</v>
      </c>
      <c r="N47" s="29">
        <v>0</v>
      </c>
      <c r="O47" s="29">
        <v>0</v>
      </c>
      <c r="P47" s="29">
        <v>0</v>
      </c>
      <c r="Q47" s="29">
        <v>0</v>
      </c>
      <c r="R47" s="29">
        <v>0</v>
      </c>
      <c r="S47" s="29">
        <v>25885779</v>
      </c>
      <c r="T47" s="29">
        <v>80162842872</v>
      </c>
    </row>
    <row r="48" spans="1:20">
      <c r="A48" s="26">
        <v>44286</v>
      </c>
      <c r="B48" t="s">
        <v>537</v>
      </c>
      <c r="C48" t="s">
        <v>538</v>
      </c>
      <c r="D48" t="s">
        <v>591</v>
      </c>
      <c r="E48" t="s">
        <v>518</v>
      </c>
      <c r="F48" s="29">
        <v>0</v>
      </c>
      <c r="G48" s="29">
        <v>0</v>
      </c>
      <c r="H48" s="29">
        <v>0</v>
      </c>
      <c r="I48" s="29">
        <v>84905928056</v>
      </c>
      <c r="J48" s="29">
        <v>0</v>
      </c>
      <c r="K48" s="29">
        <v>0</v>
      </c>
      <c r="L48" s="29">
        <v>0</v>
      </c>
      <c r="M48" s="29">
        <v>0</v>
      </c>
      <c r="N48" s="29">
        <v>0</v>
      </c>
      <c r="O48" s="29">
        <v>0</v>
      </c>
      <c r="P48" s="29">
        <v>0</v>
      </c>
      <c r="Q48" s="29">
        <v>0</v>
      </c>
      <c r="R48" s="29">
        <v>0</v>
      </c>
      <c r="S48" s="29">
        <v>25885779</v>
      </c>
    </row>
    <row r="49" spans="1:20">
      <c r="A49" s="26">
        <v>44286</v>
      </c>
      <c r="B49" t="s">
        <v>537</v>
      </c>
      <c r="C49" t="s">
        <v>538</v>
      </c>
      <c r="D49" t="s">
        <v>592</v>
      </c>
      <c r="E49" t="s">
        <v>518</v>
      </c>
      <c r="F49" s="29">
        <v>0</v>
      </c>
      <c r="G49" s="29">
        <v>0</v>
      </c>
      <c r="H49" s="29">
        <v>0</v>
      </c>
      <c r="I49" s="29">
        <v>84905928056</v>
      </c>
      <c r="J49" s="29">
        <v>0</v>
      </c>
      <c r="K49" s="29">
        <v>0</v>
      </c>
      <c r="L49" s="29">
        <v>0</v>
      </c>
      <c r="M49" s="29">
        <v>0</v>
      </c>
      <c r="N49" s="29">
        <v>0</v>
      </c>
      <c r="O49" s="29">
        <v>0</v>
      </c>
      <c r="P49" s="29">
        <v>0</v>
      </c>
      <c r="Q49" s="29">
        <v>0</v>
      </c>
      <c r="R49" s="29">
        <v>0</v>
      </c>
      <c r="S49" s="29">
        <v>25885779</v>
      </c>
    </row>
    <row r="50" spans="1:20">
      <c r="A50" s="26">
        <v>44196</v>
      </c>
      <c r="B50" t="s">
        <v>537</v>
      </c>
      <c r="C50" t="s">
        <v>538</v>
      </c>
      <c r="D50" t="s">
        <v>587</v>
      </c>
      <c r="E50" t="s">
        <v>518</v>
      </c>
      <c r="F50" s="29">
        <v>0</v>
      </c>
      <c r="G50" s="29">
        <v>0</v>
      </c>
      <c r="H50" s="29">
        <v>0</v>
      </c>
      <c r="I50" s="29">
        <v>4178775203</v>
      </c>
      <c r="J50" s="29">
        <v>0</v>
      </c>
      <c r="K50" s="29">
        <v>0</v>
      </c>
      <c r="L50" s="29">
        <v>0</v>
      </c>
      <c r="M50" s="29">
        <v>0</v>
      </c>
      <c r="N50" s="29">
        <v>0</v>
      </c>
      <c r="O50" s="29">
        <v>0</v>
      </c>
      <c r="P50" s="29">
        <v>0</v>
      </c>
      <c r="Q50" s="29">
        <v>0</v>
      </c>
      <c r="R50" s="29">
        <v>0</v>
      </c>
      <c r="S50" s="29">
        <v>0</v>
      </c>
      <c r="T50" s="29">
        <v>4178775203</v>
      </c>
    </row>
    <row r="51" spans="1:20">
      <c r="A51" s="26">
        <v>44196</v>
      </c>
      <c r="B51" t="s">
        <v>537</v>
      </c>
      <c r="C51" t="s">
        <v>538</v>
      </c>
      <c r="D51" t="s">
        <v>588</v>
      </c>
      <c r="E51" t="s">
        <v>518</v>
      </c>
      <c r="F51" s="29">
        <v>0</v>
      </c>
      <c r="G51" s="29">
        <v>0</v>
      </c>
      <c r="H51" s="29">
        <v>0</v>
      </c>
      <c r="I51" s="29">
        <v>4178775203</v>
      </c>
      <c r="J51" s="29">
        <v>0</v>
      </c>
      <c r="K51" s="29">
        <v>0</v>
      </c>
      <c r="L51" s="29">
        <v>0</v>
      </c>
      <c r="M51" s="29">
        <v>0</v>
      </c>
      <c r="N51" s="29">
        <v>0</v>
      </c>
      <c r="O51" s="29">
        <v>0</v>
      </c>
      <c r="P51" s="29">
        <v>0</v>
      </c>
      <c r="Q51" s="29">
        <v>0</v>
      </c>
      <c r="R51" s="29">
        <v>0</v>
      </c>
      <c r="S51" s="29">
        <v>0</v>
      </c>
      <c r="T51" s="29">
        <v>4178775203</v>
      </c>
    </row>
    <row r="52" spans="1:20">
      <c r="A52" s="26">
        <v>44196</v>
      </c>
      <c r="B52" t="s">
        <v>537</v>
      </c>
      <c r="C52" t="s">
        <v>538</v>
      </c>
      <c r="D52" t="s">
        <v>589</v>
      </c>
      <c r="E52" t="s">
        <v>518</v>
      </c>
      <c r="F52" s="29">
        <v>0</v>
      </c>
      <c r="G52" s="29">
        <v>0</v>
      </c>
      <c r="H52" s="29">
        <v>0</v>
      </c>
      <c r="I52" s="29">
        <v>68015900129</v>
      </c>
      <c r="J52" s="29">
        <v>0</v>
      </c>
      <c r="K52" s="29">
        <v>0</v>
      </c>
      <c r="L52" s="29">
        <v>0</v>
      </c>
      <c r="M52" s="29">
        <v>0</v>
      </c>
      <c r="N52" s="29">
        <v>0</v>
      </c>
      <c r="O52" s="29">
        <v>0</v>
      </c>
      <c r="P52" s="29">
        <v>0</v>
      </c>
      <c r="Q52" s="29">
        <v>0</v>
      </c>
      <c r="R52" s="29">
        <v>0</v>
      </c>
      <c r="S52" s="29">
        <v>392718248</v>
      </c>
      <c r="T52" s="29">
        <v>68408618377</v>
      </c>
    </row>
    <row r="53" spans="1:20">
      <c r="A53" s="26">
        <v>44196</v>
      </c>
      <c r="B53" t="s">
        <v>537</v>
      </c>
      <c r="C53" t="s">
        <v>538</v>
      </c>
      <c r="D53" t="s">
        <v>590</v>
      </c>
      <c r="E53" t="s">
        <v>518</v>
      </c>
      <c r="F53" s="29">
        <v>0</v>
      </c>
      <c r="G53" s="29">
        <v>0</v>
      </c>
      <c r="H53" s="29">
        <v>0</v>
      </c>
      <c r="I53" s="29">
        <v>68015900129</v>
      </c>
      <c r="J53" s="29">
        <v>0</v>
      </c>
      <c r="K53" s="29">
        <v>0</v>
      </c>
      <c r="L53" s="29">
        <v>0</v>
      </c>
      <c r="M53" s="29">
        <v>0</v>
      </c>
      <c r="N53" s="29">
        <v>0</v>
      </c>
      <c r="O53" s="29">
        <v>0</v>
      </c>
      <c r="P53" s="29">
        <v>0</v>
      </c>
      <c r="Q53" s="29">
        <v>0</v>
      </c>
      <c r="R53" s="29">
        <v>0</v>
      </c>
      <c r="S53" s="29">
        <v>392718248</v>
      </c>
      <c r="T53" s="29">
        <v>68408618377</v>
      </c>
    </row>
    <row r="54" spans="1:20">
      <c r="A54" s="26">
        <v>44196</v>
      </c>
      <c r="B54" t="s">
        <v>537</v>
      </c>
      <c r="C54" t="s">
        <v>538</v>
      </c>
      <c r="D54" t="s">
        <v>591</v>
      </c>
      <c r="E54" t="s">
        <v>518</v>
      </c>
      <c r="F54" s="29">
        <v>0</v>
      </c>
      <c r="G54" s="29">
        <v>0</v>
      </c>
      <c r="H54" s="29">
        <v>0</v>
      </c>
      <c r="I54" s="29">
        <v>72194675332</v>
      </c>
      <c r="J54" s="29">
        <v>0</v>
      </c>
      <c r="K54" s="29">
        <v>0</v>
      </c>
      <c r="L54" s="29">
        <v>0</v>
      </c>
      <c r="M54" s="29">
        <v>0</v>
      </c>
      <c r="N54" s="29">
        <v>0</v>
      </c>
      <c r="O54" s="29">
        <v>0</v>
      </c>
      <c r="P54" s="29">
        <v>0</v>
      </c>
      <c r="Q54" s="29">
        <v>0</v>
      </c>
      <c r="R54" s="29">
        <v>0</v>
      </c>
      <c r="S54" s="29">
        <v>392718248</v>
      </c>
    </row>
    <row r="55" spans="1:20">
      <c r="A55" s="26">
        <v>44196</v>
      </c>
      <c r="B55" t="s">
        <v>537</v>
      </c>
      <c r="C55" t="s">
        <v>538</v>
      </c>
      <c r="D55" t="s">
        <v>592</v>
      </c>
      <c r="E55" t="s">
        <v>518</v>
      </c>
      <c r="F55" s="29">
        <v>0</v>
      </c>
      <c r="G55" s="29">
        <v>0</v>
      </c>
      <c r="H55" s="29">
        <v>0</v>
      </c>
      <c r="I55" s="29">
        <v>72194675332</v>
      </c>
      <c r="J55" s="29">
        <v>0</v>
      </c>
      <c r="K55" s="29">
        <v>0</v>
      </c>
      <c r="L55" s="29">
        <v>0</v>
      </c>
      <c r="M55" s="29">
        <v>0</v>
      </c>
      <c r="N55" s="29">
        <v>0</v>
      </c>
      <c r="O55" s="29">
        <v>0</v>
      </c>
      <c r="P55" s="29">
        <v>0</v>
      </c>
      <c r="Q55" s="29">
        <v>0</v>
      </c>
      <c r="R55" s="29">
        <v>0</v>
      </c>
      <c r="S55" s="29">
        <v>392718248</v>
      </c>
    </row>
    <row r="56" spans="1:20">
      <c r="A56" s="26">
        <v>44104</v>
      </c>
      <c r="B56" t="s">
        <v>537</v>
      </c>
      <c r="C56" t="s">
        <v>538</v>
      </c>
      <c r="D56" t="s">
        <v>587</v>
      </c>
      <c r="E56" t="s">
        <v>518</v>
      </c>
      <c r="F56" s="29">
        <v>0</v>
      </c>
      <c r="G56" s="29">
        <v>0</v>
      </c>
      <c r="H56" s="29">
        <v>0</v>
      </c>
      <c r="I56" s="29">
        <v>3487523277</v>
      </c>
      <c r="J56" s="29">
        <v>0</v>
      </c>
      <c r="K56" s="29">
        <v>0</v>
      </c>
      <c r="L56" s="29">
        <v>0</v>
      </c>
      <c r="M56" s="29">
        <v>0</v>
      </c>
      <c r="N56" s="29">
        <v>0</v>
      </c>
      <c r="O56" s="29">
        <v>0</v>
      </c>
      <c r="P56" s="29">
        <v>0</v>
      </c>
      <c r="Q56" s="29">
        <v>0</v>
      </c>
      <c r="R56" s="29">
        <v>0</v>
      </c>
      <c r="S56" s="29">
        <v>0</v>
      </c>
      <c r="T56" s="29">
        <v>3487523277</v>
      </c>
    </row>
    <row r="57" spans="1:20">
      <c r="A57" s="26">
        <v>44104</v>
      </c>
      <c r="B57" t="s">
        <v>537</v>
      </c>
      <c r="C57" t="s">
        <v>538</v>
      </c>
      <c r="D57" t="s">
        <v>588</v>
      </c>
      <c r="E57" t="s">
        <v>518</v>
      </c>
      <c r="F57" s="29">
        <v>0</v>
      </c>
      <c r="G57" s="29">
        <v>0</v>
      </c>
      <c r="H57" s="29">
        <v>0</v>
      </c>
      <c r="I57" s="29">
        <v>3487523277</v>
      </c>
      <c r="J57" s="29">
        <v>0</v>
      </c>
      <c r="K57" s="29">
        <v>0</v>
      </c>
      <c r="L57" s="29">
        <v>0</v>
      </c>
      <c r="M57" s="29">
        <v>0</v>
      </c>
      <c r="N57" s="29">
        <v>0</v>
      </c>
      <c r="O57" s="29">
        <v>0</v>
      </c>
      <c r="P57" s="29">
        <v>0</v>
      </c>
      <c r="Q57" s="29">
        <v>0</v>
      </c>
      <c r="R57" s="29">
        <v>0</v>
      </c>
      <c r="S57" s="29">
        <v>0</v>
      </c>
      <c r="T57" s="29">
        <v>3487523277</v>
      </c>
    </row>
    <row r="58" spans="1:20">
      <c r="A58" s="26">
        <v>44104</v>
      </c>
      <c r="B58" t="s">
        <v>537</v>
      </c>
      <c r="C58" t="s">
        <v>538</v>
      </c>
      <c r="D58" t="s">
        <v>589</v>
      </c>
      <c r="E58" t="s">
        <v>518</v>
      </c>
      <c r="F58" s="29">
        <v>0</v>
      </c>
      <c r="G58" s="29">
        <v>0</v>
      </c>
      <c r="H58" s="29">
        <v>0</v>
      </c>
      <c r="I58" s="29">
        <v>60428741869</v>
      </c>
      <c r="J58" s="29">
        <v>0</v>
      </c>
      <c r="K58" s="29">
        <v>0</v>
      </c>
      <c r="L58" s="29">
        <v>0</v>
      </c>
      <c r="M58" s="29">
        <v>0</v>
      </c>
      <c r="N58" s="29">
        <v>0</v>
      </c>
      <c r="O58" s="29">
        <v>0</v>
      </c>
      <c r="P58" s="29">
        <v>0</v>
      </c>
      <c r="Q58" s="29">
        <v>0</v>
      </c>
      <c r="R58" s="29">
        <v>0</v>
      </c>
      <c r="S58" s="29">
        <v>449204541</v>
      </c>
      <c r="T58" s="29">
        <v>60877946410</v>
      </c>
    </row>
    <row r="59" spans="1:20">
      <c r="A59" s="26">
        <v>44104</v>
      </c>
      <c r="B59" t="s">
        <v>537</v>
      </c>
      <c r="C59" t="s">
        <v>538</v>
      </c>
      <c r="D59" t="s">
        <v>590</v>
      </c>
      <c r="E59" t="s">
        <v>518</v>
      </c>
      <c r="F59" s="29">
        <v>0</v>
      </c>
      <c r="G59" s="29">
        <v>0</v>
      </c>
      <c r="H59" s="29">
        <v>0</v>
      </c>
      <c r="I59" s="29">
        <v>60428741869</v>
      </c>
      <c r="J59" s="29">
        <v>0</v>
      </c>
      <c r="K59" s="29">
        <v>0</v>
      </c>
      <c r="L59" s="29">
        <v>0</v>
      </c>
      <c r="M59" s="29">
        <v>0</v>
      </c>
      <c r="N59" s="29">
        <v>0</v>
      </c>
      <c r="O59" s="29">
        <v>0</v>
      </c>
      <c r="P59" s="29">
        <v>0</v>
      </c>
      <c r="Q59" s="29">
        <v>0</v>
      </c>
      <c r="R59" s="29">
        <v>0</v>
      </c>
      <c r="S59" s="29">
        <v>449204541</v>
      </c>
      <c r="T59" s="29">
        <v>60877946410</v>
      </c>
    </row>
    <row r="60" spans="1:20">
      <c r="A60" s="26">
        <v>44104</v>
      </c>
      <c r="B60" t="s">
        <v>537</v>
      </c>
      <c r="C60" t="s">
        <v>538</v>
      </c>
      <c r="D60" t="s">
        <v>591</v>
      </c>
      <c r="E60" t="s">
        <v>518</v>
      </c>
      <c r="F60" s="29">
        <v>0</v>
      </c>
      <c r="G60" s="29">
        <v>0</v>
      </c>
      <c r="H60" s="29">
        <v>0</v>
      </c>
      <c r="I60" s="29">
        <v>63916265146</v>
      </c>
      <c r="J60" s="29">
        <v>0</v>
      </c>
      <c r="K60" s="29">
        <v>0</v>
      </c>
      <c r="L60" s="29">
        <v>0</v>
      </c>
      <c r="M60" s="29">
        <v>0</v>
      </c>
      <c r="N60" s="29">
        <v>0</v>
      </c>
      <c r="O60" s="29">
        <v>0</v>
      </c>
      <c r="P60" s="29">
        <v>0</v>
      </c>
      <c r="Q60" s="29">
        <v>0</v>
      </c>
      <c r="R60" s="29">
        <v>0</v>
      </c>
      <c r="S60" s="29">
        <v>449204541</v>
      </c>
    </row>
    <row r="61" spans="1:20">
      <c r="A61" s="26">
        <v>44104</v>
      </c>
      <c r="B61" t="s">
        <v>537</v>
      </c>
      <c r="C61" t="s">
        <v>538</v>
      </c>
      <c r="D61" t="s">
        <v>592</v>
      </c>
      <c r="E61" t="s">
        <v>518</v>
      </c>
      <c r="F61" s="29">
        <v>0</v>
      </c>
      <c r="G61" s="29">
        <v>0</v>
      </c>
      <c r="H61" s="29">
        <v>0</v>
      </c>
      <c r="I61" s="29">
        <v>63916265146</v>
      </c>
      <c r="J61" s="29">
        <v>0</v>
      </c>
      <c r="K61" s="29">
        <v>0</v>
      </c>
      <c r="L61" s="29">
        <v>0</v>
      </c>
      <c r="M61" s="29">
        <v>0</v>
      </c>
      <c r="N61" s="29">
        <v>0</v>
      </c>
      <c r="O61" s="29">
        <v>0</v>
      </c>
      <c r="P61" s="29">
        <v>0</v>
      </c>
      <c r="Q61" s="29">
        <v>0</v>
      </c>
      <c r="R61" s="29">
        <v>0</v>
      </c>
      <c r="S61" s="29">
        <v>449204541</v>
      </c>
    </row>
    <row r="62" spans="1:20">
      <c r="A62" s="26">
        <v>44012</v>
      </c>
      <c r="B62" t="s">
        <v>537</v>
      </c>
      <c r="C62" t="s">
        <v>538</v>
      </c>
      <c r="D62" t="s">
        <v>587</v>
      </c>
      <c r="E62" t="s">
        <v>518</v>
      </c>
      <c r="F62" s="29">
        <v>0</v>
      </c>
      <c r="G62" s="29">
        <v>0</v>
      </c>
      <c r="H62" s="29">
        <v>0</v>
      </c>
      <c r="I62" s="29">
        <v>3464538994</v>
      </c>
      <c r="J62" s="29">
        <v>0</v>
      </c>
      <c r="K62" s="29">
        <v>0</v>
      </c>
      <c r="L62" s="29">
        <v>0</v>
      </c>
      <c r="M62" s="29">
        <v>0</v>
      </c>
      <c r="N62" s="29">
        <v>0</v>
      </c>
      <c r="O62" s="29">
        <v>0</v>
      </c>
      <c r="P62" s="29">
        <v>0</v>
      </c>
      <c r="Q62" s="29">
        <v>0</v>
      </c>
      <c r="R62" s="29">
        <v>0</v>
      </c>
      <c r="S62" s="29">
        <v>0</v>
      </c>
      <c r="T62" s="29">
        <v>3464538994</v>
      </c>
    </row>
    <row r="63" spans="1:20">
      <c r="A63" s="26">
        <v>44012</v>
      </c>
      <c r="B63" t="s">
        <v>537</v>
      </c>
      <c r="C63" t="s">
        <v>538</v>
      </c>
      <c r="D63" t="s">
        <v>588</v>
      </c>
      <c r="E63" t="s">
        <v>518</v>
      </c>
      <c r="F63" s="29">
        <v>0</v>
      </c>
      <c r="G63" s="29">
        <v>0</v>
      </c>
      <c r="H63" s="29">
        <v>0</v>
      </c>
      <c r="I63" s="29">
        <v>3464538994</v>
      </c>
      <c r="J63" s="29">
        <v>0</v>
      </c>
      <c r="K63" s="29">
        <v>0</v>
      </c>
      <c r="L63" s="29">
        <v>0</v>
      </c>
      <c r="M63" s="29">
        <v>0</v>
      </c>
      <c r="N63" s="29">
        <v>0</v>
      </c>
      <c r="O63" s="29">
        <v>0</v>
      </c>
      <c r="P63" s="29">
        <v>0</v>
      </c>
      <c r="Q63" s="29">
        <v>0</v>
      </c>
      <c r="R63" s="29">
        <v>0</v>
      </c>
      <c r="S63" s="29">
        <v>0</v>
      </c>
      <c r="T63" s="29">
        <v>3464538994</v>
      </c>
    </row>
    <row r="64" spans="1:20">
      <c r="A64" s="26">
        <v>44012</v>
      </c>
      <c r="B64" t="s">
        <v>537</v>
      </c>
      <c r="C64" t="s">
        <v>538</v>
      </c>
      <c r="D64" t="s">
        <v>589</v>
      </c>
      <c r="E64" t="s">
        <v>518</v>
      </c>
      <c r="F64" s="29">
        <v>0</v>
      </c>
      <c r="G64" s="29">
        <v>0</v>
      </c>
      <c r="H64" s="29">
        <v>0</v>
      </c>
      <c r="I64" s="29">
        <v>50384797283</v>
      </c>
      <c r="J64" s="29">
        <v>0</v>
      </c>
      <c r="K64" s="29">
        <v>0</v>
      </c>
      <c r="L64" s="29">
        <v>0</v>
      </c>
      <c r="M64" s="29">
        <v>0</v>
      </c>
      <c r="N64" s="29">
        <v>0</v>
      </c>
      <c r="O64" s="29">
        <v>0</v>
      </c>
      <c r="P64" s="29">
        <v>0</v>
      </c>
      <c r="Q64" s="29">
        <v>0</v>
      </c>
      <c r="R64" s="29">
        <v>0</v>
      </c>
      <c r="S64" s="29">
        <v>449759484</v>
      </c>
      <c r="T64" s="29">
        <v>50834556767</v>
      </c>
    </row>
    <row r="65" spans="1:20">
      <c r="A65" s="26">
        <v>44012</v>
      </c>
      <c r="B65" t="s">
        <v>537</v>
      </c>
      <c r="C65" t="s">
        <v>538</v>
      </c>
      <c r="D65" t="s">
        <v>590</v>
      </c>
      <c r="E65" t="s">
        <v>518</v>
      </c>
      <c r="F65" s="29">
        <v>0</v>
      </c>
      <c r="G65" s="29">
        <v>0</v>
      </c>
      <c r="H65" s="29">
        <v>0</v>
      </c>
      <c r="I65" s="29">
        <v>50384797283</v>
      </c>
      <c r="J65" s="29">
        <v>0</v>
      </c>
      <c r="K65" s="29">
        <v>0</v>
      </c>
      <c r="L65" s="29">
        <v>0</v>
      </c>
      <c r="M65" s="29">
        <v>0</v>
      </c>
      <c r="N65" s="29">
        <v>0</v>
      </c>
      <c r="O65" s="29">
        <v>0</v>
      </c>
      <c r="P65" s="29">
        <v>0</v>
      </c>
      <c r="Q65" s="29">
        <v>0</v>
      </c>
      <c r="R65" s="29">
        <v>0</v>
      </c>
      <c r="S65" s="29">
        <v>449759484</v>
      </c>
      <c r="T65" s="29">
        <v>50834556767</v>
      </c>
    </row>
    <row r="66" spans="1:20">
      <c r="A66" s="26">
        <v>44012</v>
      </c>
      <c r="B66" t="s">
        <v>537</v>
      </c>
      <c r="C66" t="s">
        <v>538</v>
      </c>
      <c r="D66" t="s">
        <v>591</v>
      </c>
      <c r="E66" t="s">
        <v>518</v>
      </c>
      <c r="F66" s="29">
        <v>0</v>
      </c>
      <c r="G66" s="29">
        <v>0</v>
      </c>
      <c r="H66" s="29">
        <v>0</v>
      </c>
      <c r="I66" s="29">
        <v>53849336277</v>
      </c>
      <c r="J66" s="29">
        <v>0</v>
      </c>
      <c r="K66" s="29">
        <v>0</v>
      </c>
      <c r="L66" s="29">
        <v>0</v>
      </c>
      <c r="M66" s="29">
        <v>0</v>
      </c>
      <c r="N66" s="29">
        <v>0</v>
      </c>
      <c r="O66" s="29">
        <v>0</v>
      </c>
      <c r="P66" s="29">
        <v>0</v>
      </c>
      <c r="Q66" s="29">
        <v>0</v>
      </c>
      <c r="R66" s="29">
        <v>0</v>
      </c>
      <c r="S66" s="29">
        <v>449759484</v>
      </c>
    </row>
    <row r="67" spans="1:20">
      <c r="A67" s="26">
        <v>44012</v>
      </c>
      <c r="B67" t="s">
        <v>537</v>
      </c>
      <c r="C67" t="s">
        <v>538</v>
      </c>
      <c r="D67" t="s">
        <v>592</v>
      </c>
      <c r="E67" t="s">
        <v>518</v>
      </c>
      <c r="F67" s="29">
        <v>0</v>
      </c>
      <c r="G67" s="29">
        <v>0</v>
      </c>
      <c r="H67" s="29">
        <v>0</v>
      </c>
      <c r="I67" s="29">
        <v>53849336277</v>
      </c>
      <c r="J67" s="29">
        <v>0</v>
      </c>
      <c r="K67" s="29">
        <v>0</v>
      </c>
      <c r="L67" s="29">
        <v>0</v>
      </c>
      <c r="M67" s="29">
        <v>0</v>
      </c>
      <c r="N67" s="29">
        <v>0</v>
      </c>
      <c r="O67" s="29">
        <v>0</v>
      </c>
      <c r="P67" s="29">
        <v>0</v>
      </c>
      <c r="Q67" s="29">
        <v>0</v>
      </c>
      <c r="R67" s="29">
        <v>0</v>
      </c>
      <c r="S67" s="29">
        <v>449759484</v>
      </c>
    </row>
    <row r="68" spans="1:20">
      <c r="A68" s="26">
        <v>43921</v>
      </c>
      <c r="B68" t="s">
        <v>537</v>
      </c>
      <c r="C68" t="s">
        <v>538</v>
      </c>
      <c r="D68" t="s">
        <v>587</v>
      </c>
      <c r="E68" t="s">
        <v>518</v>
      </c>
      <c r="F68" s="29">
        <v>0</v>
      </c>
      <c r="G68" s="29">
        <v>0</v>
      </c>
      <c r="H68" s="29">
        <v>0</v>
      </c>
      <c r="I68" s="29">
        <v>5616512669</v>
      </c>
      <c r="J68" s="29">
        <v>0</v>
      </c>
      <c r="K68" s="29">
        <v>0</v>
      </c>
      <c r="L68" s="29">
        <v>0</v>
      </c>
      <c r="M68" s="29">
        <v>0</v>
      </c>
      <c r="N68" s="29">
        <v>0</v>
      </c>
      <c r="O68" s="29">
        <v>0</v>
      </c>
      <c r="P68" s="29">
        <v>0</v>
      </c>
      <c r="Q68" s="29">
        <v>0</v>
      </c>
      <c r="R68" s="29">
        <v>0</v>
      </c>
      <c r="S68" s="29">
        <v>0</v>
      </c>
      <c r="T68" s="29">
        <v>5616512669</v>
      </c>
    </row>
    <row r="69" spans="1:20">
      <c r="A69" s="26">
        <v>43921</v>
      </c>
      <c r="B69" t="s">
        <v>537</v>
      </c>
      <c r="C69" t="s">
        <v>538</v>
      </c>
      <c r="D69" t="s">
        <v>588</v>
      </c>
      <c r="E69" t="s">
        <v>518</v>
      </c>
      <c r="F69" s="29">
        <v>0</v>
      </c>
      <c r="G69" s="29">
        <v>0</v>
      </c>
      <c r="H69" s="29">
        <v>0</v>
      </c>
      <c r="I69" s="29">
        <v>5616512669</v>
      </c>
      <c r="J69" s="29">
        <v>0</v>
      </c>
      <c r="K69" s="29">
        <v>0</v>
      </c>
      <c r="L69" s="29">
        <v>0</v>
      </c>
      <c r="M69" s="29">
        <v>0</v>
      </c>
      <c r="N69" s="29">
        <v>0</v>
      </c>
      <c r="O69" s="29">
        <v>0</v>
      </c>
      <c r="P69" s="29">
        <v>0</v>
      </c>
      <c r="Q69" s="29">
        <v>0</v>
      </c>
      <c r="R69" s="29">
        <v>0</v>
      </c>
      <c r="S69" s="29">
        <v>0</v>
      </c>
      <c r="T69" s="29">
        <v>5616512669</v>
      </c>
    </row>
    <row r="70" spans="1:20">
      <c r="A70" s="26">
        <v>43921</v>
      </c>
      <c r="B70" t="s">
        <v>537</v>
      </c>
      <c r="C70" t="s">
        <v>538</v>
      </c>
      <c r="D70" t="s">
        <v>589</v>
      </c>
      <c r="E70" t="s">
        <v>518</v>
      </c>
      <c r="F70" s="29">
        <v>0</v>
      </c>
      <c r="G70" s="29">
        <v>0</v>
      </c>
      <c r="H70" s="29">
        <v>0</v>
      </c>
      <c r="I70" s="29">
        <v>61072748708</v>
      </c>
      <c r="J70" s="29">
        <v>0</v>
      </c>
      <c r="K70" s="29">
        <v>0</v>
      </c>
      <c r="L70" s="29">
        <v>0</v>
      </c>
      <c r="M70" s="29">
        <v>0</v>
      </c>
      <c r="N70" s="29">
        <v>0</v>
      </c>
      <c r="O70" s="29">
        <v>0</v>
      </c>
      <c r="P70" s="29">
        <v>0</v>
      </c>
      <c r="Q70" s="29">
        <v>0</v>
      </c>
      <c r="R70" s="29">
        <v>0</v>
      </c>
      <c r="S70" s="29">
        <v>441622715</v>
      </c>
      <c r="T70" s="29">
        <v>61514371423</v>
      </c>
    </row>
    <row r="71" spans="1:20">
      <c r="A71" s="26">
        <v>43921</v>
      </c>
      <c r="B71" t="s">
        <v>537</v>
      </c>
      <c r="C71" t="s">
        <v>538</v>
      </c>
      <c r="D71" t="s">
        <v>590</v>
      </c>
      <c r="E71" t="s">
        <v>518</v>
      </c>
      <c r="F71" s="29">
        <v>0</v>
      </c>
      <c r="G71" s="29">
        <v>0</v>
      </c>
      <c r="H71" s="29">
        <v>0</v>
      </c>
      <c r="I71" s="29">
        <v>61072748708</v>
      </c>
      <c r="J71" s="29">
        <v>0</v>
      </c>
      <c r="K71" s="29">
        <v>0</v>
      </c>
      <c r="L71" s="29">
        <v>0</v>
      </c>
      <c r="M71" s="29">
        <v>0</v>
      </c>
      <c r="N71" s="29">
        <v>0</v>
      </c>
      <c r="O71" s="29">
        <v>0</v>
      </c>
      <c r="P71" s="29">
        <v>0</v>
      </c>
      <c r="Q71" s="29">
        <v>0</v>
      </c>
      <c r="R71" s="29">
        <v>0</v>
      </c>
      <c r="S71" s="29">
        <v>441622715</v>
      </c>
      <c r="T71" s="29">
        <v>61514371423</v>
      </c>
    </row>
    <row r="72" spans="1:20">
      <c r="A72" s="26">
        <v>43921</v>
      </c>
      <c r="B72" t="s">
        <v>537</v>
      </c>
      <c r="C72" t="s">
        <v>538</v>
      </c>
      <c r="D72" t="s">
        <v>591</v>
      </c>
      <c r="E72" t="s">
        <v>518</v>
      </c>
      <c r="F72" s="29">
        <v>0</v>
      </c>
      <c r="G72" s="29">
        <v>0</v>
      </c>
      <c r="H72" s="29">
        <v>0</v>
      </c>
      <c r="I72" s="29">
        <v>66689261377</v>
      </c>
      <c r="J72" s="29">
        <v>0</v>
      </c>
      <c r="K72" s="29">
        <v>0</v>
      </c>
      <c r="L72" s="29">
        <v>0</v>
      </c>
      <c r="M72" s="29">
        <v>0</v>
      </c>
      <c r="N72" s="29">
        <v>0</v>
      </c>
      <c r="O72" s="29">
        <v>0</v>
      </c>
      <c r="P72" s="29">
        <v>0</v>
      </c>
      <c r="Q72" s="29">
        <v>0</v>
      </c>
      <c r="R72" s="29">
        <v>0</v>
      </c>
      <c r="S72" s="29">
        <v>441622715</v>
      </c>
    </row>
    <row r="73" spans="1:20">
      <c r="A73" s="26">
        <v>43921</v>
      </c>
      <c r="B73" t="s">
        <v>537</v>
      </c>
      <c r="C73" t="s">
        <v>538</v>
      </c>
      <c r="D73" t="s">
        <v>592</v>
      </c>
      <c r="E73" t="s">
        <v>518</v>
      </c>
      <c r="F73" s="29">
        <v>0</v>
      </c>
      <c r="G73" s="29">
        <v>0</v>
      </c>
      <c r="H73" s="29">
        <v>0</v>
      </c>
      <c r="I73" s="29">
        <v>66689261377</v>
      </c>
      <c r="J73" s="29">
        <v>0</v>
      </c>
      <c r="K73" s="29">
        <v>0</v>
      </c>
      <c r="L73" s="29">
        <v>0</v>
      </c>
      <c r="M73" s="29">
        <v>0</v>
      </c>
      <c r="N73" s="29">
        <v>0</v>
      </c>
      <c r="O73" s="29">
        <v>0</v>
      </c>
      <c r="P73" s="29">
        <v>0</v>
      </c>
      <c r="Q73" s="29">
        <v>0</v>
      </c>
      <c r="R73" s="29">
        <v>0</v>
      </c>
      <c r="S73" s="29">
        <v>441622715</v>
      </c>
    </row>
    <row r="74" spans="1:20">
      <c r="A74" s="26">
        <v>43830</v>
      </c>
      <c r="B74" t="s">
        <v>537</v>
      </c>
      <c r="C74" t="s">
        <v>538</v>
      </c>
      <c r="D74" t="s">
        <v>587</v>
      </c>
      <c r="E74" t="s">
        <v>518</v>
      </c>
      <c r="F74" s="29">
        <v>0</v>
      </c>
      <c r="G74" s="29">
        <v>0</v>
      </c>
      <c r="H74" s="29">
        <v>0</v>
      </c>
      <c r="I74" s="29">
        <v>2768934413</v>
      </c>
      <c r="J74" s="29">
        <v>0</v>
      </c>
      <c r="K74" s="29">
        <v>0</v>
      </c>
      <c r="L74" s="29">
        <v>0</v>
      </c>
      <c r="M74" s="29">
        <v>0</v>
      </c>
      <c r="N74" s="29">
        <v>0</v>
      </c>
      <c r="O74" s="29">
        <v>0</v>
      </c>
      <c r="P74" s="29">
        <v>0</v>
      </c>
      <c r="Q74" s="29">
        <v>0</v>
      </c>
      <c r="R74" s="29">
        <v>0</v>
      </c>
      <c r="S74" s="29">
        <v>0</v>
      </c>
      <c r="T74" s="29">
        <v>2768934413</v>
      </c>
    </row>
    <row r="75" spans="1:20">
      <c r="A75" s="26">
        <v>43830</v>
      </c>
      <c r="B75" t="s">
        <v>537</v>
      </c>
      <c r="C75" t="s">
        <v>538</v>
      </c>
      <c r="D75" t="s">
        <v>588</v>
      </c>
      <c r="E75" t="s">
        <v>518</v>
      </c>
      <c r="F75" s="29">
        <v>0</v>
      </c>
      <c r="G75" s="29">
        <v>0</v>
      </c>
      <c r="H75" s="29">
        <v>0</v>
      </c>
      <c r="I75" s="29">
        <v>2768934413</v>
      </c>
      <c r="J75" s="29">
        <v>0</v>
      </c>
      <c r="K75" s="29">
        <v>0</v>
      </c>
      <c r="L75" s="29">
        <v>0</v>
      </c>
      <c r="M75" s="29">
        <v>0</v>
      </c>
      <c r="N75" s="29">
        <v>0</v>
      </c>
      <c r="O75" s="29">
        <v>0</v>
      </c>
      <c r="P75" s="29">
        <v>0</v>
      </c>
      <c r="Q75" s="29">
        <v>0</v>
      </c>
      <c r="R75" s="29">
        <v>0</v>
      </c>
      <c r="S75" s="29">
        <v>0</v>
      </c>
      <c r="T75" s="29">
        <v>2768934413</v>
      </c>
    </row>
    <row r="76" spans="1:20">
      <c r="A76" s="26">
        <v>43830</v>
      </c>
      <c r="B76" t="s">
        <v>537</v>
      </c>
      <c r="C76" t="s">
        <v>538</v>
      </c>
      <c r="D76" t="s">
        <v>589</v>
      </c>
      <c r="E76" t="s">
        <v>518</v>
      </c>
      <c r="F76" s="29">
        <v>0</v>
      </c>
      <c r="G76" s="29">
        <v>0</v>
      </c>
      <c r="H76" s="29">
        <v>0</v>
      </c>
      <c r="I76" s="29">
        <v>46058328228</v>
      </c>
      <c r="J76" s="29">
        <v>0</v>
      </c>
      <c r="K76" s="29">
        <v>0</v>
      </c>
      <c r="L76" s="29">
        <v>0</v>
      </c>
      <c r="M76" s="29">
        <v>0</v>
      </c>
      <c r="N76" s="29">
        <v>0</v>
      </c>
      <c r="O76" s="29">
        <v>0</v>
      </c>
      <c r="P76" s="29">
        <v>0</v>
      </c>
      <c r="Q76" s="29">
        <v>0</v>
      </c>
      <c r="R76" s="29">
        <v>0</v>
      </c>
      <c r="S76" s="29">
        <v>756383726</v>
      </c>
      <c r="T76" s="29">
        <v>46814711954</v>
      </c>
    </row>
    <row r="77" spans="1:20">
      <c r="A77" s="26">
        <v>43830</v>
      </c>
      <c r="B77" t="s">
        <v>537</v>
      </c>
      <c r="C77" t="s">
        <v>538</v>
      </c>
      <c r="D77" t="s">
        <v>590</v>
      </c>
      <c r="E77" t="s">
        <v>518</v>
      </c>
      <c r="F77" s="29">
        <v>0</v>
      </c>
      <c r="G77" s="29">
        <v>0</v>
      </c>
      <c r="H77" s="29">
        <v>0</v>
      </c>
      <c r="I77" s="29">
        <v>46058328228</v>
      </c>
      <c r="J77" s="29">
        <v>0</v>
      </c>
      <c r="K77" s="29">
        <v>0</v>
      </c>
      <c r="L77" s="29">
        <v>0</v>
      </c>
      <c r="M77" s="29">
        <v>0</v>
      </c>
      <c r="N77" s="29">
        <v>0</v>
      </c>
      <c r="O77" s="29">
        <v>0</v>
      </c>
      <c r="P77" s="29">
        <v>0</v>
      </c>
      <c r="Q77" s="29">
        <v>0</v>
      </c>
      <c r="R77" s="29">
        <v>0</v>
      </c>
      <c r="S77" s="29">
        <v>756383726</v>
      </c>
      <c r="T77" s="29">
        <v>46814711954</v>
      </c>
    </row>
    <row r="78" spans="1:20">
      <c r="A78" s="26">
        <v>43830</v>
      </c>
      <c r="B78" t="s">
        <v>537</v>
      </c>
      <c r="C78" t="s">
        <v>538</v>
      </c>
      <c r="D78" t="s">
        <v>591</v>
      </c>
      <c r="E78" t="s">
        <v>518</v>
      </c>
      <c r="F78" s="29">
        <v>0</v>
      </c>
      <c r="G78" s="29">
        <v>0</v>
      </c>
      <c r="H78" s="29">
        <v>0</v>
      </c>
      <c r="I78" s="29">
        <v>48827262641</v>
      </c>
      <c r="J78" s="29">
        <v>0</v>
      </c>
      <c r="K78" s="29">
        <v>0</v>
      </c>
      <c r="L78" s="29">
        <v>0</v>
      </c>
      <c r="M78" s="29">
        <v>0</v>
      </c>
      <c r="N78" s="29">
        <v>0</v>
      </c>
      <c r="O78" s="29">
        <v>0</v>
      </c>
      <c r="P78" s="29">
        <v>0</v>
      </c>
      <c r="Q78" s="29">
        <v>0</v>
      </c>
      <c r="R78" s="29">
        <v>0</v>
      </c>
      <c r="S78" s="29">
        <v>756383726</v>
      </c>
    </row>
    <row r="79" spans="1:20">
      <c r="A79" s="26">
        <v>43830</v>
      </c>
      <c r="B79" t="s">
        <v>537</v>
      </c>
      <c r="C79" t="s">
        <v>538</v>
      </c>
      <c r="D79" t="s">
        <v>592</v>
      </c>
      <c r="E79" t="s">
        <v>518</v>
      </c>
      <c r="F79" s="29">
        <v>0</v>
      </c>
      <c r="G79" s="29">
        <v>0</v>
      </c>
      <c r="H79" s="29">
        <v>0</v>
      </c>
      <c r="I79" s="29">
        <v>48827262641</v>
      </c>
      <c r="J79" s="29">
        <v>0</v>
      </c>
      <c r="K79" s="29">
        <v>0</v>
      </c>
      <c r="L79" s="29">
        <v>0</v>
      </c>
      <c r="M79" s="29">
        <v>0</v>
      </c>
      <c r="N79" s="29">
        <v>0</v>
      </c>
      <c r="O79" s="29">
        <v>0</v>
      </c>
      <c r="P79" s="29">
        <v>0</v>
      </c>
      <c r="Q79" s="29">
        <v>0</v>
      </c>
      <c r="R79" s="29">
        <v>0</v>
      </c>
      <c r="S79" s="29">
        <v>756383726</v>
      </c>
    </row>
    <row r="80" spans="1:20">
      <c r="A80" s="26">
        <v>43735</v>
      </c>
      <c r="B80" t="s">
        <v>537</v>
      </c>
      <c r="C80" t="s">
        <v>538</v>
      </c>
      <c r="D80" t="s">
        <v>587</v>
      </c>
      <c r="E80" t="s">
        <v>518</v>
      </c>
      <c r="F80" s="29">
        <v>0</v>
      </c>
      <c r="G80" s="29">
        <v>0</v>
      </c>
      <c r="H80" s="29">
        <v>0</v>
      </c>
      <c r="I80" s="29">
        <v>2920446489</v>
      </c>
      <c r="J80" s="29">
        <v>0</v>
      </c>
      <c r="K80" s="29">
        <v>0</v>
      </c>
      <c r="L80" s="29">
        <v>0</v>
      </c>
      <c r="M80" s="29">
        <v>0</v>
      </c>
      <c r="N80" s="29">
        <v>0</v>
      </c>
      <c r="O80" s="29">
        <v>0</v>
      </c>
      <c r="P80" s="29">
        <v>0</v>
      </c>
      <c r="Q80" s="29">
        <v>0</v>
      </c>
      <c r="R80" s="29">
        <v>0</v>
      </c>
      <c r="S80" s="29">
        <v>0</v>
      </c>
      <c r="T80" s="29">
        <v>2920446489</v>
      </c>
    </row>
    <row r="81" spans="1:20">
      <c r="A81" s="26">
        <v>43735</v>
      </c>
      <c r="B81" t="s">
        <v>537</v>
      </c>
      <c r="C81" t="s">
        <v>538</v>
      </c>
      <c r="D81" t="s">
        <v>588</v>
      </c>
      <c r="E81" t="s">
        <v>518</v>
      </c>
      <c r="F81" s="29">
        <v>0</v>
      </c>
      <c r="G81" s="29">
        <v>0</v>
      </c>
      <c r="H81" s="29">
        <v>0</v>
      </c>
      <c r="I81" s="29">
        <v>2920446489</v>
      </c>
      <c r="J81" s="29">
        <v>0</v>
      </c>
      <c r="K81" s="29">
        <v>0</v>
      </c>
      <c r="L81" s="29">
        <v>0</v>
      </c>
      <c r="M81" s="29">
        <v>0</v>
      </c>
      <c r="N81" s="29">
        <v>0</v>
      </c>
      <c r="O81" s="29">
        <v>0</v>
      </c>
      <c r="P81" s="29">
        <v>0</v>
      </c>
      <c r="Q81" s="29">
        <v>0</v>
      </c>
      <c r="R81" s="29">
        <v>0</v>
      </c>
      <c r="S81" s="29">
        <v>0</v>
      </c>
      <c r="T81" s="29">
        <v>2920446489</v>
      </c>
    </row>
    <row r="82" spans="1:20">
      <c r="A82" s="26">
        <v>43735</v>
      </c>
      <c r="B82" t="s">
        <v>537</v>
      </c>
      <c r="C82" t="s">
        <v>538</v>
      </c>
      <c r="D82" t="s">
        <v>589</v>
      </c>
      <c r="E82" t="s">
        <v>518</v>
      </c>
      <c r="F82" s="29">
        <v>0</v>
      </c>
      <c r="G82" s="29">
        <v>0</v>
      </c>
      <c r="H82" s="29">
        <v>0</v>
      </c>
      <c r="I82" s="29">
        <v>42190468632</v>
      </c>
      <c r="J82" s="29">
        <v>0</v>
      </c>
      <c r="K82" s="29">
        <v>0</v>
      </c>
      <c r="L82" s="29">
        <v>0</v>
      </c>
      <c r="M82" s="29">
        <v>0</v>
      </c>
      <c r="N82" s="29">
        <v>0</v>
      </c>
      <c r="O82" s="29">
        <v>0</v>
      </c>
      <c r="P82" s="29">
        <v>0</v>
      </c>
      <c r="Q82" s="29">
        <v>0</v>
      </c>
      <c r="R82" s="29">
        <v>0</v>
      </c>
      <c r="S82" s="29">
        <v>713646081</v>
      </c>
      <c r="T82" s="29">
        <v>42904114713</v>
      </c>
    </row>
    <row r="83" spans="1:20">
      <c r="A83" s="26">
        <v>43735</v>
      </c>
      <c r="B83" t="s">
        <v>537</v>
      </c>
      <c r="C83" t="s">
        <v>538</v>
      </c>
      <c r="D83" t="s">
        <v>590</v>
      </c>
      <c r="E83" t="s">
        <v>518</v>
      </c>
      <c r="F83" s="29">
        <v>0</v>
      </c>
      <c r="G83" s="29">
        <v>0</v>
      </c>
      <c r="H83" s="29">
        <v>0</v>
      </c>
      <c r="I83" s="29">
        <v>42190468632</v>
      </c>
      <c r="J83" s="29">
        <v>0</v>
      </c>
      <c r="K83" s="29">
        <v>0</v>
      </c>
      <c r="L83" s="29">
        <v>0</v>
      </c>
      <c r="M83" s="29">
        <v>0</v>
      </c>
      <c r="N83" s="29">
        <v>0</v>
      </c>
      <c r="O83" s="29">
        <v>0</v>
      </c>
      <c r="P83" s="29">
        <v>0</v>
      </c>
      <c r="Q83" s="29">
        <v>0</v>
      </c>
      <c r="R83" s="29">
        <v>0</v>
      </c>
      <c r="S83" s="29">
        <v>713646081</v>
      </c>
      <c r="T83" s="29">
        <v>42904114713</v>
      </c>
    </row>
    <row r="84" spans="1:20">
      <c r="A84" s="26">
        <v>43735</v>
      </c>
      <c r="B84" t="s">
        <v>537</v>
      </c>
      <c r="C84" t="s">
        <v>538</v>
      </c>
      <c r="D84" t="s">
        <v>591</v>
      </c>
      <c r="E84" t="s">
        <v>518</v>
      </c>
      <c r="F84" s="29">
        <v>0</v>
      </c>
      <c r="G84" s="29">
        <v>0</v>
      </c>
      <c r="H84" s="29">
        <v>0</v>
      </c>
      <c r="I84" s="29">
        <v>45110915121</v>
      </c>
      <c r="J84" s="29">
        <v>0</v>
      </c>
      <c r="K84" s="29">
        <v>0</v>
      </c>
      <c r="L84" s="29">
        <v>0</v>
      </c>
      <c r="M84" s="29">
        <v>0</v>
      </c>
      <c r="N84" s="29">
        <v>0</v>
      </c>
      <c r="O84" s="29">
        <v>0</v>
      </c>
      <c r="P84" s="29">
        <v>0</v>
      </c>
      <c r="Q84" s="29">
        <v>0</v>
      </c>
      <c r="R84" s="29">
        <v>0</v>
      </c>
      <c r="S84" s="29">
        <v>713646081</v>
      </c>
    </row>
    <row r="85" spans="1:20">
      <c r="A85" s="26">
        <v>43735</v>
      </c>
      <c r="B85" t="s">
        <v>537</v>
      </c>
      <c r="C85" t="s">
        <v>538</v>
      </c>
      <c r="D85" t="s">
        <v>592</v>
      </c>
      <c r="E85" t="s">
        <v>518</v>
      </c>
      <c r="F85" s="29">
        <v>0</v>
      </c>
      <c r="G85" s="29">
        <v>0</v>
      </c>
      <c r="H85" s="29">
        <v>0</v>
      </c>
      <c r="I85" s="29">
        <v>45110915121</v>
      </c>
      <c r="J85" s="29">
        <v>0</v>
      </c>
      <c r="K85" s="29">
        <v>0</v>
      </c>
      <c r="L85" s="29">
        <v>0</v>
      </c>
      <c r="M85" s="29">
        <v>0</v>
      </c>
      <c r="N85" s="29">
        <v>0</v>
      </c>
      <c r="O85" s="29">
        <v>0</v>
      </c>
      <c r="P85" s="29">
        <v>0</v>
      </c>
      <c r="Q85" s="29">
        <v>0</v>
      </c>
      <c r="R85" s="29">
        <v>0</v>
      </c>
      <c r="S85" s="29">
        <v>713646081</v>
      </c>
    </row>
    <row r="86" spans="1:20">
      <c r="A86" s="26">
        <v>43644</v>
      </c>
      <c r="B86" t="s">
        <v>537</v>
      </c>
      <c r="C86" t="s">
        <v>538</v>
      </c>
      <c r="D86" t="s">
        <v>587</v>
      </c>
      <c r="E86" t="s">
        <v>518</v>
      </c>
      <c r="F86" s="29">
        <v>0</v>
      </c>
      <c r="G86" s="29">
        <v>0</v>
      </c>
      <c r="H86" s="29">
        <v>0</v>
      </c>
      <c r="I86" s="29">
        <v>2894141550</v>
      </c>
      <c r="J86" s="29">
        <v>0</v>
      </c>
      <c r="K86" s="29">
        <v>0</v>
      </c>
      <c r="L86" s="29">
        <v>0</v>
      </c>
      <c r="M86" s="29">
        <v>0</v>
      </c>
      <c r="N86" s="29">
        <v>0</v>
      </c>
      <c r="O86" s="29">
        <v>0</v>
      </c>
      <c r="P86" s="29">
        <v>0</v>
      </c>
      <c r="Q86" s="29">
        <v>0</v>
      </c>
      <c r="R86" s="29">
        <v>0</v>
      </c>
      <c r="S86" s="29">
        <v>0</v>
      </c>
      <c r="T86" s="29">
        <v>2894141550</v>
      </c>
    </row>
    <row r="87" spans="1:20">
      <c r="A87" s="26">
        <v>43644</v>
      </c>
      <c r="B87" t="s">
        <v>537</v>
      </c>
      <c r="C87" t="s">
        <v>538</v>
      </c>
      <c r="D87" t="s">
        <v>588</v>
      </c>
      <c r="E87" t="s">
        <v>518</v>
      </c>
      <c r="F87" s="29">
        <v>0</v>
      </c>
      <c r="G87" s="29">
        <v>0</v>
      </c>
      <c r="H87" s="29">
        <v>0</v>
      </c>
      <c r="I87" s="29">
        <v>2894141550</v>
      </c>
      <c r="J87" s="29">
        <v>0</v>
      </c>
      <c r="K87" s="29">
        <v>0</v>
      </c>
      <c r="L87" s="29">
        <v>0</v>
      </c>
      <c r="M87" s="29">
        <v>0</v>
      </c>
      <c r="N87" s="29">
        <v>0</v>
      </c>
      <c r="O87" s="29">
        <v>0</v>
      </c>
      <c r="P87" s="29">
        <v>0</v>
      </c>
      <c r="Q87" s="29">
        <v>0</v>
      </c>
      <c r="R87" s="29">
        <v>0</v>
      </c>
      <c r="S87" s="29">
        <v>0</v>
      </c>
      <c r="T87" s="29">
        <v>2894141550</v>
      </c>
    </row>
    <row r="88" spans="1:20">
      <c r="A88" s="26">
        <v>43644</v>
      </c>
      <c r="B88" t="s">
        <v>537</v>
      </c>
      <c r="C88" t="s">
        <v>538</v>
      </c>
      <c r="D88" t="s">
        <v>589</v>
      </c>
      <c r="E88" t="s">
        <v>518</v>
      </c>
      <c r="F88" s="29">
        <v>0</v>
      </c>
      <c r="G88" s="29">
        <v>0</v>
      </c>
      <c r="H88" s="29">
        <v>0</v>
      </c>
      <c r="I88" s="29">
        <v>42051877248</v>
      </c>
      <c r="J88" s="29">
        <v>0</v>
      </c>
      <c r="K88" s="29">
        <v>0</v>
      </c>
      <c r="L88" s="29">
        <v>0</v>
      </c>
      <c r="M88" s="29">
        <v>0</v>
      </c>
      <c r="N88" s="29">
        <v>0</v>
      </c>
      <c r="O88" s="29">
        <v>0</v>
      </c>
      <c r="P88" s="29">
        <v>0</v>
      </c>
      <c r="Q88" s="29">
        <v>0</v>
      </c>
      <c r="R88" s="29">
        <v>0</v>
      </c>
      <c r="S88" s="29">
        <v>733204966</v>
      </c>
      <c r="T88" s="29">
        <v>42785082214</v>
      </c>
    </row>
    <row r="89" spans="1:20">
      <c r="A89" s="26">
        <v>43644</v>
      </c>
      <c r="B89" t="s">
        <v>537</v>
      </c>
      <c r="C89" t="s">
        <v>538</v>
      </c>
      <c r="D89" t="s">
        <v>590</v>
      </c>
      <c r="E89" t="s">
        <v>518</v>
      </c>
      <c r="F89" s="29">
        <v>0</v>
      </c>
      <c r="G89" s="29">
        <v>0</v>
      </c>
      <c r="H89" s="29">
        <v>0</v>
      </c>
      <c r="I89" s="29">
        <v>42051877248</v>
      </c>
      <c r="J89" s="29">
        <v>0</v>
      </c>
      <c r="K89" s="29">
        <v>0</v>
      </c>
      <c r="L89" s="29">
        <v>0</v>
      </c>
      <c r="M89" s="29">
        <v>0</v>
      </c>
      <c r="N89" s="29">
        <v>0</v>
      </c>
      <c r="O89" s="29">
        <v>0</v>
      </c>
      <c r="P89" s="29">
        <v>0</v>
      </c>
      <c r="Q89" s="29">
        <v>0</v>
      </c>
      <c r="R89" s="29">
        <v>0</v>
      </c>
      <c r="S89" s="29">
        <v>733204966</v>
      </c>
      <c r="T89" s="29">
        <v>42785082214</v>
      </c>
    </row>
    <row r="90" spans="1:20">
      <c r="A90" s="26">
        <v>43644</v>
      </c>
      <c r="B90" t="s">
        <v>537</v>
      </c>
      <c r="C90" t="s">
        <v>538</v>
      </c>
      <c r="D90" t="s">
        <v>591</v>
      </c>
      <c r="E90" t="s">
        <v>518</v>
      </c>
      <c r="F90" s="29">
        <v>0</v>
      </c>
      <c r="G90" s="29">
        <v>0</v>
      </c>
      <c r="H90" s="29">
        <v>0</v>
      </c>
      <c r="I90" s="29">
        <v>44946018798</v>
      </c>
      <c r="J90" s="29">
        <v>0</v>
      </c>
      <c r="K90" s="29">
        <v>0</v>
      </c>
      <c r="L90" s="29">
        <v>0</v>
      </c>
      <c r="M90" s="29">
        <v>0</v>
      </c>
      <c r="N90" s="29">
        <v>0</v>
      </c>
      <c r="O90" s="29">
        <v>0</v>
      </c>
      <c r="P90" s="29">
        <v>0</v>
      </c>
      <c r="Q90" s="29">
        <v>0</v>
      </c>
      <c r="R90" s="29">
        <v>0</v>
      </c>
      <c r="S90" s="29">
        <v>733204966</v>
      </c>
    </row>
    <row r="91" spans="1:20">
      <c r="A91" s="26">
        <v>43644</v>
      </c>
      <c r="B91" t="s">
        <v>537</v>
      </c>
      <c r="C91" t="s">
        <v>538</v>
      </c>
      <c r="D91" t="s">
        <v>592</v>
      </c>
      <c r="E91" t="s">
        <v>518</v>
      </c>
      <c r="F91" s="29">
        <v>0</v>
      </c>
      <c r="G91" s="29">
        <v>0</v>
      </c>
      <c r="H91" s="29">
        <v>0</v>
      </c>
      <c r="I91" s="29">
        <v>44946018798</v>
      </c>
      <c r="J91" s="29">
        <v>0</v>
      </c>
      <c r="K91" s="29">
        <v>0</v>
      </c>
      <c r="L91" s="29">
        <v>0</v>
      </c>
      <c r="M91" s="29">
        <v>0</v>
      </c>
      <c r="N91" s="29">
        <v>0</v>
      </c>
      <c r="O91" s="29">
        <v>0</v>
      </c>
      <c r="P91" s="29">
        <v>0</v>
      </c>
      <c r="Q91" s="29">
        <v>0</v>
      </c>
      <c r="R91" s="29">
        <v>0</v>
      </c>
      <c r="S91" s="29">
        <v>733204966</v>
      </c>
    </row>
    <row r="92" spans="1:20">
      <c r="A92" s="26">
        <v>43553</v>
      </c>
      <c r="B92" t="s">
        <v>537</v>
      </c>
      <c r="C92" t="s">
        <v>538</v>
      </c>
      <c r="D92" t="s">
        <v>587</v>
      </c>
      <c r="E92" t="s">
        <v>518</v>
      </c>
      <c r="F92" s="29">
        <v>0</v>
      </c>
      <c r="G92" s="29">
        <v>0</v>
      </c>
      <c r="H92" s="29">
        <v>0</v>
      </c>
      <c r="I92" s="29">
        <v>2759853128</v>
      </c>
      <c r="J92" s="29">
        <v>0</v>
      </c>
      <c r="K92" s="29">
        <v>0</v>
      </c>
      <c r="L92" s="29">
        <v>0</v>
      </c>
      <c r="M92" s="29">
        <v>0</v>
      </c>
      <c r="N92" s="29">
        <v>0</v>
      </c>
      <c r="O92" s="29">
        <v>0</v>
      </c>
      <c r="P92" s="29">
        <v>0</v>
      </c>
      <c r="Q92" s="29">
        <v>0</v>
      </c>
      <c r="R92" s="29">
        <v>0</v>
      </c>
      <c r="S92" s="29">
        <v>0</v>
      </c>
      <c r="T92" s="29">
        <v>2759853128</v>
      </c>
    </row>
    <row r="93" spans="1:20">
      <c r="A93" s="26">
        <v>43553</v>
      </c>
      <c r="B93" t="s">
        <v>537</v>
      </c>
      <c r="C93" t="s">
        <v>538</v>
      </c>
      <c r="D93" t="s">
        <v>588</v>
      </c>
      <c r="E93" t="s">
        <v>518</v>
      </c>
      <c r="F93" s="29">
        <v>0</v>
      </c>
      <c r="G93" s="29">
        <v>0</v>
      </c>
      <c r="H93" s="29">
        <v>0</v>
      </c>
      <c r="I93" s="29">
        <v>2759853128</v>
      </c>
      <c r="J93" s="29">
        <v>0</v>
      </c>
      <c r="K93" s="29">
        <v>0</v>
      </c>
      <c r="L93" s="29">
        <v>0</v>
      </c>
      <c r="M93" s="29">
        <v>0</v>
      </c>
      <c r="N93" s="29">
        <v>0</v>
      </c>
      <c r="O93" s="29">
        <v>0</v>
      </c>
      <c r="P93" s="29">
        <v>0</v>
      </c>
      <c r="Q93" s="29">
        <v>0</v>
      </c>
      <c r="R93" s="29">
        <v>0</v>
      </c>
      <c r="S93" s="29">
        <v>0</v>
      </c>
      <c r="T93" s="29">
        <v>2759853128</v>
      </c>
    </row>
    <row r="94" spans="1:20">
      <c r="A94" s="26">
        <v>43553</v>
      </c>
      <c r="B94" t="s">
        <v>537</v>
      </c>
      <c r="C94" t="s">
        <v>538</v>
      </c>
      <c r="D94" t="s">
        <v>589</v>
      </c>
      <c r="E94" t="s">
        <v>518</v>
      </c>
      <c r="F94" s="29">
        <v>0</v>
      </c>
      <c r="G94" s="29">
        <v>0</v>
      </c>
      <c r="H94" s="29">
        <v>0</v>
      </c>
      <c r="I94" s="29">
        <v>41769658327</v>
      </c>
      <c r="J94" s="29">
        <v>0</v>
      </c>
      <c r="K94" s="29">
        <v>0</v>
      </c>
      <c r="L94" s="29">
        <v>0</v>
      </c>
      <c r="M94" s="29">
        <v>0</v>
      </c>
      <c r="N94" s="29">
        <v>0</v>
      </c>
      <c r="O94" s="29">
        <v>0</v>
      </c>
      <c r="P94" s="29">
        <v>0</v>
      </c>
      <c r="Q94" s="29">
        <v>0</v>
      </c>
      <c r="R94" s="29">
        <v>0</v>
      </c>
      <c r="S94" s="29">
        <v>648867792</v>
      </c>
      <c r="T94" s="29">
        <v>42418526119</v>
      </c>
    </row>
    <row r="95" spans="1:20">
      <c r="A95" s="26">
        <v>43553</v>
      </c>
      <c r="B95" t="s">
        <v>537</v>
      </c>
      <c r="C95" t="s">
        <v>538</v>
      </c>
      <c r="D95" t="s">
        <v>590</v>
      </c>
      <c r="E95" t="s">
        <v>518</v>
      </c>
      <c r="F95" s="29">
        <v>0</v>
      </c>
      <c r="G95" s="29">
        <v>0</v>
      </c>
      <c r="H95" s="29">
        <v>0</v>
      </c>
      <c r="I95" s="29">
        <v>41769658327</v>
      </c>
      <c r="J95" s="29">
        <v>0</v>
      </c>
      <c r="K95" s="29">
        <v>0</v>
      </c>
      <c r="L95" s="29">
        <v>0</v>
      </c>
      <c r="M95" s="29">
        <v>0</v>
      </c>
      <c r="N95" s="29">
        <v>0</v>
      </c>
      <c r="O95" s="29">
        <v>0</v>
      </c>
      <c r="P95" s="29">
        <v>0</v>
      </c>
      <c r="Q95" s="29">
        <v>0</v>
      </c>
      <c r="R95" s="29">
        <v>0</v>
      </c>
      <c r="S95" s="29">
        <v>648867792</v>
      </c>
      <c r="T95" s="29">
        <v>42418526119</v>
      </c>
    </row>
    <row r="96" spans="1:20">
      <c r="A96" s="26">
        <v>43553</v>
      </c>
      <c r="B96" t="s">
        <v>537</v>
      </c>
      <c r="C96" t="s">
        <v>538</v>
      </c>
      <c r="D96" t="s">
        <v>591</v>
      </c>
      <c r="E96" t="s">
        <v>518</v>
      </c>
      <c r="F96" s="29">
        <v>0</v>
      </c>
      <c r="G96" s="29">
        <v>0</v>
      </c>
      <c r="H96" s="29">
        <v>0</v>
      </c>
      <c r="I96" s="29">
        <v>44529511455</v>
      </c>
      <c r="J96" s="29">
        <v>0</v>
      </c>
      <c r="K96" s="29">
        <v>0</v>
      </c>
      <c r="L96" s="29">
        <v>0</v>
      </c>
      <c r="M96" s="29">
        <v>0</v>
      </c>
      <c r="N96" s="29">
        <v>0</v>
      </c>
      <c r="O96" s="29">
        <v>0</v>
      </c>
      <c r="P96" s="29">
        <v>0</v>
      </c>
      <c r="Q96" s="29">
        <v>0</v>
      </c>
      <c r="R96" s="29">
        <v>0</v>
      </c>
      <c r="S96" s="29">
        <v>648867792</v>
      </c>
    </row>
    <row r="97" spans="1:20">
      <c r="A97" s="26">
        <v>43553</v>
      </c>
      <c r="B97" t="s">
        <v>537</v>
      </c>
      <c r="C97" t="s">
        <v>538</v>
      </c>
      <c r="D97" t="s">
        <v>592</v>
      </c>
      <c r="E97" t="s">
        <v>518</v>
      </c>
      <c r="F97" s="29">
        <v>0</v>
      </c>
      <c r="G97" s="29">
        <v>0</v>
      </c>
      <c r="H97" s="29">
        <v>0</v>
      </c>
      <c r="I97" s="29">
        <v>44529511455</v>
      </c>
      <c r="J97" s="29">
        <v>0</v>
      </c>
      <c r="K97" s="29">
        <v>0</v>
      </c>
      <c r="L97" s="29">
        <v>0</v>
      </c>
      <c r="M97" s="29">
        <v>0</v>
      </c>
      <c r="N97" s="29">
        <v>0</v>
      </c>
      <c r="O97" s="29">
        <v>0</v>
      </c>
      <c r="P97" s="29">
        <v>0</v>
      </c>
      <c r="Q97" s="29">
        <v>0</v>
      </c>
      <c r="R97" s="29">
        <v>0</v>
      </c>
      <c r="S97" s="29">
        <v>648867792</v>
      </c>
    </row>
    <row r="98" spans="1:20">
      <c r="A98" s="26">
        <v>43462</v>
      </c>
      <c r="B98" t="s">
        <v>537</v>
      </c>
      <c r="C98" t="s">
        <v>538</v>
      </c>
      <c r="D98" t="s">
        <v>587</v>
      </c>
      <c r="E98" t="s">
        <v>518</v>
      </c>
      <c r="F98" s="29">
        <v>0</v>
      </c>
      <c r="G98" s="29">
        <v>0</v>
      </c>
      <c r="H98" s="29">
        <v>0</v>
      </c>
      <c r="I98" s="29">
        <v>3126810859</v>
      </c>
      <c r="J98" s="29">
        <v>0</v>
      </c>
      <c r="K98" s="29">
        <v>0</v>
      </c>
      <c r="L98" s="29">
        <v>0</v>
      </c>
      <c r="M98" s="29">
        <v>0</v>
      </c>
      <c r="N98" s="29">
        <v>0</v>
      </c>
      <c r="O98" s="29">
        <v>0</v>
      </c>
      <c r="P98" s="29">
        <v>0</v>
      </c>
      <c r="Q98" s="29">
        <v>0</v>
      </c>
      <c r="R98" s="29">
        <v>0</v>
      </c>
      <c r="S98" s="29">
        <v>0</v>
      </c>
      <c r="T98" s="29">
        <v>3126810859</v>
      </c>
    </row>
    <row r="99" spans="1:20">
      <c r="A99" s="26">
        <v>43462</v>
      </c>
      <c r="B99" t="s">
        <v>537</v>
      </c>
      <c r="C99" t="s">
        <v>538</v>
      </c>
      <c r="D99" t="s">
        <v>588</v>
      </c>
      <c r="E99" t="s">
        <v>518</v>
      </c>
      <c r="F99" s="29">
        <v>0</v>
      </c>
      <c r="G99" s="29">
        <v>0</v>
      </c>
      <c r="H99" s="29">
        <v>0</v>
      </c>
      <c r="I99" s="29">
        <v>3126810859</v>
      </c>
      <c r="J99" s="29">
        <v>0</v>
      </c>
      <c r="K99" s="29">
        <v>0</v>
      </c>
      <c r="L99" s="29">
        <v>0</v>
      </c>
      <c r="M99" s="29">
        <v>0</v>
      </c>
      <c r="N99" s="29">
        <v>0</v>
      </c>
      <c r="O99" s="29">
        <v>0</v>
      </c>
      <c r="P99" s="29">
        <v>0</v>
      </c>
      <c r="Q99" s="29">
        <v>0</v>
      </c>
      <c r="R99" s="29">
        <v>0</v>
      </c>
      <c r="S99" s="29">
        <v>0</v>
      </c>
      <c r="T99" s="29">
        <v>3126810859</v>
      </c>
    </row>
    <row r="100" spans="1:20">
      <c r="A100" s="26">
        <v>43462</v>
      </c>
      <c r="B100" t="s">
        <v>537</v>
      </c>
      <c r="C100" t="s">
        <v>538</v>
      </c>
      <c r="D100" t="s">
        <v>589</v>
      </c>
      <c r="E100" t="s">
        <v>518</v>
      </c>
      <c r="F100" s="29">
        <v>0</v>
      </c>
      <c r="G100" s="29">
        <v>0</v>
      </c>
      <c r="H100" s="29">
        <v>0</v>
      </c>
      <c r="I100" s="29">
        <v>38832195881</v>
      </c>
      <c r="J100" s="29">
        <v>0</v>
      </c>
      <c r="K100" s="29">
        <v>0</v>
      </c>
      <c r="L100" s="29">
        <v>0</v>
      </c>
      <c r="M100" s="29">
        <v>0</v>
      </c>
      <c r="N100" s="29">
        <v>0</v>
      </c>
      <c r="O100" s="29">
        <v>0</v>
      </c>
      <c r="P100" s="29">
        <v>0</v>
      </c>
      <c r="Q100" s="29">
        <v>0</v>
      </c>
      <c r="R100" s="29">
        <v>0</v>
      </c>
      <c r="S100" s="29">
        <v>355944019</v>
      </c>
      <c r="T100" s="29">
        <v>39188139900</v>
      </c>
    </row>
    <row r="101" spans="1:20">
      <c r="A101" s="26">
        <v>43462</v>
      </c>
      <c r="B101" t="s">
        <v>537</v>
      </c>
      <c r="C101" t="s">
        <v>538</v>
      </c>
      <c r="D101" t="s">
        <v>590</v>
      </c>
      <c r="E101" t="s">
        <v>518</v>
      </c>
      <c r="F101" s="29">
        <v>0</v>
      </c>
      <c r="G101" s="29">
        <v>0</v>
      </c>
      <c r="H101" s="29">
        <v>0</v>
      </c>
      <c r="I101" s="29">
        <v>38832195881</v>
      </c>
      <c r="J101" s="29">
        <v>0</v>
      </c>
      <c r="K101" s="29">
        <v>0</v>
      </c>
      <c r="L101" s="29">
        <v>0</v>
      </c>
      <c r="M101" s="29">
        <v>0</v>
      </c>
      <c r="N101" s="29">
        <v>0</v>
      </c>
      <c r="O101" s="29">
        <v>0</v>
      </c>
      <c r="P101" s="29">
        <v>0</v>
      </c>
      <c r="Q101" s="29">
        <v>0</v>
      </c>
      <c r="R101" s="29">
        <v>0</v>
      </c>
      <c r="S101" s="29">
        <v>355944019</v>
      </c>
      <c r="T101" s="29">
        <v>39188139900</v>
      </c>
    </row>
    <row r="102" spans="1:20">
      <c r="A102" s="26">
        <v>43462</v>
      </c>
      <c r="B102" t="s">
        <v>537</v>
      </c>
      <c r="C102" t="s">
        <v>538</v>
      </c>
      <c r="D102" t="s">
        <v>591</v>
      </c>
      <c r="E102" t="s">
        <v>518</v>
      </c>
      <c r="F102" s="29">
        <v>0</v>
      </c>
      <c r="G102" s="29">
        <v>0</v>
      </c>
      <c r="H102" s="29">
        <v>0</v>
      </c>
      <c r="I102" s="29">
        <v>41959006740</v>
      </c>
      <c r="J102" s="29">
        <v>0</v>
      </c>
      <c r="K102" s="29">
        <v>0</v>
      </c>
      <c r="L102" s="29">
        <v>0</v>
      </c>
      <c r="M102" s="29">
        <v>0</v>
      </c>
      <c r="N102" s="29">
        <v>0</v>
      </c>
      <c r="O102" s="29">
        <v>0</v>
      </c>
      <c r="P102" s="29">
        <v>0</v>
      </c>
      <c r="Q102" s="29">
        <v>0</v>
      </c>
      <c r="R102" s="29">
        <v>0</v>
      </c>
      <c r="S102" s="29">
        <v>355944019</v>
      </c>
    </row>
    <row r="103" spans="1:20">
      <c r="A103" s="26">
        <v>43462</v>
      </c>
      <c r="B103" t="s">
        <v>537</v>
      </c>
      <c r="C103" t="s">
        <v>538</v>
      </c>
      <c r="D103" t="s">
        <v>592</v>
      </c>
      <c r="E103" t="s">
        <v>518</v>
      </c>
      <c r="F103" s="29">
        <v>0</v>
      </c>
      <c r="G103" s="29">
        <v>0</v>
      </c>
      <c r="H103" s="29">
        <v>0</v>
      </c>
      <c r="I103" s="29">
        <v>41959006740</v>
      </c>
      <c r="J103" s="29">
        <v>0</v>
      </c>
      <c r="K103" s="29">
        <v>0</v>
      </c>
      <c r="L103" s="29">
        <v>0</v>
      </c>
      <c r="M103" s="29">
        <v>0</v>
      </c>
      <c r="N103" s="29">
        <v>0</v>
      </c>
      <c r="O103" s="29">
        <v>0</v>
      </c>
      <c r="P103" s="29">
        <v>0</v>
      </c>
      <c r="Q103" s="29">
        <v>0</v>
      </c>
      <c r="R103" s="29">
        <v>0</v>
      </c>
      <c r="S103" s="29">
        <v>355944019</v>
      </c>
    </row>
    <row r="104" spans="1:20">
      <c r="A104" s="26">
        <v>43371</v>
      </c>
      <c r="B104" t="s">
        <v>537</v>
      </c>
      <c r="C104" t="s">
        <v>538</v>
      </c>
      <c r="D104" t="s">
        <v>587</v>
      </c>
      <c r="E104" t="s">
        <v>518</v>
      </c>
      <c r="F104" s="29">
        <v>0</v>
      </c>
      <c r="G104" s="29">
        <v>0</v>
      </c>
      <c r="H104" s="29">
        <v>0</v>
      </c>
      <c r="I104" s="29">
        <v>3419742887</v>
      </c>
      <c r="J104" s="29">
        <v>0</v>
      </c>
      <c r="K104" s="29">
        <v>0</v>
      </c>
      <c r="L104" s="29">
        <v>0</v>
      </c>
      <c r="M104" s="29">
        <v>0</v>
      </c>
      <c r="N104" s="29">
        <v>0</v>
      </c>
      <c r="O104" s="29">
        <v>0</v>
      </c>
      <c r="P104" s="29">
        <v>0</v>
      </c>
      <c r="Q104" s="29">
        <v>0</v>
      </c>
      <c r="R104" s="29">
        <v>0</v>
      </c>
      <c r="S104" s="29">
        <v>0</v>
      </c>
      <c r="T104" s="29">
        <v>3419742887</v>
      </c>
    </row>
    <row r="105" spans="1:20">
      <c r="A105" s="26">
        <v>43371</v>
      </c>
      <c r="B105" t="s">
        <v>537</v>
      </c>
      <c r="C105" t="s">
        <v>538</v>
      </c>
      <c r="D105" t="s">
        <v>588</v>
      </c>
      <c r="E105" t="s">
        <v>518</v>
      </c>
      <c r="F105" s="29">
        <v>0</v>
      </c>
      <c r="G105" s="29">
        <v>0</v>
      </c>
      <c r="H105" s="29">
        <v>0</v>
      </c>
      <c r="I105" s="29">
        <v>3419742887</v>
      </c>
      <c r="J105" s="29">
        <v>0</v>
      </c>
      <c r="K105" s="29">
        <v>0</v>
      </c>
      <c r="L105" s="29">
        <v>0</v>
      </c>
      <c r="M105" s="29">
        <v>0</v>
      </c>
      <c r="N105" s="29">
        <v>0</v>
      </c>
      <c r="O105" s="29">
        <v>0</v>
      </c>
      <c r="P105" s="29">
        <v>0</v>
      </c>
      <c r="Q105" s="29">
        <v>0</v>
      </c>
      <c r="R105" s="29">
        <v>0</v>
      </c>
      <c r="S105" s="29">
        <v>0</v>
      </c>
      <c r="T105" s="29">
        <v>3419742887</v>
      </c>
    </row>
    <row r="106" spans="1:20">
      <c r="A106" s="26">
        <v>43371</v>
      </c>
      <c r="B106" t="s">
        <v>537</v>
      </c>
      <c r="C106" t="s">
        <v>538</v>
      </c>
      <c r="D106" t="s">
        <v>589</v>
      </c>
      <c r="E106" t="s">
        <v>518</v>
      </c>
      <c r="F106" s="29">
        <v>0</v>
      </c>
      <c r="G106" s="29">
        <v>0</v>
      </c>
      <c r="H106" s="29">
        <v>0</v>
      </c>
      <c r="I106" s="29">
        <v>36632185599</v>
      </c>
      <c r="J106" s="29">
        <v>0</v>
      </c>
      <c r="K106" s="29">
        <v>0</v>
      </c>
      <c r="L106" s="29">
        <v>0</v>
      </c>
      <c r="M106" s="29">
        <v>0</v>
      </c>
      <c r="N106" s="29">
        <v>0</v>
      </c>
      <c r="O106" s="29">
        <v>0</v>
      </c>
      <c r="P106" s="29">
        <v>0</v>
      </c>
      <c r="Q106" s="29">
        <v>0</v>
      </c>
      <c r="R106" s="29">
        <v>0</v>
      </c>
      <c r="S106" s="29">
        <v>499343955</v>
      </c>
      <c r="T106" s="29">
        <v>37131529554</v>
      </c>
    </row>
    <row r="107" spans="1:20">
      <c r="A107" s="26">
        <v>43371</v>
      </c>
      <c r="B107" t="s">
        <v>537</v>
      </c>
      <c r="C107" t="s">
        <v>538</v>
      </c>
      <c r="D107" t="s">
        <v>590</v>
      </c>
      <c r="E107" t="s">
        <v>518</v>
      </c>
      <c r="F107" s="29">
        <v>0</v>
      </c>
      <c r="G107" s="29">
        <v>0</v>
      </c>
      <c r="H107" s="29">
        <v>0</v>
      </c>
      <c r="I107" s="29">
        <v>36632185599</v>
      </c>
      <c r="J107" s="29">
        <v>0</v>
      </c>
      <c r="K107" s="29">
        <v>0</v>
      </c>
      <c r="L107" s="29">
        <v>0</v>
      </c>
      <c r="M107" s="29">
        <v>0</v>
      </c>
      <c r="N107" s="29">
        <v>0</v>
      </c>
      <c r="O107" s="29">
        <v>0</v>
      </c>
      <c r="P107" s="29">
        <v>0</v>
      </c>
      <c r="Q107" s="29">
        <v>0</v>
      </c>
      <c r="R107" s="29">
        <v>0</v>
      </c>
      <c r="S107" s="29">
        <v>499343955</v>
      </c>
      <c r="T107" s="29">
        <v>37131529554</v>
      </c>
    </row>
    <row r="108" spans="1:20">
      <c r="A108" s="26">
        <v>43371</v>
      </c>
      <c r="B108" t="s">
        <v>537</v>
      </c>
      <c r="C108" t="s">
        <v>538</v>
      </c>
      <c r="D108" t="s">
        <v>591</v>
      </c>
      <c r="E108" t="s">
        <v>518</v>
      </c>
      <c r="F108" s="29">
        <v>0</v>
      </c>
      <c r="G108" s="29">
        <v>0</v>
      </c>
      <c r="H108" s="29">
        <v>0</v>
      </c>
      <c r="I108" s="29">
        <v>40051928486</v>
      </c>
      <c r="J108" s="29">
        <v>0</v>
      </c>
      <c r="K108" s="29">
        <v>0</v>
      </c>
      <c r="L108" s="29">
        <v>0</v>
      </c>
      <c r="M108" s="29">
        <v>0</v>
      </c>
      <c r="N108" s="29">
        <v>0</v>
      </c>
      <c r="O108" s="29">
        <v>0</v>
      </c>
      <c r="P108" s="29">
        <v>0</v>
      </c>
      <c r="Q108" s="29">
        <v>0</v>
      </c>
      <c r="R108" s="29">
        <v>0</v>
      </c>
      <c r="S108" s="29">
        <v>499343955</v>
      </c>
    </row>
    <row r="109" spans="1:20">
      <c r="A109" s="26">
        <v>43371</v>
      </c>
      <c r="B109" t="s">
        <v>537</v>
      </c>
      <c r="C109" t="s">
        <v>538</v>
      </c>
      <c r="D109" t="s">
        <v>592</v>
      </c>
      <c r="E109" t="s">
        <v>518</v>
      </c>
      <c r="F109" s="29">
        <v>0</v>
      </c>
      <c r="G109" s="29">
        <v>0</v>
      </c>
      <c r="H109" s="29">
        <v>0</v>
      </c>
      <c r="I109" s="29">
        <v>40051928486</v>
      </c>
      <c r="J109" s="29">
        <v>0</v>
      </c>
      <c r="K109" s="29">
        <v>0</v>
      </c>
      <c r="L109" s="29">
        <v>0</v>
      </c>
      <c r="M109" s="29">
        <v>0</v>
      </c>
      <c r="N109" s="29">
        <v>0</v>
      </c>
      <c r="O109" s="29">
        <v>0</v>
      </c>
      <c r="P109" s="29">
        <v>0</v>
      </c>
      <c r="Q109" s="29">
        <v>0</v>
      </c>
      <c r="R109" s="29">
        <v>0</v>
      </c>
      <c r="S109" s="29">
        <v>499343955</v>
      </c>
    </row>
    <row r="110" spans="1:20">
      <c r="A110" s="26">
        <v>43280</v>
      </c>
      <c r="B110" t="s">
        <v>537</v>
      </c>
      <c r="C110" t="s">
        <v>538</v>
      </c>
      <c r="D110" t="s">
        <v>587</v>
      </c>
      <c r="E110" t="s">
        <v>518</v>
      </c>
      <c r="F110" s="29">
        <v>0</v>
      </c>
      <c r="G110" s="29">
        <v>0</v>
      </c>
      <c r="H110" s="29">
        <v>0</v>
      </c>
      <c r="I110" s="29">
        <v>3306581317</v>
      </c>
      <c r="J110" s="29">
        <v>0</v>
      </c>
      <c r="K110" s="29">
        <v>0</v>
      </c>
      <c r="L110" s="29">
        <v>0</v>
      </c>
      <c r="M110" s="29">
        <v>0</v>
      </c>
      <c r="N110" s="29">
        <v>0</v>
      </c>
      <c r="O110" s="29">
        <v>0</v>
      </c>
      <c r="P110" s="29">
        <v>0</v>
      </c>
      <c r="Q110" s="29">
        <v>0</v>
      </c>
      <c r="R110" s="29">
        <v>0</v>
      </c>
      <c r="S110" s="29">
        <v>0</v>
      </c>
      <c r="T110" s="29">
        <v>3306581317</v>
      </c>
    </row>
    <row r="111" spans="1:20">
      <c r="A111" s="26">
        <v>43280</v>
      </c>
      <c r="B111" t="s">
        <v>537</v>
      </c>
      <c r="C111" t="s">
        <v>538</v>
      </c>
      <c r="D111" t="s">
        <v>588</v>
      </c>
      <c r="E111" t="s">
        <v>518</v>
      </c>
      <c r="F111" s="29">
        <v>0</v>
      </c>
      <c r="G111" s="29">
        <v>0</v>
      </c>
      <c r="H111" s="29">
        <v>0</v>
      </c>
      <c r="I111" s="29">
        <v>3306581317</v>
      </c>
      <c r="J111" s="29">
        <v>0</v>
      </c>
      <c r="K111" s="29">
        <v>0</v>
      </c>
      <c r="L111" s="29">
        <v>0</v>
      </c>
      <c r="M111" s="29">
        <v>0</v>
      </c>
      <c r="N111" s="29">
        <v>0</v>
      </c>
      <c r="O111" s="29">
        <v>0</v>
      </c>
      <c r="P111" s="29">
        <v>0</v>
      </c>
      <c r="Q111" s="29">
        <v>0</v>
      </c>
      <c r="R111" s="29">
        <v>0</v>
      </c>
      <c r="S111" s="29">
        <v>0</v>
      </c>
      <c r="T111" s="29">
        <v>3306581317</v>
      </c>
    </row>
    <row r="112" spans="1:20">
      <c r="A112" s="26">
        <v>43280</v>
      </c>
      <c r="B112" t="s">
        <v>537</v>
      </c>
      <c r="C112" t="s">
        <v>538</v>
      </c>
      <c r="D112" t="s">
        <v>589</v>
      </c>
      <c r="E112" t="s">
        <v>518</v>
      </c>
      <c r="F112" s="29">
        <v>0</v>
      </c>
      <c r="G112" s="29">
        <v>0</v>
      </c>
      <c r="H112" s="29">
        <v>0</v>
      </c>
      <c r="I112" s="29">
        <v>36802888307</v>
      </c>
      <c r="J112" s="29">
        <v>0</v>
      </c>
      <c r="K112" s="29">
        <v>0</v>
      </c>
      <c r="L112" s="29">
        <v>0</v>
      </c>
      <c r="M112" s="29">
        <v>0</v>
      </c>
      <c r="N112" s="29">
        <v>0</v>
      </c>
      <c r="O112" s="29">
        <v>0</v>
      </c>
      <c r="P112" s="29">
        <v>0</v>
      </c>
      <c r="Q112" s="29">
        <v>0</v>
      </c>
      <c r="R112" s="29">
        <v>0</v>
      </c>
      <c r="S112" s="29">
        <v>476794933</v>
      </c>
      <c r="T112" s="29">
        <v>37279683240</v>
      </c>
    </row>
    <row r="113" spans="1:20">
      <c r="A113" s="26">
        <v>43280</v>
      </c>
      <c r="B113" t="s">
        <v>537</v>
      </c>
      <c r="C113" t="s">
        <v>538</v>
      </c>
      <c r="D113" t="s">
        <v>590</v>
      </c>
      <c r="E113" t="s">
        <v>518</v>
      </c>
      <c r="F113" s="29">
        <v>0</v>
      </c>
      <c r="G113" s="29">
        <v>0</v>
      </c>
      <c r="H113" s="29">
        <v>0</v>
      </c>
      <c r="I113" s="29">
        <v>36802888307</v>
      </c>
      <c r="J113" s="29">
        <v>0</v>
      </c>
      <c r="K113" s="29">
        <v>0</v>
      </c>
      <c r="L113" s="29">
        <v>0</v>
      </c>
      <c r="M113" s="29">
        <v>0</v>
      </c>
      <c r="N113" s="29">
        <v>0</v>
      </c>
      <c r="O113" s="29">
        <v>0</v>
      </c>
      <c r="P113" s="29">
        <v>0</v>
      </c>
      <c r="Q113" s="29">
        <v>0</v>
      </c>
      <c r="R113" s="29">
        <v>0</v>
      </c>
      <c r="S113" s="29">
        <v>476794933</v>
      </c>
      <c r="T113" s="29">
        <v>37279683240</v>
      </c>
    </row>
    <row r="114" spans="1:20">
      <c r="A114" s="26">
        <v>43280</v>
      </c>
      <c r="B114" t="s">
        <v>537</v>
      </c>
      <c r="C114" t="s">
        <v>538</v>
      </c>
      <c r="D114" t="s">
        <v>591</v>
      </c>
      <c r="E114" t="s">
        <v>518</v>
      </c>
      <c r="F114" s="29">
        <v>0</v>
      </c>
      <c r="G114" s="29">
        <v>0</v>
      </c>
      <c r="H114" s="29">
        <v>0</v>
      </c>
      <c r="I114" s="29">
        <v>40109469624</v>
      </c>
      <c r="J114" s="29">
        <v>0</v>
      </c>
      <c r="K114" s="29">
        <v>0</v>
      </c>
      <c r="L114" s="29">
        <v>0</v>
      </c>
      <c r="M114" s="29">
        <v>0</v>
      </c>
      <c r="N114" s="29">
        <v>0</v>
      </c>
      <c r="O114" s="29">
        <v>0</v>
      </c>
      <c r="P114" s="29">
        <v>0</v>
      </c>
      <c r="Q114" s="29">
        <v>0</v>
      </c>
      <c r="R114" s="29">
        <v>0</v>
      </c>
      <c r="S114" s="29">
        <v>476794933</v>
      </c>
    </row>
    <row r="115" spans="1:20">
      <c r="A115" s="26">
        <v>43280</v>
      </c>
      <c r="B115" t="s">
        <v>537</v>
      </c>
      <c r="C115" t="s">
        <v>538</v>
      </c>
      <c r="D115" t="s">
        <v>592</v>
      </c>
      <c r="E115" t="s">
        <v>518</v>
      </c>
      <c r="F115" s="29">
        <v>0</v>
      </c>
      <c r="G115" s="29">
        <v>0</v>
      </c>
      <c r="H115" s="29">
        <v>0</v>
      </c>
      <c r="I115" s="29">
        <v>40109469624</v>
      </c>
      <c r="J115" s="29">
        <v>0</v>
      </c>
      <c r="K115" s="29">
        <v>0</v>
      </c>
      <c r="L115" s="29">
        <v>0</v>
      </c>
      <c r="M115" s="29">
        <v>0</v>
      </c>
      <c r="N115" s="29">
        <v>0</v>
      </c>
      <c r="O115" s="29">
        <v>0</v>
      </c>
      <c r="P115" s="29">
        <v>0</v>
      </c>
      <c r="Q115" s="29">
        <v>0</v>
      </c>
      <c r="R115" s="29">
        <v>0</v>
      </c>
      <c r="S115" s="29">
        <v>476794933</v>
      </c>
    </row>
    <row r="116" spans="1:20">
      <c r="A116" s="26">
        <v>43190</v>
      </c>
      <c r="B116" t="s">
        <v>537</v>
      </c>
      <c r="C116" t="s">
        <v>538</v>
      </c>
      <c r="D116" t="s">
        <v>587</v>
      </c>
      <c r="E116" t="s">
        <v>518</v>
      </c>
      <c r="F116" s="29">
        <v>0</v>
      </c>
      <c r="G116" s="29">
        <v>0</v>
      </c>
      <c r="H116" s="29">
        <v>0</v>
      </c>
      <c r="I116" s="29">
        <v>4105351458</v>
      </c>
      <c r="J116" s="29">
        <v>0</v>
      </c>
      <c r="K116" s="29">
        <v>0</v>
      </c>
      <c r="L116" s="29">
        <v>0</v>
      </c>
      <c r="M116" s="29">
        <v>0</v>
      </c>
      <c r="N116" s="29">
        <v>0</v>
      </c>
      <c r="O116" s="29">
        <v>0</v>
      </c>
      <c r="P116" s="29">
        <v>0</v>
      </c>
      <c r="Q116" s="29">
        <v>0</v>
      </c>
      <c r="R116" s="29">
        <v>0</v>
      </c>
      <c r="S116" s="29">
        <v>0</v>
      </c>
      <c r="T116" s="29">
        <v>4105351458</v>
      </c>
    </row>
    <row r="117" spans="1:20">
      <c r="A117" s="26">
        <v>43190</v>
      </c>
      <c r="B117" t="s">
        <v>537</v>
      </c>
      <c r="C117" t="s">
        <v>538</v>
      </c>
      <c r="D117" t="s">
        <v>588</v>
      </c>
      <c r="E117" t="s">
        <v>518</v>
      </c>
      <c r="F117" s="29">
        <v>0</v>
      </c>
      <c r="G117" s="29">
        <v>0</v>
      </c>
      <c r="H117" s="29">
        <v>0</v>
      </c>
      <c r="I117" s="29">
        <v>4105351458</v>
      </c>
      <c r="J117" s="29">
        <v>0</v>
      </c>
      <c r="K117" s="29">
        <v>0</v>
      </c>
      <c r="L117" s="29">
        <v>0</v>
      </c>
      <c r="M117" s="29">
        <v>0</v>
      </c>
      <c r="N117" s="29">
        <v>0</v>
      </c>
      <c r="O117" s="29">
        <v>0</v>
      </c>
      <c r="P117" s="29">
        <v>0</v>
      </c>
      <c r="Q117" s="29">
        <v>0</v>
      </c>
      <c r="R117" s="29">
        <v>0</v>
      </c>
      <c r="S117" s="29">
        <v>0</v>
      </c>
      <c r="T117" s="29">
        <v>4105351458</v>
      </c>
    </row>
    <row r="118" spans="1:20">
      <c r="A118" s="26">
        <v>43190</v>
      </c>
      <c r="B118" t="s">
        <v>537</v>
      </c>
      <c r="C118" t="s">
        <v>538</v>
      </c>
      <c r="D118" t="s">
        <v>589</v>
      </c>
      <c r="E118" t="s">
        <v>518</v>
      </c>
      <c r="F118" s="29">
        <v>0</v>
      </c>
      <c r="G118" s="29">
        <v>0</v>
      </c>
      <c r="H118" s="29">
        <v>0</v>
      </c>
      <c r="I118" s="29">
        <v>36568997419</v>
      </c>
      <c r="J118" s="29">
        <v>0</v>
      </c>
      <c r="K118" s="29">
        <v>0</v>
      </c>
      <c r="L118" s="29">
        <v>0</v>
      </c>
      <c r="M118" s="29">
        <v>0</v>
      </c>
      <c r="N118" s="29">
        <v>0</v>
      </c>
      <c r="O118" s="29">
        <v>0</v>
      </c>
      <c r="P118" s="29">
        <v>0</v>
      </c>
      <c r="Q118" s="29">
        <v>0</v>
      </c>
      <c r="R118" s="29">
        <v>0</v>
      </c>
      <c r="S118" s="29">
        <v>515261572</v>
      </c>
      <c r="T118" s="29">
        <v>37084258991</v>
      </c>
    </row>
    <row r="119" spans="1:20">
      <c r="A119" s="26">
        <v>43190</v>
      </c>
      <c r="B119" t="s">
        <v>537</v>
      </c>
      <c r="C119" t="s">
        <v>538</v>
      </c>
      <c r="D119" t="s">
        <v>590</v>
      </c>
      <c r="E119" t="s">
        <v>518</v>
      </c>
      <c r="F119" s="29">
        <v>0</v>
      </c>
      <c r="G119" s="29">
        <v>0</v>
      </c>
      <c r="H119" s="29">
        <v>0</v>
      </c>
      <c r="I119" s="29">
        <v>36568997419</v>
      </c>
      <c r="J119" s="29">
        <v>0</v>
      </c>
      <c r="K119" s="29">
        <v>0</v>
      </c>
      <c r="L119" s="29">
        <v>0</v>
      </c>
      <c r="M119" s="29">
        <v>0</v>
      </c>
      <c r="N119" s="29">
        <v>0</v>
      </c>
      <c r="O119" s="29">
        <v>0</v>
      </c>
      <c r="P119" s="29">
        <v>0</v>
      </c>
      <c r="Q119" s="29">
        <v>0</v>
      </c>
      <c r="R119" s="29">
        <v>0</v>
      </c>
      <c r="S119" s="29">
        <v>515261572</v>
      </c>
      <c r="T119" s="29">
        <v>37084258991</v>
      </c>
    </row>
    <row r="120" spans="1:20">
      <c r="A120" s="26">
        <v>43190</v>
      </c>
      <c r="B120" t="s">
        <v>537</v>
      </c>
      <c r="C120" t="s">
        <v>538</v>
      </c>
      <c r="D120" t="s">
        <v>591</v>
      </c>
      <c r="E120" t="s">
        <v>518</v>
      </c>
      <c r="F120" s="29">
        <v>0</v>
      </c>
      <c r="G120" s="29">
        <v>0</v>
      </c>
      <c r="H120" s="29">
        <v>0</v>
      </c>
      <c r="I120" s="29">
        <v>40674348877</v>
      </c>
      <c r="J120" s="29">
        <v>0</v>
      </c>
      <c r="K120" s="29">
        <v>0</v>
      </c>
      <c r="L120" s="29">
        <v>0</v>
      </c>
      <c r="M120" s="29">
        <v>0</v>
      </c>
      <c r="N120" s="29">
        <v>0</v>
      </c>
      <c r="O120" s="29">
        <v>0</v>
      </c>
      <c r="P120" s="29">
        <v>0</v>
      </c>
      <c r="Q120" s="29">
        <v>0</v>
      </c>
      <c r="R120" s="29">
        <v>0</v>
      </c>
      <c r="S120" s="29">
        <v>515261572</v>
      </c>
    </row>
    <row r="121" spans="1:20">
      <c r="A121" s="26">
        <v>43190</v>
      </c>
      <c r="B121" t="s">
        <v>537</v>
      </c>
      <c r="C121" t="s">
        <v>538</v>
      </c>
      <c r="D121" t="s">
        <v>592</v>
      </c>
      <c r="E121" t="s">
        <v>518</v>
      </c>
      <c r="F121" s="29">
        <v>0</v>
      </c>
      <c r="G121" s="29">
        <v>0</v>
      </c>
      <c r="H121" s="29">
        <v>0</v>
      </c>
      <c r="I121" s="29">
        <v>40674348877</v>
      </c>
      <c r="J121" s="29">
        <v>0</v>
      </c>
      <c r="K121" s="29">
        <v>0</v>
      </c>
      <c r="L121" s="29">
        <v>0</v>
      </c>
      <c r="M121" s="29">
        <v>0</v>
      </c>
      <c r="N121" s="29">
        <v>0</v>
      </c>
      <c r="O121" s="29">
        <v>0</v>
      </c>
      <c r="P121" s="29">
        <v>0</v>
      </c>
      <c r="Q121" s="29">
        <v>0</v>
      </c>
      <c r="R121" s="29">
        <v>0</v>
      </c>
      <c r="S121" s="29">
        <v>515261572</v>
      </c>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206"/>
  <sheetViews>
    <sheetView topLeftCell="A191" workbookViewId="0">
      <selection activeCell="C206" sqref="A1:D206"/>
    </sheetView>
  </sheetViews>
  <sheetFormatPr defaultColWidth="14.42578125" defaultRowHeight="15.75"/>
  <cols>
    <col min="1" max="1" width="13.42578125" style="407" bestFit="1" customWidth="1"/>
    <col min="2" max="2" width="12.42578125" style="409" bestFit="1" customWidth="1"/>
    <col min="3" max="3" width="59.85546875" style="408" customWidth="1"/>
    <col min="4" max="4" width="37.140625" style="408" customWidth="1"/>
    <col min="5" max="16384" width="14.42578125" style="406"/>
  </cols>
  <sheetData>
    <row r="1" spans="1:4" s="405" customFormat="1">
      <c r="A1" s="492" t="s">
        <v>2892</v>
      </c>
      <c r="B1" s="493" t="s">
        <v>2891</v>
      </c>
      <c r="C1" s="493" t="s">
        <v>2890</v>
      </c>
      <c r="D1" s="493" t="s">
        <v>2889</v>
      </c>
    </row>
    <row r="2" spans="1:4" ht="47.25">
      <c r="A2" s="484">
        <v>4.0999999999999996</v>
      </c>
      <c r="B2" s="485" t="s">
        <v>9</v>
      </c>
      <c r="C2" s="486" t="s">
        <v>3408</v>
      </c>
      <c r="D2" s="487" t="s">
        <v>1205</v>
      </c>
    </row>
    <row r="3" spans="1:4" ht="47.25">
      <c r="A3" s="484">
        <v>4.0999999999999996</v>
      </c>
      <c r="B3" s="485" t="s">
        <v>15</v>
      </c>
      <c r="C3" s="486" t="s">
        <v>3408</v>
      </c>
      <c r="D3" s="487" t="s">
        <v>1205</v>
      </c>
    </row>
    <row r="4" spans="1:4" ht="31.5">
      <c r="A4" s="484">
        <v>4.0999999999999996</v>
      </c>
      <c r="B4" s="485" t="s">
        <v>17</v>
      </c>
      <c r="C4" s="486" t="s">
        <v>3409</v>
      </c>
      <c r="D4" s="487" t="s">
        <v>1205</v>
      </c>
    </row>
    <row r="5" spans="1:4" ht="63">
      <c r="A5" s="484">
        <v>4.0999999999999996</v>
      </c>
      <c r="B5" s="485" t="s">
        <v>19</v>
      </c>
      <c r="C5" s="486" t="s">
        <v>3410</v>
      </c>
      <c r="D5" s="487" t="s">
        <v>1205</v>
      </c>
    </row>
    <row r="6" spans="1:4">
      <c r="A6" s="484">
        <v>4.0999999999999996</v>
      </c>
      <c r="B6" s="485" t="s">
        <v>21</v>
      </c>
      <c r="C6" s="486" t="s">
        <v>1205</v>
      </c>
      <c r="D6" s="487" t="s">
        <v>1205</v>
      </c>
    </row>
    <row r="7" spans="1:4">
      <c r="A7" s="484">
        <v>4.0999999999999996</v>
      </c>
      <c r="B7" s="485" t="s">
        <v>23</v>
      </c>
      <c r="C7" s="486" t="s">
        <v>1205</v>
      </c>
      <c r="D7" s="487" t="s">
        <v>1205</v>
      </c>
    </row>
    <row r="8" spans="1:4" ht="47.25">
      <c r="A8" s="484">
        <v>4.0999999999999996</v>
      </c>
      <c r="B8" s="485" t="s">
        <v>25</v>
      </c>
      <c r="C8" s="486" t="s">
        <v>3411</v>
      </c>
      <c r="D8" s="487" t="s">
        <v>1205</v>
      </c>
    </row>
    <row r="9" spans="1:4" ht="47.25">
      <c r="A9" s="484">
        <v>4.0999999999999996</v>
      </c>
      <c r="B9" s="485" t="s">
        <v>27</v>
      </c>
      <c r="C9" s="486" t="s">
        <v>3411</v>
      </c>
      <c r="D9" s="487" t="s">
        <v>1205</v>
      </c>
    </row>
    <row r="10" spans="1:4" ht="47.25">
      <c r="A10" s="484">
        <v>4.0999999999999996</v>
      </c>
      <c r="B10" s="485" t="s">
        <v>29</v>
      </c>
      <c r="C10" s="486" t="s">
        <v>3411</v>
      </c>
      <c r="D10" s="487" t="s">
        <v>1205</v>
      </c>
    </row>
    <row r="11" spans="1:4">
      <c r="A11" s="484">
        <v>4.0999999999999996</v>
      </c>
      <c r="B11" s="485" t="s">
        <v>31</v>
      </c>
      <c r="C11" s="486" t="s">
        <v>1205</v>
      </c>
      <c r="D11" s="487" t="s">
        <v>1205</v>
      </c>
    </row>
    <row r="12" spans="1:4" ht="31.5">
      <c r="A12" s="488">
        <v>4.2</v>
      </c>
      <c r="B12" s="485" t="s">
        <v>34</v>
      </c>
      <c r="C12" s="486" t="s">
        <v>3387</v>
      </c>
      <c r="D12" s="487" t="s">
        <v>1205</v>
      </c>
    </row>
    <row r="13" spans="1:4">
      <c r="A13" s="489">
        <v>4.3</v>
      </c>
      <c r="B13" s="485" t="s">
        <v>38</v>
      </c>
      <c r="C13" s="486" t="s">
        <v>1205</v>
      </c>
      <c r="D13" s="487" t="s">
        <v>1205</v>
      </c>
    </row>
    <row r="14" spans="1:4">
      <c r="A14" s="489">
        <v>4.3</v>
      </c>
      <c r="B14" s="485" t="s">
        <v>42</v>
      </c>
      <c r="C14" s="486" t="s">
        <v>1205</v>
      </c>
      <c r="D14" s="487" t="s">
        <v>1205</v>
      </c>
    </row>
    <row r="15" spans="1:4">
      <c r="A15" s="489">
        <v>4.3</v>
      </c>
      <c r="B15" s="485" t="s">
        <v>44</v>
      </c>
      <c r="C15" s="486" t="s">
        <v>1205</v>
      </c>
      <c r="D15" s="487" t="s">
        <v>1205</v>
      </c>
    </row>
    <row r="16" spans="1:4">
      <c r="A16" s="489">
        <v>4.3</v>
      </c>
      <c r="B16" s="485" t="s">
        <v>46</v>
      </c>
      <c r="C16" s="486" t="s">
        <v>1205</v>
      </c>
      <c r="D16" s="487" t="s">
        <v>1205</v>
      </c>
    </row>
    <row r="17" spans="1:4">
      <c r="A17" s="489">
        <v>4.3</v>
      </c>
      <c r="B17" s="485" t="s">
        <v>48</v>
      </c>
      <c r="C17" s="486" t="s">
        <v>1205</v>
      </c>
      <c r="D17" s="487" t="s">
        <v>1205</v>
      </c>
    </row>
    <row r="18" spans="1:4">
      <c r="A18" s="489">
        <v>4.3</v>
      </c>
      <c r="B18" s="485" t="s">
        <v>50</v>
      </c>
      <c r="C18" s="486" t="s">
        <v>1205</v>
      </c>
      <c r="D18" s="487" t="s">
        <v>1205</v>
      </c>
    </row>
    <row r="19" spans="1:4">
      <c r="A19" s="489">
        <v>4.3</v>
      </c>
      <c r="B19" s="485" t="s">
        <v>52</v>
      </c>
      <c r="C19" s="486" t="s">
        <v>1205</v>
      </c>
      <c r="D19" s="487" t="s">
        <v>1205</v>
      </c>
    </row>
    <row r="20" spans="1:4">
      <c r="A20" s="489">
        <v>4.3</v>
      </c>
      <c r="B20" s="485" t="s">
        <v>54</v>
      </c>
      <c r="C20" s="486" t="s">
        <v>1205</v>
      </c>
      <c r="D20" s="487" t="s">
        <v>1205</v>
      </c>
    </row>
    <row r="21" spans="1:4">
      <c r="A21" s="489">
        <v>4.3</v>
      </c>
      <c r="B21" s="485" t="s">
        <v>56</v>
      </c>
      <c r="C21" s="486" t="s">
        <v>1205</v>
      </c>
      <c r="D21" s="487" t="s">
        <v>1205</v>
      </c>
    </row>
    <row r="22" spans="1:4">
      <c r="A22" s="489">
        <v>4.3</v>
      </c>
      <c r="B22" s="485" t="s">
        <v>58</v>
      </c>
      <c r="C22" s="486" t="s">
        <v>1205</v>
      </c>
      <c r="D22" s="487" t="s">
        <v>1205</v>
      </c>
    </row>
    <row r="23" spans="1:4">
      <c r="A23" s="489">
        <v>4.3</v>
      </c>
      <c r="B23" s="485" t="s">
        <v>60</v>
      </c>
      <c r="C23" s="486" t="s">
        <v>1205</v>
      </c>
      <c r="D23" s="487" t="s">
        <v>1205</v>
      </c>
    </row>
    <row r="24" spans="1:4">
      <c r="A24" s="489">
        <v>4.3</v>
      </c>
      <c r="B24" s="485" t="s">
        <v>62</v>
      </c>
      <c r="C24" s="486" t="s">
        <v>1205</v>
      </c>
      <c r="D24" s="487" t="s">
        <v>1205</v>
      </c>
    </row>
    <row r="25" spans="1:4">
      <c r="A25" s="489">
        <v>4.3</v>
      </c>
      <c r="B25" s="485" t="s">
        <v>64</v>
      </c>
      <c r="C25" s="486" t="s">
        <v>1205</v>
      </c>
      <c r="D25" s="487" t="s">
        <v>1205</v>
      </c>
    </row>
    <row r="26" spans="1:4">
      <c r="A26" s="489">
        <v>4.3</v>
      </c>
      <c r="B26" s="485" t="s">
        <v>66</v>
      </c>
      <c r="C26" s="486" t="s">
        <v>1205</v>
      </c>
      <c r="D26" s="487" t="s">
        <v>1205</v>
      </c>
    </row>
    <row r="27" spans="1:4">
      <c r="A27" s="489">
        <v>4.3</v>
      </c>
      <c r="B27" s="485" t="s">
        <v>68</v>
      </c>
      <c r="C27" s="486" t="s">
        <v>1205</v>
      </c>
      <c r="D27" s="487" t="s">
        <v>1205</v>
      </c>
    </row>
    <row r="28" spans="1:4" ht="47.25">
      <c r="A28" s="489">
        <v>4.4000000000000004</v>
      </c>
      <c r="B28" s="485" t="s">
        <v>71</v>
      </c>
      <c r="C28" s="486" t="s">
        <v>3388</v>
      </c>
      <c r="D28" s="487" t="s">
        <v>1205</v>
      </c>
    </row>
    <row r="29" spans="1:4">
      <c r="A29" s="489">
        <v>4.4000000000000004</v>
      </c>
      <c r="B29" s="485" t="s">
        <v>74</v>
      </c>
      <c r="C29" s="486" t="s">
        <v>1205</v>
      </c>
      <c r="D29" s="487" t="s">
        <v>1205</v>
      </c>
    </row>
    <row r="30" spans="1:4">
      <c r="A30" s="489">
        <v>4.4000000000000004</v>
      </c>
      <c r="B30" s="485" t="s">
        <v>77</v>
      </c>
      <c r="C30" s="486" t="s">
        <v>1205</v>
      </c>
      <c r="D30" s="487" t="s">
        <v>1205</v>
      </c>
    </row>
    <row r="31" spans="1:4">
      <c r="A31" s="489">
        <v>4.4000000000000004</v>
      </c>
      <c r="B31" s="485" t="s">
        <v>83</v>
      </c>
      <c r="C31" s="486" t="s">
        <v>1205</v>
      </c>
      <c r="D31" s="487" t="s">
        <v>1205</v>
      </c>
    </row>
    <row r="32" spans="1:4">
      <c r="A32" s="489">
        <v>4.4000000000000004</v>
      </c>
      <c r="B32" s="485" t="s">
        <v>85</v>
      </c>
      <c r="C32" s="486" t="s">
        <v>1205</v>
      </c>
      <c r="D32" s="487" t="s">
        <v>1205</v>
      </c>
    </row>
    <row r="33" spans="1:4">
      <c r="A33" s="489">
        <v>4.4000000000000004</v>
      </c>
      <c r="B33" s="485" t="s">
        <v>89</v>
      </c>
      <c r="C33" s="486" t="s">
        <v>1205</v>
      </c>
      <c r="D33" s="487" t="s">
        <v>1205</v>
      </c>
    </row>
    <row r="34" spans="1:4">
      <c r="A34" s="489">
        <v>4.4000000000000004</v>
      </c>
      <c r="B34" s="485" t="s">
        <v>91</v>
      </c>
      <c r="C34" s="486" t="s">
        <v>1205</v>
      </c>
      <c r="D34" s="487" t="s">
        <v>1205</v>
      </c>
    </row>
    <row r="35" spans="1:4">
      <c r="A35" s="489">
        <v>4.4000000000000004</v>
      </c>
      <c r="B35" s="485" t="s">
        <v>93</v>
      </c>
      <c r="C35" s="486" t="s">
        <v>1205</v>
      </c>
      <c r="D35" s="487" t="s">
        <v>1205</v>
      </c>
    </row>
    <row r="36" spans="1:4">
      <c r="A36" s="489">
        <v>4.4000000000000004</v>
      </c>
      <c r="B36" s="485" t="s">
        <v>95</v>
      </c>
      <c r="C36" s="486" t="s">
        <v>1205</v>
      </c>
      <c r="D36" s="487" t="s">
        <v>1205</v>
      </c>
    </row>
    <row r="37" spans="1:4">
      <c r="A37" s="489">
        <v>4.4000000000000004</v>
      </c>
      <c r="B37" s="485" t="s">
        <v>98</v>
      </c>
      <c r="C37" s="486" t="s">
        <v>1205</v>
      </c>
      <c r="D37" s="487" t="s">
        <v>1205</v>
      </c>
    </row>
    <row r="38" spans="1:4">
      <c r="A38" s="488">
        <v>5.0999999999999996</v>
      </c>
      <c r="B38" s="485" t="s">
        <v>101</v>
      </c>
      <c r="C38" s="486" t="s">
        <v>3389</v>
      </c>
      <c r="D38" s="487" t="s">
        <v>1205</v>
      </c>
    </row>
    <row r="39" spans="1:4" ht="63">
      <c r="A39" s="488">
        <v>5.2</v>
      </c>
      <c r="B39" s="485" t="s">
        <v>105</v>
      </c>
      <c r="C39" s="486" t="s">
        <v>3412</v>
      </c>
      <c r="D39" s="487" t="s">
        <v>1205</v>
      </c>
    </row>
    <row r="40" spans="1:4">
      <c r="A40" s="488">
        <v>5.3</v>
      </c>
      <c r="B40" s="485" t="s">
        <v>107</v>
      </c>
      <c r="C40" s="486" t="s">
        <v>1205</v>
      </c>
      <c r="D40" s="487" t="s">
        <v>1205</v>
      </c>
    </row>
    <row r="41" spans="1:4">
      <c r="A41" s="488">
        <v>5.3</v>
      </c>
      <c r="B41" s="485" t="s">
        <v>109</v>
      </c>
      <c r="C41" s="486" t="s">
        <v>1205</v>
      </c>
      <c r="D41" s="487" t="s">
        <v>1205</v>
      </c>
    </row>
    <row r="42" spans="1:4">
      <c r="A42" s="488">
        <v>5.3</v>
      </c>
      <c r="B42" s="485" t="s">
        <v>111</v>
      </c>
      <c r="C42" s="486" t="s">
        <v>1205</v>
      </c>
      <c r="D42" s="487" t="s">
        <v>1205</v>
      </c>
    </row>
    <row r="43" spans="1:4">
      <c r="A43" s="488">
        <v>5.3</v>
      </c>
      <c r="B43" s="485" t="s">
        <v>113</v>
      </c>
      <c r="C43" s="486" t="s">
        <v>1205</v>
      </c>
      <c r="D43" s="487" t="s">
        <v>1205</v>
      </c>
    </row>
    <row r="44" spans="1:4">
      <c r="A44" s="488">
        <v>6.1</v>
      </c>
      <c r="B44" s="485" t="s">
        <v>117</v>
      </c>
      <c r="C44" s="486" t="s">
        <v>3390</v>
      </c>
      <c r="D44" s="487" t="s">
        <v>1205</v>
      </c>
    </row>
    <row r="45" spans="1:4">
      <c r="A45" s="488">
        <v>6.2</v>
      </c>
      <c r="B45" s="485" t="s">
        <v>122</v>
      </c>
      <c r="C45" s="486" t="s">
        <v>1205</v>
      </c>
      <c r="D45" s="487" t="s">
        <v>1205</v>
      </c>
    </row>
    <row r="46" spans="1:4">
      <c r="A46" s="488">
        <v>6.2</v>
      </c>
      <c r="B46" s="485" t="s">
        <v>126</v>
      </c>
      <c r="C46" s="486" t="s">
        <v>1205</v>
      </c>
      <c r="D46" s="487" t="s">
        <v>1205</v>
      </c>
    </row>
    <row r="47" spans="1:4">
      <c r="A47" s="488">
        <v>6.2</v>
      </c>
      <c r="B47" s="485" t="s">
        <v>128</v>
      </c>
      <c r="C47" s="486" t="s">
        <v>1205</v>
      </c>
      <c r="D47" s="487" t="s">
        <v>1205</v>
      </c>
    </row>
    <row r="48" spans="1:4">
      <c r="A48" s="488">
        <v>6.2</v>
      </c>
      <c r="B48" s="485" t="s">
        <v>130</v>
      </c>
      <c r="C48" s="486" t="s">
        <v>1205</v>
      </c>
      <c r="D48" s="487" t="s">
        <v>1205</v>
      </c>
    </row>
    <row r="49" spans="1:4">
      <c r="A49" s="488">
        <v>6.2</v>
      </c>
      <c r="B49" s="485" t="s">
        <v>132</v>
      </c>
      <c r="C49" s="486" t="s">
        <v>1205</v>
      </c>
      <c r="D49" s="487" t="s">
        <v>1205</v>
      </c>
    </row>
    <row r="50" spans="1:4">
      <c r="A50" s="488">
        <v>6.2</v>
      </c>
      <c r="B50" s="485" t="s">
        <v>134</v>
      </c>
      <c r="C50" s="486" t="s">
        <v>1205</v>
      </c>
      <c r="D50" s="487" t="s">
        <v>1205</v>
      </c>
    </row>
    <row r="51" spans="1:4">
      <c r="A51" s="488">
        <v>6.2</v>
      </c>
      <c r="B51" s="485" t="s">
        <v>136</v>
      </c>
      <c r="C51" s="486" t="s">
        <v>1205</v>
      </c>
      <c r="D51" s="487" t="s">
        <v>1205</v>
      </c>
    </row>
    <row r="52" spans="1:4">
      <c r="A52" s="488">
        <v>6.2</v>
      </c>
      <c r="B52" s="485" t="s">
        <v>138</v>
      </c>
      <c r="C52" s="486" t="s">
        <v>1205</v>
      </c>
      <c r="D52" s="487" t="s">
        <v>1205</v>
      </c>
    </row>
    <row r="53" spans="1:4">
      <c r="A53" s="488">
        <v>6.2</v>
      </c>
      <c r="B53" s="485" t="s">
        <v>140</v>
      </c>
      <c r="C53" s="486" t="s">
        <v>1205</v>
      </c>
      <c r="D53" s="487" t="s">
        <v>1205</v>
      </c>
    </row>
    <row r="54" spans="1:4">
      <c r="A54" s="488">
        <v>6.2</v>
      </c>
      <c r="B54" s="485" t="s">
        <v>142</v>
      </c>
      <c r="C54" s="486" t="s">
        <v>1205</v>
      </c>
      <c r="D54" s="487" t="s">
        <v>1205</v>
      </c>
    </row>
    <row r="55" spans="1:4">
      <c r="A55" s="488">
        <v>6.2</v>
      </c>
      <c r="B55" s="485" t="s">
        <v>144</v>
      </c>
      <c r="C55" s="486" t="s">
        <v>1205</v>
      </c>
      <c r="D55" s="487" t="s">
        <v>1205</v>
      </c>
    </row>
    <row r="56" spans="1:4">
      <c r="A56" s="488">
        <v>6.2</v>
      </c>
      <c r="B56" s="485" t="s">
        <v>146</v>
      </c>
      <c r="C56" s="486" t="s">
        <v>1205</v>
      </c>
      <c r="D56" s="487" t="s">
        <v>1205</v>
      </c>
    </row>
    <row r="57" spans="1:4">
      <c r="A57" s="488">
        <v>6.2</v>
      </c>
      <c r="B57" s="485" t="s">
        <v>148</v>
      </c>
      <c r="C57" s="486" t="s">
        <v>1205</v>
      </c>
      <c r="D57" s="487" t="s">
        <v>1205</v>
      </c>
    </row>
    <row r="58" spans="1:4">
      <c r="A58" s="488">
        <v>6.2</v>
      </c>
      <c r="B58" s="485" t="s">
        <v>150</v>
      </c>
      <c r="C58" s="486" t="s">
        <v>1205</v>
      </c>
      <c r="D58" s="487" t="s">
        <v>1205</v>
      </c>
    </row>
    <row r="59" spans="1:4">
      <c r="A59" s="488">
        <v>6.2</v>
      </c>
      <c r="B59" s="485" t="s">
        <v>152</v>
      </c>
      <c r="C59" s="486" t="s">
        <v>1205</v>
      </c>
      <c r="D59" s="487" t="s">
        <v>1205</v>
      </c>
    </row>
    <row r="60" spans="1:4">
      <c r="A60" s="488">
        <v>6.3</v>
      </c>
      <c r="B60" s="485" t="s">
        <v>156</v>
      </c>
      <c r="C60" s="486" t="s">
        <v>1205</v>
      </c>
      <c r="D60" s="487" t="s">
        <v>1205</v>
      </c>
    </row>
    <row r="61" spans="1:4">
      <c r="A61" s="488">
        <v>6.4</v>
      </c>
      <c r="B61" s="485" t="s">
        <v>159</v>
      </c>
      <c r="C61" s="486" t="s">
        <v>1205</v>
      </c>
      <c r="D61" s="487" t="s">
        <v>1205</v>
      </c>
    </row>
    <row r="62" spans="1:4">
      <c r="A62" s="488">
        <v>6.4</v>
      </c>
      <c r="B62" s="485" t="s">
        <v>161</v>
      </c>
      <c r="C62" s="486" t="s">
        <v>1205</v>
      </c>
      <c r="D62" s="487" t="s">
        <v>1205</v>
      </c>
    </row>
    <row r="63" spans="1:4">
      <c r="A63" s="488">
        <v>6.4</v>
      </c>
      <c r="B63" s="485" t="s">
        <v>164</v>
      </c>
      <c r="C63" s="486" t="s">
        <v>1205</v>
      </c>
      <c r="D63" s="487" t="s">
        <v>1205</v>
      </c>
    </row>
    <row r="64" spans="1:4">
      <c r="A64" s="488">
        <v>6.4</v>
      </c>
      <c r="B64" s="485" t="s">
        <v>166</v>
      </c>
      <c r="C64" s="486" t="s">
        <v>1205</v>
      </c>
      <c r="D64" s="487" t="s">
        <v>1205</v>
      </c>
    </row>
    <row r="65" spans="1:4">
      <c r="A65" s="488">
        <v>6.4</v>
      </c>
      <c r="B65" s="485" t="s">
        <v>168</v>
      </c>
      <c r="C65" s="486" t="s">
        <v>1205</v>
      </c>
      <c r="D65" s="487" t="s">
        <v>1205</v>
      </c>
    </row>
    <row r="66" spans="1:4">
      <c r="A66" s="488">
        <v>6.4</v>
      </c>
      <c r="B66" s="485" t="s">
        <v>171</v>
      </c>
      <c r="C66" s="486" t="s">
        <v>1205</v>
      </c>
      <c r="D66" s="487" t="s">
        <v>1205</v>
      </c>
    </row>
    <row r="67" spans="1:4">
      <c r="A67" s="488">
        <v>6.4</v>
      </c>
      <c r="B67" s="485" t="s">
        <v>173</v>
      </c>
      <c r="C67" s="486" t="s">
        <v>1205</v>
      </c>
      <c r="D67" s="487" t="s">
        <v>1205</v>
      </c>
    </row>
    <row r="68" spans="1:4">
      <c r="A68" s="488">
        <v>6.4</v>
      </c>
      <c r="B68" s="485" t="s">
        <v>175</v>
      </c>
      <c r="C68" s="486" t="s">
        <v>1205</v>
      </c>
      <c r="D68" s="487" t="s">
        <v>1205</v>
      </c>
    </row>
    <row r="69" spans="1:4">
      <c r="A69" s="488">
        <v>6.4</v>
      </c>
      <c r="B69" s="485" t="s">
        <v>177</v>
      </c>
      <c r="C69" s="486" t="s">
        <v>1205</v>
      </c>
      <c r="D69" s="487" t="s">
        <v>1205</v>
      </c>
    </row>
    <row r="70" spans="1:4">
      <c r="A70" s="488">
        <v>6.4</v>
      </c>
      <c r="B70" s="485" t="s">
        <v>179</v>
      </c>
      <c r="C70" s="486" t="s">
        <v>1205</v>
      </c>
      <c r="D70" s="487" t="s">
        <v>1205</v>
      </c>
    </row>
    <row r="71" spans="1:4">
      <c r="A71" s="488">
        <v>6.4</v>
      </c>
      <c r="B71" s="485" t="s">
        <v>181</v>
      </c>
      <c r="C71" s="486" t="s">
        <v>1205</v>
      </c>
      <c r="D71" s="487" t="s">
        <v>1205</v>
      </c>
    </row>
    <row r="72" spans="1:4">
      <c r="A72" s="488">
        <v>6.4</v>
      </c>
      <c r="B72" s="485" t="s">
        <v>183</v>
      </c>
      <c r="C72" s="486" t="s">
        <v>1205</v>
      </c>
      <c r="D72" s="487" t="s">
        <v>1205</v>
      </c>
    </row>
    <row r="73" spans="1:4">
      <c r="A73" s="488">
        <v>6.4</v>
      </c>
      <c r="B73" s="485" t="s">
        <v>185</v>
      </c>
      <c r="C73" s="486" t="s">
        <v>1205</v>
      </c>
      <c r="D73" s="487" t="s">
        <v>1205</v>
      </c>
    </row>
    <row r="74" spans="1:4">
      <c r="A74" s="488">
        <v>6.4</v>
      </c>
      <c r="B74" s="485" t="s">
        <v>187</v>
      </c>
      <c r="C74" s="486" t="s">
        <v>1205</v>
      </c>
      <c r="D74" s="487" t="s">
        <v>1205</v>
      </c>
    </row>
    <row r="75" spans="1:4">
      <c r="A75" s="488">
        <v>6.4</v>
      </c>
      <c r="B75" s="485" t="s">
        <v>189</v>
      </c>
      <c r="C75" s="486" t="s">
        <v>1205</v>
      </c>
      <c r="D75" s="487" t="s">
        <v>1205</v>
      </c>
    </row>
    <row r="76" spans="1:4">
      <c r="A76" s="488">
        <v>6.5</v>
      </c>
      <c r="B76" s="485" t="s">
        <v>192</v>
      </c>
      <c r="C76" s="486" t="s">
        <v>1205</v>
      </c>
      <c r="D76" s="487" t="s">
        <v>1205</v>
      </c>
    </row>
    <row r="77" spans="1:4">
      <c r="A77" s="488">
        <v>6.5</v>
      </c>
      <c r="B77" s="485" t="s">
        <v>195</v>
      </c>
      <c r="C77" s="486" t="s">
        <v>1205</v>
      </c>
      <c r="D77" s="487" t="s">
        <v>1205</v>
      </c>
    </row>
    <row r="78" spans="1:4">
      <c r="A78" s="488">
        <v>6.5</v>
      </c>
      <c r="B78" s="485" t="s">
        <v>197</v>
      </c>
      <c r="C78" s="486" t="s">
        <v>1205</v>
      </c>
      <c r="D78" s="487" t="s">
        <v>1205</v>
      </c>
    </row>
    <row r="79" spans="1:4">
      <c r="A79" s="488">
        <v>6.5</v>
      </c>
      <c r="B79" s="485" t="s">
        <v>199</v>
      </c>
      <c r="C79" s="486" t="s">
        <v>1205</v>
      </c>
      <c r="D79" s="487" t="s">
        <v>1205</v>
      </c>
    </row>
    <row r="80" spans="1:4">
      <c r="A80" s="488">
        <v>6.5</v>
      </c>
      <c r="B80" s="485" t="s">
        <v>201</v>
      </c>
      <c r="C80" s="486" t="s">
        <v>1205</v>
      </c>
      <c r="D80" s="487" t="s">
        <v>1205</v>
      </c>
    </row>
    <row r="81" spans="1:4">
      <c r="A81" s="488">
        <v>6.5</v>
      </c>
      <c r="B81" s="485" t="s">
        <v>203</v>
      </c>
      <c r="C81" s="486" t="s">
        <v>1205</v>
      </c>
      <c r="D81" s="487" t="s">
        <v>1205</v>
      </c>
    </row>
    <row r="82" spans="1:4">
      <c r="A82" s="488">
        <v>6.5</v>
      </c>
      <c r="B82" s="485" t="s">
        <v>205</v>
      </c>
      <c r="C82" s="486" t="s">
        <v>1205</v>
      </c>
      <c r="D82" s="487" t="s">
        <v>1205</v>
      </c>
    </row>
    <row r="83" spans="1:4">
      <c r="A83" s="488">
        <v>6.6</v>
      </c>
      <c r="B83" s="485" t="s">
        <v>208</v>
      </c>
      <c r="C83" s="486" t="s">
        <v>1205</v>
      </c>
      <c r="D83" s="487" t="s">
        <v>1205</v>
      </c>
    </row>
    <row r="84" spans="1:4">
      <c r="A84" s="488">
        <v>6.7</v>
      </c>
      <c r="B84" s="485" t="s">
        <v>210</v>
      </c>
      <c r="C84" s="486" t="s">
        <v>1205</v>
      </c>
      <c r="D84" s="487" t="s">
        <v>1205</v>
      </c>
    </row>
    <row r="85" spans="1:4">
      <c r="A85" s="488">
        <v>6.8</v>
      </c>
      <c r="B85" s="485" t="s">
        <v>212</v>
      </c>
      <c r="C85" s="486" t="s">
        <v>1205</v>
      </c>
      <c r="D85" s="487" t="s">
        <v>1205</v>
      </c>
    </row>
    <row r="86" spans="1:4" ht="47.25">
      <c r="A86" s="488">
        <v>7.1</v>
      </c>
      <c r="B86" s="485" t="s">
        <v>214</v>
      </c>
      <c r="C86" s="486" t="s">
        <v>3391</v>
      </c>
      <c r="D86" s="487" t="s">
        <v>1205</v>
      </c>
    </row>
    <row r="87" spans="1:4" ht="110.25">
      <c r="A87" s="488">
        <v>7.1</v>
      </c>
      <c r="B87" s="485" t="s">
        <v>216</v>
      </c>
      <c r="C87" s="486" t="s">
        <v>3413</v>
      </c>
      <c r="D87" s="487" t="s">
        <v>1205</v>
      </c>
    </row>
    <row r="88" spans="1:4">
      <c r="A88" s="488">
        <v>7.1</v>
      </c>
      <c r="B88" s="485" t="s">
        <v>220</v>
      </c>
      <c r="C88" s="486" t="s">
        <v>1205</v>
      </c>
      <c r="D88" s="487" t="s">
        <v>1205</v>
      </c>
    </row>
    <row r="89" spans="1:4">
      <c r="A89" s="488">
        <v>7.1</v>
      </c>
      <c r="B89" s="485" t="s">
        <v>222</v>
      </c>
      <c r="C89" s="486" t="s">
        <v>1205</v>
      </c>
      <c r="D89" s="487" t="s">
        <v>1205</v>
      </c>
    </row>
    <row r="90" spans="1:4">
      <c r="A90" s="488">
        <v>7.1</v>
      </c>
      <c r="B90" s="485" t="s">
        <v>224</v>
      </c>
      <c r="C90" s="486" t="s">
        <v>1205</v>
      </c>
      <c r="D90" s="487" t="s">
        <v>1205</v>
      </c>
    </row>
    <row r="91" spans="1:4">
      <c r="A91" s="488">
        <v>7.1</v>
      </c>
      <c r="B91" s="485" t="s">
        <v>226</v>
      </c>
      <c r="C91" s="486" t="s">
        <v>1205</v>
      </c>
      <c r="D91" s="487" t="s">
        <v>1205</v>
      </c>
    </row>
    <row r="92" spans="1:4">
      <c r="A92" s="488">
        <v>7.1</v>
      </c>
      <c r="B92" s="485" t="s">
        <v>228</v>
      </c>
      <c r="C92" s="486" t="s">
        <v>1205</v>
      </c>
      <c r="D92" s="487" t="s">
        <v>1205</v>
      </c>
    </row>
    <row r="93" spans="1:4">
      <c r="A93" s="488">
        <v>7.1</v>
      </c>
      <c r="B93" s="485" t="s">
        <v>230</v>
      </c>
      <c r="C93" s="486" t="s">
        <v>1205</v>
      </c>
      <c r="D93" s="487" t="s">
        <v>1205</v>
      </c>
    </row>
    <row r="94" spans="1:4">
      <c r="A94" s="488">
        <v>7.1</v>
      </c>
      <c r="B94" s="485" t="s">
        <v>232</v>
      </c>
      <c r="C94" s="486" t="s">
        <v>1205</v>
      </c>
      <c r="D94" s="487" t="s">
        <v>1205</v>
      </c>
    </row>
    <row r="95" spans="1:4">
      <c r="A95" s="488">
        <v>7.1</v>
      </c>
      <c r="B95" s="485" t="s">
        <v>234</v>
      </c>
      <c r="C95" s="486" t="s">
        <v>1205</v>
      </c>
      <c r="D95" s="487" t="s">
        <v>1205</v>
      </c>
    </row>
    <row r="96" spans="1:4" ht="78.75">
      <c r="A96" s="488">
        <v>7.1</v>
      </c>
      <c r="B96" s="485" t="s">
        <v>236</v>
      </c>
      <c r="C96" s="486" t="s">
        <v>3392</v>
      </c>
      <c r="D96" s="487" t="s">
        <v>1205</v>
      </c>
    </row>
    <row r="97" spans="1:4">
      <c r="A97" s="488">
        <v>7.2</v>
      </c>
      <c r="B97" s="485" t="s">
        <v>239</v>
      </c>
      <c r="C97" s="486" t="s">
        <v>1205</v>
      </c>
      <c r="D97" s="487" t="s">
        <v>1205</v>
      </c>
    </row>
    <row r="98" spans="1:4">
      <c r="A98" s="488">
        <v>7.3</v>
      </c>
      <c r="B98" s="485" t="s">
        <v>241</v>
      </c>
      <c r="C98" s="486" t="s">
        <v>1205</v>
      </c>
      <c r="D98" s="487" t="s">
        <v>1205</v>
      </c>
    </row>
    <row r="99" spans="1:4">
      <c r="A99" s="488">
        <v>7.3</v>
      </c>
      <c r="B99" s="485" t="s">
        <v>245</v>
      </c>
      <c r="C99" s="486" t="s">
        <v>1205</v>
      </c>
      <c r="D99" s="487" t="s">
        <v>1205</v>
      </c>
    </row>
    <row r="100" spans="1:4">
      <c r="A100" s="488">
        <v>7.3</v>
      </c>
      <c r="B100" s="485" t="s">
        <v>247</v>
      </c>
      <c r="C100" s="486" t="s">
        <v>1205</v>
      </c>
      <c r="D100" s="487" t="s">
        <v>1205</v>
      </c>
    </row>
    <row r="101" spans="1:4">
      <c r="A101" s="488">
        <v>7.3</v>
      </c>
      <c r="B101" s="485" t="s">
        <v>250</v>
      </c>
      <c r="C101" s="486" t="s">
        <v>1205</v>
      </c>
      <c r="D101" s="487" t="s">
        <v>1205</v>
      </c>
    </row>
    <row r="102" spans="1:4" ht="47.25">
      <c r="A102" s="488">
        <v>7.3</v>
      </c>
      <c r="B102" s="485" t="s">
        <v>252</v>
      </c>
      <c r="C102" s="486" t="s">
        <v>3393</v>
      </c>
      <c r="D102" s="487" t="s">
        <v>1205</v>
      </c>
    </row>
    <row r="103" spans="1:4">
      <c r="A103" s="488">
        <v>7.3</v>
      </c>
      <c r="B103" s="485" t="s">
        <v>254</v>
      </c>
      <c r="C103" s="486" t="s">
        <v>1205</v>
      </c>
      <c r="D103" s="487" t="s">
        <v>1205</v>
      </c>
    </row>
    <row r="104" spans="1:4">
      <c r="A104" s="488">
        <v>7.3</v>
      </c>
      <c r="B104" s="485" t="s">
        <v>258</v>
      </c>
      <c r="C104" s="486" t="s">
        <v>1205</v>
      </c>
      <c r="D104" s="487" t="s">
        <v>1205</v>
      </c>
    </row>
    <row r="105" spans="1:4">
      <c r="A105" s="488">
        <v>12.1</v>
      </c>
      <c r="B105" s="485" t="s">
        <v>261</v>
      </c>
      <c r="C105" s="486" t="s">
        <v>1205</v>
      </c>
      <c r="D105" s="487" t="s">
        <v>1205</v>
      </c>
    </row>
    <row r="106" spans="1:4">
      <c r="A106" s="488">
        <v>12.1</v>
      </c>
      <c r="B106" s="485" t="s">
        <v>263</v>
      </c>
      <c r="C106" s="486" t="s">
        <v>1205</v>
      </c>
      <c r="D106" s="487" t="s">
        <v>1205</v>
      </c>
    </row>
    <row r="107" spans="1:4">
      <c r="A107" s="488">
        <v>12.1</v>
      </c>
      <c r="B107" s="485" t="s">
        <v>265</v>
      </c>
      <c r="C107" s="486" t="s">
        <v>1205</v>
      </c>
      <c r="D107" s="487" t="s">
        <v>1205</v>
      </c>
    </row>
    <row r="108" spans="1:4">
      <c r="A108" s="488">
        <v>12.2</v>
      </c>
      <c r="B108" s="485" t="s">
        <v>268</v>
      </c>
      <c r="C108" s="486" t="s">
        <v>1205</v>
      </c>
      <c r="D108" s="487" t="s">
        <v>1205</v>
      </c>
    </row>
    <row r="109" spans="1:4">
      <c r="A109" s="488">
        <v>12.2</v>
      </c>
      <c r="B109" s="485" t="s">
        <v>270</v>
      </c>
      <c r="C109" s="486" t="s">
        <v>1205</v>
      </c>
      <c r="D109" s="487" t="s">
        <v>1205</v>
      </c>
    </row>
    <row r="110" spans="1:4">
      <c r="A110" s="488">
        <v>12.2</v>
      </c>
      <c r="B110" s="485" t="s">
        <v>272</v>
      </c>
      <c r="C110" s="486" t="s">
        <v>1205</v>
      </c>
      <c r="D110" s="487" t="s">
        <v>1205</v>
      </c>
    </row>
    <row r="111" spans="1:4">
      <c r="A111" s="488">
        <v>13.1</v>
      </c>
      <c r="B111" s="485" t="s">
        <v>275</v>
      </c>
      <c r="C111" s="486" t="s">
        <v>3394</v>
      </c>
      <c r="D111" s="487" t="s">
        <v>1205</v>
      </c>
    </row>
    <row r="112" spans="1:4">
      <c r="A112" s="488">
        <v>13.1</v>
      </c>
      <c r="B112" s="485" t="s">
        <v>278</v>
      </c>
      <c r="C112" s="486" t="s">
        <v>1205</v>
      </c>
      <c r="D112" s="487" t="s">
        <v>1205</v>
      </c>
    </row>
    <row r="113" spans="1:4">
      <c r="A113" s="488">
        <v>13.1</v>
      </c>
      <c r="B113" s="485" t="s">
        <v>280</v>
      </c>
      <c r="C113" s="486" t="s">
        <v>1205</v>
      </c>
      <c r="D113" s="487" t="s">
        <v>1205</v>
      </c>
    </row>
    <row r="114" spans="1:4">
      <c r="A114" s="488">
        <v>13.1</v>
      </c>
      <c r="B114" s="485" t="s">
        <v>282</v>
      </c>
      <c r="C114" s="486" t="s">
        <v>1205</v>
      </c>
      <c r="D114" s="487" t="s">
        <v>1205</v>
      </c>
    </row>
    <row r="115" spans="1:4">
      <c r="A115" s="488">
        <v>13.1</v>
      </c>
      <c r="B115" s="485" t="s">
        <v>285</v>
      </c>
      <c r="C115" s="486" t="s">
        <v>1205</v>
      </c>
      <c r="D115" s="487" t="s">
        <v>1205</v>
      </c>
    </row>
    <row r="116" spans="1:4" ht="63">
      <c r="A116" s="488">
        <v>14.1</v>
      </c>
      <c r="B116" s="485" t="s">
        <v>288</v>
      </c>
      <c r="C116" s="486" t="s">
        <v>3395</v>
      </c>
      <c r="D116" s="487" t="s">
        <v>1205</v>
      </c>
    </row>
    <row r="117" spans="1:4">
      <c r="A117" s="488">
        <v>14.1</v>
      </c>
      <c r="B117" s="485" t="s">
        <v>290</v>
      </c>
      <c r="C117" s="486" t="s">
        <v>1205</v>
      </c>
      <c r="D117" s="487" t="s">
        <v>1205</v>
      </c>
    </row>
    <row r="118" spans="1:4">
      <c r="A118" s="488">
        <v>14.1</v>
      </c>
      <c r="B118" s="485" t="s">
        <v>292</v>
      </c>
      <c r="C118" s="486" t="s">
        <v>1205</v>
      </c>
      <c r="D118" s="487" t="s">
        <v>1205</v>
      </c>
    </row>
    <row r="119" spans="1:4">
      <c r="A119" s="488">
        <v>14.1</v>
      </c>
      <c r="B119" s="485" t="s">
        <v>294</v>
      </c>
      <c r="C119" s="486" t="s">
        <v>1205</v>
      </c>
      <c r="D119" s="487" t="s">
        <v>1205</v>
      </c>
    </row>
    <row r="120" spans="1:4" ht="47.25">
      <c r="A120" s="488">
        <v>15.1</v>
      </c>
      <c r="B120" s="485" t="s">
        <v>297</v>
      </c>
      <c r="C120" s="486" t="s">
        <v>3414</v>
      </c>
      <c r="D120" s="487" t="s">
        <v>1205</v>
      </c>
    </row>
    <row r="121" spans="1:4">
      <c r="A121" s="488">
        <v>15.1</v>
      </c>
      <c r="B121" s="485" t="s">
        <v>300</v>
      </c>
      <c r="C121" s="486" t="s">
        <v>1205</v>
      </c>
      <c r="D121" s="487" t="s">
        <v>1205</v>
      </c>
    </row>
    <row r="122" spans="1:4">
      <c r="A122" s="488">
        <v>15.2</v>
      </c>
      <c r="B122" s="485" t="s">
        <v>303</v>
      </c>
      <c r="C122" s="486" t="s">
        <v>1205</v>
      </c>
      <c r="D122" s="487" t="s">
        <v>1205</v>
      </c>
    </row>
    <row r="123" spans="1:4">
      <c r="A123" s="488">
        <v>15.2</v>
      </c>
      <c r="B123" s="485" t="s">
        <v>305</v>
      </c>
      <c r="C123" s="486" t="s">
        <v>1205</v>
      </c>
      <c r="D123" s="487" t="s">
        <v>1205</v>
      </c>
    </row>
    <row r="124" spans="1:4">
      <c r="A124" s="488">
        <v>15.2</v>
      </c>
      <c r="B124" s="485" t="s">
        <v>307</v>
      </c>
      <c r="C124" s="486" t="s">
        <v>1205</v>
      </c>
      <c r="D124" s="487" t="s">
        <v>1205</v>
      </c>
    </row>
    <row r="125" spans="1:4">
      <c r="A125" s="488">
        <v>15.2</v>
      </c>
      <c r="B125" s="485" t="s">
        <v>309</v>
      </c>
      <c r="C125" s="486" t="s">
        <v>1205</v>
      </c>
      <c r="D125" s="487" t="s">
        <v>1205</v>
      </c>
    </row>
    <row r="126" spans="1:4">
      <c r="A126" s="488">
        <v>15.2</v>
      </c>
      <c r="B126" s="485" t="s">
        <v>311</v>
      </c>
      <c r="C126" s="486" t="s">
        <v>1205</v>
      </c>
      <c r="D126" s="487" t="s">
        <v>1205</v>
      </c>
    </row>
    <row r="127" spans="1:4">
      <c r="A127" s="488">
        <v>15.2</v>
      </c>
      <c r="B127" s="485" t="s">
        <v>313</v>
      </c>
      <c r="C127" s="486" t="s">
        <v>1205</v>
      </c>
      <c r="D127" s="487" t="s">
        <v>1205</v>
      </c>
    </row>
    <row r="128" spans="1:4">
      <c r="A128" s="488">
        <v>15.2</v>
      </c>
      <c r="B128" s="485" t="s">
        <v>315</v>
      </c>
      <c r="C128" s="486" t="s">
        <v>1205</v>
      </c>
      <c r="D128" s="487" t="s">
        <v>1205</v>
      </c>
    </row>
    <row r="129" spans="1:4">
      <c r="A129" s="488">
        <v>15.3</v>
      </c>
      <c r="B129" s="485" t="s">
        <v>318</v>
      </c>
      <c r="C129" s="486" t="s">
        <v>1205</v>
      </c>
      <c r="D129" s="487" t="s">
        <v>1205</v>
      </c>
    </row>
    <row r="130" spans="1:4" ht="110.25">
      <c r="A130" s="488">
        <v>15.3</v>
      </c>
      <c r="B130" s="485" t="s">
        <v>320</v>
      </c>
      <c r="C130" s="486" t="s">
        <v>3415</v>
      </c>
      <c r="D130" s="487" t="s">
        <v>1205</v>
      </c>
    </row>
    <row r="131" spans="1:4">
      <c r="A131" s="488">
        <v>16.100000000000001</v>
      </c>
      <c r="B131" s="485" t="s">
        <v>323</v>
      </c>
      <c r="C131" s="486" t="s">
        <v>1205</v>
      </c>
      <c r="D131" s="487" t="s">
        <v>1205</v>
      </c>
    </row>
    <row r="132" spans="1:4">
      <c r="A132" s="488">
        <v>16.100000000000001</v>
      </c>
      <c r="B132" s="485" t="s">
        <v>325</v>
      </c>
      <c r="C132" s="486" t="s">
        <v>1205</v>
      </c>
      <c r="D132" s="487" t="s">
        <v>1205</v>
      </c>
    </row>
    <row r="133" spans="1:4">
      <c r="A133" s="488">
        <v>16.2</v>
      </c>
      <c r="B133" s="485" t="s">
        <v>328</v>
      </c>
      <c r="C133" s="486" t="s">
        <v>1205</v>
      </c>
      <c r="D133" s="487" t="s">
        <v>1205</v>
      </c>
    </row>
    <row r="134" spans="1:4">
      <c r="A134" s="488">
        <v>16.2</v>
      </c>
      <c r="B134" s="485" t="s">
        <v>330</v>
      </c>
      <c r="C134" s="486" t="s">
        <v>1205</v>
      </c>
      <c r="D134" s="487" t="s">
        <v>1205</v>
      </c>
    </row>
    <row r="135" spans="1:4">
      <c r="A135" s="488">
        <v>16.2</v>
      </c>
      <c r="B135" s="485" t="s">
        <v>332</v>
      </c>
      <c r="C135" s="486" t="s">
        <v>1205</v>
      </c>
      <c r="D135" s="487" t="s">
        <v>1205</v>
      </c>
    </row>
    <row r="136" spans="1:4">
      <c r="A136" s="488">
        <v>16.2</v>
      </c>
      <c r="B136" s="485" t="s">
        <v>334</v>
      </c>
      <c r="C136" s="486" t="s">
        <v>1205</v>
      </c>
      <c r="D136" s="487" t="s">
        <v>1205</v>
      </c>
    </row>
    <row r="137" spans="1:4">
      <c r="A137" s="488">
        <v>16.2</v>
      </c>
      <c r="B137" s="485" t="s">
        <v>336</v>
      </c>
      <c r="C137" s="486" t="s">
        <v>1205</v>
      </c>
      <c r="D137" s="487" t="s">
        <v>1205</v>
      </c>
    </row>
    <row r="138" spans="1:4">
      <c r="A138" s="488">
        <v>16.2</v>
      </c>
      <c r="B138" s="485" t="s">
        <v>338</v>
      </c>
      <c r="C138" s="486" t="s">
        <v>1205</v>
      </c>
      <c r="D138" s="487" t="s">
        <v>1205</v>
      </c>
    </row>
    <row r="139" spans="1:4">
      <c r="A139" s="488">
        <v>16.2</v>
      </c>
      <c r="B139" s="485" t="s">
        <v>340</v>
      </c>
      <c r="C139" s="486" t="s">
        <v>1205</v>
      </c>
      <c r="D139" s="487" t="s">
        <v>1205</v>
      </c>
    </row>
    <row r="140" spans="1:4">
      <c r="A140" s="488">
        <v>16.2</v>
      </c>
      <c r="B140" s="485" t="s">
        <v>342</v>
      </c>
      <c r="C140" s="486" t="s">
        <v>3396</v>
      </c>
      <c r="D140" s="487" t="s">
        <v>1205</v>
      </c>
    </row>
    <row r="141" spans="1:4">
      <c r="A141" s="488">
        <v>16.2</v>
      </c>
      <c r="B141" s="485" t="s">
        <v>346</v>
      </c>
      <c r="C141" s="486" t="s">
        <v>1205</v>
      </c>
      <c r="D141" s="487" t="s">
        <v>1205</v>
      </c>
    </row>
    <row r="142" spans="1:4">
      <c r="A142" s="488">
        <v>16.2</v>
      </c>
      <c r="B142" s="485" t="s">
        <v>348</v>
      </c>
      <c r="C142" s="486" t="s">
        <v>1205</v>
      </c>
      <c r="D142" s="487" t="s">
        <v>1205</v>
      </c>
    </row>
    <row r="143" spans="1:4">
      <c r="A143" s="488">
        <v>16.2</v>
      </c>
      <c r="B143" s="485" t="s">
        <v>350</v>
      </c>
      <c r="C143" s="486" t="s">
        <v>1205</v>
      </c>
      <c r="D143" s="487" t="s">
        <v>1205</v>
      </c>
    </row>
    <row r="144" spans="1:4">
      <c r="A144" s="488">
        <v>16.2</v>
      </c>
      <c r="B144" s="485" t="s">
        <v>352</v>
      </c>
      <c r="C144" s="486" t="s">
        <v>1205</v>
      </c>
      <c r="D144" s="487" t="s">
        <v>1205</v>
      </c>
    </row>
    <row r="145" spans="1:4">
      <c r="A145" s="488">
        <v>16.2</v>
      </c>
      <c r="B145" s="485" t="s">
        <v>354</v>
      </c>
      <c r="C145" s="486" t="s">
        <v>1205</v>
      </c>
      <c r="D145" s="487" t="s">
        <v>1205</v>
      </c>
    </row>
    <row r="146" spans="1:4">
      <c r="A146" s="488">
        <v>16.2</v>
      </c>
      <c r="B146" s="485" t="s">
        <v>356</v>
      </c>
      <c r="C146" s="486" t="s">
        <v>1205</v>
      </c>
      <c r="D146" s="487" t="s">
        <v>1205</v>
      </c>
    </row>
    <row r="147" spans="1:4">
      <c r="A147" s="488">
        <v>16.2</v>
      </c>
      <c r="B147" s="485" t="s">
        <v>358</v>
      </c>
      <c r="C147" s="486" t="s">
        <v>1205</v>
      </c>
      <c r="D147" s="487" t="s">
        <v>1205</v>
      </c>
    </row>
    <row r="148" spans="1:4">
      <c r="A148" s="488">
        <v>16.2</v>
      </c>
      <c r="B148" s="485" t="s">
        <v>361</v>
      </c>
      <c r="C148" s="486" t="s">
        <v>1205</v>
      </c>
      <c r="D148" s="487" t="s">
        <v>1205</v>
      </c>
    </row>
    <row r="149" spans="1:4">
      <c r="A149" s="488">
        <v>16.2</v>
      </c>
      <c r="B149" s="485" t="s">
        <v>363</v>
      </c>
      <c r="C149" s="486" t="s">
        <v>1205</v>
      </c>
      <c r="D149" s="487" t="s">
        <v>1205</v>
      </c>
    </row>
    <row r="150" spans="1:4">
      <c r="A150" s="488">
        <v>16.2</v>
      </c>
      <c r="B150" s="485" t="s">
        <v>365</v>
      </c>
      <c r="C150" s="486" t="s">
        <v>1205</v>
      </c>
      <c r="D150" s="487" t="s">
        <v>1205</v>
      </c>
    </row>
    <row r="151" spans="1:4">
      <c r="A151" s="488">
        <v>16.2</v>
      </c>
      <c r="B151" s="485" t="s">
        <v>367</v>
      </c>
      <c r="C151" s="486" t="s">
        <v>1205</v>
      </c>
      <c r="D151" s="487" t="s">
        <v>1205</v>
      </c>
    </row>
    <row r="152" spans="1:4">
      <c r="A152" s="488">
        <v>16.2</v>
      </c>
      <c r="B152" s="485" t="s">
        <v>369</v>
      </c>
      <c r="C152" s="486" t="s">
        <v>1205</v>
      </c>
      <c r="D152" s="487" t="s">
        <v>1205</v>
      </c>
    </row>
    <row r="153" spans="1:4">
      <c r="A153" s="488">
        <v>16.3</v>
      </c>
      <c r="B153" s="485" t="s">
        <v>372</v>
      </c>
      <c r="C153" s="486" t="s">
        <v>1205</v>
      </c>
      <c r="D153" s="487" t="s">
        <v>1205</v>
      </c>
    </row>
    <row r="154" spans="1:4">
      <c r="A154" s="488">
        <v>16.3</v>
      </c>
      <c r="B154" s="485" t="s">
        <v>374</v>
      </c>
      <c r="C154" s="486" t="s">
        <v>1205</v>
      </c>
      <c r="D154" s="487" t="s">
        <v>1205</v>
      </c>
    </row>
    <row r="155" spans="1:4">
      <c r="A155" s="488">
        <v>16.3</v>
      </c>
      <c r="B155" s="485" t="s">
        <v>376</v>
      </c>
      <c r="C155" s="486" t="s">
        <v>1205</v>
      </c>
      <c r="D155" s="487" t="s">
        <v>1205</v>
      </c>
    </row>
    <row r="156" spans="1:4">
      <c r="A156" s="488">
        <v>16.3</v>
      </c>
      <c r="B156" s="485" t="s">
        <v>380</v>
      </c>
      <c r="C156" s="486" t="s">
        <v>1205</v>
      </c>
      <c r="D156" s="487" t="s">
        <v>1205</v>
      </c>
    </row>
    <row r="157" spans="1:4">
      <c r="A157" s="488">
        <v>17.100000000000001</v>
      </c>
      <c r="B157" s="485" t="s">
        <v>383</v>
      </c>
      <c r="C157" s="486" t="s">
        <v>1205</v>
      </c>
      <c r="D157" s="487" t="s">
        <v>1205</v>
      </c>
    </row>
    <row r="158" spans="1:4">
      <c r="A158" s="488">
        <v>17.2</v>
      </c>
      <c r="B158" s="485" t="s">
        <v>385</v>
      </c>
      <c r="C158" s="486" t="s">
        <v>1205</v>
      </c>
      <c r="D158" s="487" t="s">
        <v>1205</v>
      </c>
    </row>
    <row r="159" spans="1:4">
      <c r="A159" s="488">
        <v>17.3</v>
      </c>
      <c r="B159" s="485" t="s">
        <v>387</v>
      </c>
      <c r="C159" s="486" t="s">
        <v>1205</v>
      </c>
      <c r="D159" s="487" t="s">
        <v>1205</v>
      </c>
    </row>
    <row r="160" spans="1:4">
      <c r="A160" s="488">
        <v>17.399999999999999</v>
      </c>
      <c r="B160" s="485" t="s">
        <v>393</v>
      </c>
      <c r="C160" s="486" t="s">
        <v>3416</v>
      </c>
      <c r="D160" s="487" t="s">
        <v>1205</v>
      </c>
    </row>
    <row r="161" spans="1:4">
      <c r="A161" s="488">
        <v>18.100000000000001</v>
      </c>
      <c r="B161" s="485" t="s">
        <v>396</v>
      </c>
      <c r="C161" s="486" t="s">
        <v>1205</v>
      </c>
      <c r="D161" s="487" t="s">
        <v>1205</v>
      </c>
    </row>
    <row r="162" spans="1:4">
      <c r="A162" s="488">
        <v>18.100000000000001</v>
      </c>
      <c r="B162" s="485" t="s">
        <v>398</v>
      </c>
      <c r="C162" s="486" t="s">
        <v>1205</v>
      </c>
      <c r="D162" s="487" t="s">
        <v>1205</v>
      </c>
    </row>
    <row r="163" spans="1:4">
      <c r="A163" s="488">
        <v>18.100000000000001</v>
      </c>
      <c r="B163" s="485" t="s">
        <v>400</v>
      </c>
      <c r="C163" s="486" t="s">
        <v>1205</v>
      </c>
      <c r="D163" s="487" t="s">
        <v>1205</v>
      </c>
    </row>
    <row r="164" spans="1:4">
      <c r="A164" s="488">
        <v>18.100000000000001</v>
      </c>
      <c r="B164" s="485" t="s">
        <v>402</v>
      </c>
      <c r="C164" s="486" t="s">
        <v>1205</v>
      </c>
      <c r="D164" s="487" t="s">
        <v>1205</v>
      </c>
    </row>
    <row r="165" spans="1:4">
      <c r="A165" s="488">
        <v>18.100000000000001</v>
      </c>
      <c r="B165" s="485" t="s">
        <v>404</v>
      </c>
      <c r="C165" s="486" t="s">
        <v>1205</v>
      </c>
      <c r="D165" s="487" t="s">
        <v>1205</v>
      </c>
    </row>
    <row r="166" spans="1:4">
      <c r="A166" s="488">
        <v>18.100000000000001</v>
      </c>
      <c r="B166" s="485" t="s">
        <v>406</v>
      </c>
      <c r="C166" s="486" t="s">
        <v>3417</v>
      </c>
      <c r="D166" s="487" t="s">
        <v>1205</v>
      </c>
    </row>
    <row r="167" spans="1:4" ht="47.25">
      <c r="A167" s="488">
        <v>18.100000000000001</v>
      </c>
      <c r="B167" s="485" t="s">
        <v>408</v>
      </c>
      <c r="C167" s="486" t="s">
        <v>3418</v>
      </c>
      <c r="D167" s="487" t="s">
        <v>1205</v>
      </c>
    </row>
    <row r="168" spans="1:4">
      <c r="A168" s="488">
        <v>18.100000000000001</v>
      </c>
      <c r="B168" s="485" t="s">
        <v>410</v>
      </c>
      <c r="C168" s="486" t="s">
        <v>1205</v>
      </c>
      <c r="D168" s="487" t="s">
        <v>1205</v>
      </c>
    </row>
    <row r="169" spans="1:4">
      <c r="A169" s="488">
        <v>18.100000000000001</v>
      </c>
      <c r="B169" s="485" t="s">
        <v>412</v>
      </c>
      <c r="C169" s="486" t="s">
        <v>3397</v>
      </c>
      <c r="D169" s="487" t="s">
        <v>1205</v>
      </c>
    </row>
    <row r="170" spans="1:4">
      <c r="A170" s="488">
        <v>18.2</v>
      </c>
      <c r="B170" s="485" t="s">
        <v>415</v>
      </c>
      <c r="C170" s="486" t="s">
        <v>1205</v>
      </c>
      <c r="D170" s="487" t="s">
        <v>1205</v>
      </c>
    </row>
    <row r="171" spans="1:4">
      <c r="A171" s="488">
        <v>18.2</v>
      </c>
      <c r="B171" s="485" t="s">
        <v>419</v>
      </c>
      <c r="C171" s="486" t="s">
        <v>1205</v>
      </c>
      <c r="D171" s="487" t="s">
        <v>1205</v>
      </c>
    </row>
    <row r="172" spans="1:4">
      <c r="A172" s="488">
        <v>18.2</v>
      </c>
      <c r="B172" s="485" t="s">
        <v>421</v>
      </c>
      <c r="C172" s="486" t="s">
        <v>1205</v>
      </c>
      <c r="D172" s="487" t="s">
        <v>1205</v>
      </c>
    </row>
    <row r="173" spans="1:4">
      <c r="A173" s="488">
        <v>18.3</v>
      </c>
      <c r="B173" s="485" t="s">
        <v>424</v>
      </c>
      <c r="C173" s="486" t="s">
        <v>3398</v>
      </c>
      <c r="D173" s="487" t="s">
        <v>1205</v>
      </c>
    </row>
    <row r="174" spans="1:4">
      <c r="A174" s="488">
        <v>18.3</v>
      </c>
      <c r="B174" s="485" t="s">
        <v>426</v>
      </c>
      <c r="C174" s="486" t="s">
        <v>1205</v>
      </c>
      <c r="D174" s="487" t="s">
        <v>1205</v>
      </c>
    </row>
    <row r="175" spans="1:4">
      <c r="A175" s="488">
        <v>18.3</v>
      </c>
      <c r="B175" s="485" t="s">
        <v>428</v>
      </c>
      <c r="C175" s="486" t="s">
        <v>1205</v>
      </c>
      <c r="D175" s="487" t="s">
        <v>1205</v>
      </c>
    </row>
    <row r="176" spans="1:4">
      <c r="A176" s="488">
        <v>18.399999999999999</v>
      </c>
      <c r="B176" s="485" t="s">
        <v>431</v>
      </c>
      <c r="C176" s="486" t="s">
        <v>3419</v>
      </c>
      <c r="D176" s="487" t="s">
        <v>1205</v>
      </c>
    </row>
    <row r="177" spans="1:4">
      <c r="A177" s="488">
        <v>18.399999999999999</v>
      </c>
      <c r="B177" s="485" t="s">
        <v>433</v>
      </c>
      <c r="C177" s="486" t="s">
        <v>1205</v>
      </c>
      <c r="D177" s="487" t="s">
        <v>1205</v>
      </c>
    </row>
    <row r="178" spans="1:4">
      <c r="A178" s="488">
        <v>18.399999999999999</v>
      </c>
      <c r="B178" s="485" t="s">
        <v>435</v>
      </c>
      <c r="C178" s="486" t="s">
        <v>1205</v>
      </c>
      <c r="D178" s="487" t="s">
        <v>1205</v>
      </c>
    </row>
    <row r="179" spans="1:4" ht="31.5">
      <c r="A179" s="488">
        <v>19.100000000000001</v>
      </c>
      <c r="B179" s="485" t="s">
        <v>438</v>
      </c>
      <c r="C179" s="486" t="s">
        <v>3420</v>
      </c>
      <c r="D179" s="487" t="s">
        <v>1205</v>
      </c>
    </row>
    <row r="180" spans="1:4">
      <c r="A180" s="488">
        <v>19.100000000000001</v>
      </c>
      <c r="B180" s="485" t="s">
        <v>440</v>
      </c>
      <c r="C180" s="486" t="s">
        <v>1205</v>
      </c>
      <c r="D180" s="487" t="s">
        <v>1205</v>
      </c>
    </row>
    <row r="181" spans="1:4">
      <c r="A181" s="488">
        <v>19.100000000000001</v>
      </c>
      <c r="B181" s="485" t="s">
        <v>442</v>
      </c>
      <c r="C181" s="486" t="s">
        <v>1205</v>
      </c>
      <c r="D181" s="487" t="s">
        <v>1205</v>
      </c>
    </row>
    <row r="182" spans="1:4">
      <c r="A182" s="488">
        <v>19.100000000000001</v>
      </c>
      <c r="B182" s="485" t="s">
        <v>444</v>
      </c>
      <c r="C182" s="486" t="s">
        <v>1205</v>
      </c>
      <c r="D182" s="487" t="s">
        <v>1205</v>
      </c>
    </row>
    <row r="183" spans="1:4">
      <c r="A183" s="488">
        <v>19.100000000000001</v>
      </c>
      <c r="B183" s="485" t="s">
        <v>446</v>
      </c>
      <c r="C183" s="486" t="s">
        <v>1205</v>
      </c>
      <c r="D183" s="487" t="s">
        <v>1205</v>
      </c>
    </row>
    <row r="184" spans="1:4">
      <c r="A184" s="488">
        <v>19.100000000000001</v>
      </c>
      <c r="B184" s="485" t="s">
        <v>448</v>
      </c>
      <c r="C184" s="486" t="s">
        <v>1205</v>
      </c>
      <c r="D184" s="487" t="s">
        <v>1205</v>
      </c>
    </row>
    <row r="185" spans="1:4">
      <c r="A185" s="488">
        <v>20.100000000000001</v>
      </c>
      <c r="B185" s="485" t="s">
        <v>451</v>
      </c>
      <c r="C185" s="486" t="s">
        <v>3399</v>
      </c>
      <c r="D185" s="487" t="s">
        <v>1205</v>
      </c>
    </row>
    <row r="186" spans="1:4">
      <c r="A186" s="488">
        <v>20.2</v>
      </c>
      <c r="B186" s="485" t="s">
        <v>456</v>
      </c>
      <c r="C186" s="486" t="s">
        <v>1205</v>
      </c>
      <c r="D186" s="487" t="s">
        <v>1205</v>
      </c>
    </row>
    <row r="187" spans="1:4">
      <c r="A187" s="488">
        <v>20.3</v>
      </c>
      <c r="B187" s="485" t="s">
        <v>459</v>
      </c>
      <c r="C187" s="486" t="s">
        <v>1205</v>
      </c>
      <c r="D187" s="487" t="s">
        <v>1205</v>
      </c>
    </row>
    <row r="188" spans="1:4">
      <c r="A188" s="488">
        <v>20.399999999999999</v>
      </c>
      <c r="B188" s="485" t="s">
        <v>463</v>
      </c>
      <c r="C188" s="486" t="s">
        <v>1205</v>
      </c>
      <c r="D188" s="487" t="s">
        <v>1205</v>
      </c>
    </row>
    <row r="189" spans="1:4">
      <c r="A189" s="488">
        <v>20.399999999999999</v>
      </c>
      <c r="B189" s="485" t="s">
        <v>465</v>
      </c>
      <c r="C189" s="486" t="s">
        <v>1205</v>
      </c>
      <c r="D189" s="487" t="s">
        <v>1205</v>
      </c>
    </row>
    <row r="190" spans="1:4">
      <c r="A190" s="488">
        <v>20.399999999999999</v>
      </c>
      <c r="B190" s="485" t="s">
        <v>467</v>
      </c>
      <c r="C190" s="486" t="s">
        <v>1205</v>
      </c>
      <c r="D190" s="487" t="s">
        <v>1205</v>
      </c>
    </row>
    <row r="191" spans="1:4">
      <c r="A191" s="488">
        <v>20.399999999999999</v>
      </c>
      <c r="B191" s="485" t="s">
        <v>469</v>
      </c>
      <c r="C191" s="486" t="s">
        <v>1205</v>
      </c>
      <c r="D191" s="487" t="s">
        <v>1205</v>
      </c>
    </row>
    <row r="192" spans="1:4">
      <c r="A192" s="488">
        <v>20.399999999999999</v>
      </c>
      <c r="B192" s="485" t="s">
        <v>471</v>
      </c>
      <c r="C192" s="486" t="s">
        <v>1205</v>
      </c>
      <c r="D192" s="487" t="s">
        <v>1205</v>
      </c>
    </row>
    <row r="193" spans="1:4">
      <c r="A193" s="488">
        <v>20.5</v>
      </c>
      <c r="B193" s="485" t="s">
        <v>473</v>
      </c>
      <c r="C193" s="486" t="s">
        <v>1205</v>
      </c>
      <c r="D193" s="487" t="s">
        <v>1205</v>
      </c>
    </row>
    <row r="194" spans="1:4">
      <c r="A194" s="488">
        <v>20.5</v>
      </c>
      <c r="B194" s="485" t="s">
        <v>613</v>
      </c>
      <c r="C194" s="486" t="s">
        <v>1205</v>
      </c>
      <c r="D194" s="487" t="s">
        <v>1205</v>
      </c>
    </row>
    <row r="195" spans="1:4">
      <c r="A195" s="488">
        <v>20.6</v>
      </c>
      <c r="B195" s="485" t="s">
        <v>478</v>
      </c>
      <c r="C195" s="486" t="s">
        <v>1205</v>
      </c>
      <c r="D195" s="487" t="s">
        <v>1205</v>
      </c>
    </row>
    <row r="196" spans="1:4">
      <c r="A196" s="488">
        <v>20.6</v>
      </c>
      <c r="B196" s="485" t="s">
        <v>614</v>
      </c>
      <c r="C196" s="486" t="s">
        <v>1205</v>
      </c>
      <c r="D196" s="487" t="s">
        <v>1205</v>
      </c>
    </row>
    <row r="197" spans="1:4">
      <c r="A197" s="488">
        <v>20.7</v>
      </c>
      <c r="B197" s="485" t="s">
        <v>482</v>
      </c>
      <c r="C197" s="486" t="s">
        <v>1205</v>
      </c>
      <c r="D197" s="487" t="s">
        <v>1205</v>
      </c>
    </row>
    <row r="198" spans="1:4">
      <c r="A198" s="488">
        <v>20.7</v>
      </c>
      <c r="B198" s="485" t="s">
        <v>484</v>
      </c>
      <c r="C198" s="486" t="s">
        <v>1205</v>
      </c>
      <c r="D198" s="487" t="s">
        <v>1205</v>
      </c>
    </row>
    <row r="199" spans="1:4">
      <c r="A199" s="488">
        <v>23.1</v>
      </c>
      <c r="B199" s="485" t="s">
        <v>487</v>
      </c>
      <c r="C199" s="486" t="s">
        <v>3400</v>
      </c>
      <c r="D199" s="487" t="s">
        <v>1205</v>
      </c>
    </row>
    <row r="200" spans="1:4">
      <c r="A200" s="488">
        <v>23.1</v>
      </c>
      <c r="B200" s="485" t="s">
        <v>491</v>
      </c>
      <c r="C200" s="486" t="s">
        <v>1205</v>
      </c>
      <c r="D200" s="487" t="s">
        <v>1205</v>
      </c>
    </row>
    <row r="201" spans="1:4">
      <c r="A201" s="488">
        <v>23.2</v>
      </c>
      <c r="B201" s="485" t="s">
        <v>494</v>
      </c>
      <c r="C201" s="486" t="s">
        <v>1205</v>
      </c>
      <c r="D201" s="487" t="s">
        <v>1205</v>
      </c>
    </row>
    <row r="202" spans="1:4">
      <c r="A202" s="488">
        <v>23.2</v>
      </c>
      <c r="B202" s="485" t="s">
        <v>496</v>
      </c>
      <c r="C202" s="486" t="s">
        <v>1205</v>
      </c>
      <c r="D202" s="487" t="s">
        <v>1205</v>
      </c>
    </row>
    <row r="203" spans="1:4">
      <c r="A203" s="488">
        <v>23.2</v>
      </c>
      <c r="B203" s="485" t="s">
        <v>499</v>
      </c>
      <c r="C203" s="486" t="s">
        <v>1205</v>
      </c>
      <c r="D203" s="487" t="s">
        <v>1205</v>
      </c>
    </row>
    <row r="204" spans="1:4">
      <c r="A204" s="488">
        <v>23.2</v>
      </c>
      <c r="B204" s="485" t="s">
        <v>502</v>
      </c>
      <c r="C204" s="486" t="s">
        <v>1205</v>
      </c>
      <c r="D204" s="487" t="s">
        <v>1205</v>
      </c>
    </row>
    <row r="205" spans="1:4" ht="31.5">
      <c r="A205" s="488">
        <v>23.3</v>
      </c>
      <c r="B205" s="485" t="s">
        <v>506</v>
      </c>
      <c r="C205" s="486" t="s">
        <v>3401</v>
      </c>
      <c r="D205" s="487" t="s">
        <v>1205</v>
      </c>
    </row>
    <row r="206" spans="1:4">
      <c r="A206" s="488">
        <v>23.3</v>
      </c>
      <c r="B206" s="485" t="s">
        <v>510</v>
      </c>
      <c r="C206" s="486" t="s">
        <v>1205</v>
      </c>
      <c r="D206" s="487" t="s">
        <v>1205</v>
      </c>
    </row>
  </sheetData>
  <autoFilter ref="A1:D206"/>
  <phoneticPr fontId="14"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dimension ref="A1:M20"/>
  <sheetViews>
    <sheetView workbookViewId="0"/>
  </sheetViews>
  <sheetFormatPr defaultRowHeight="15.75"/>
  <cols>
    <col min="1" max="1" width="11.42578125" bestFit="1" customWidth="1"/>
    <col min="2" max="2" width="12.28515625" bestFit="1" customWidth="1"/>
    <col min="3" max="3" width="31.42578125" bestFit="1" customWidth="1"/>
    <col min="4" max="4" width="43.140625" bestFit="1" customWidth="1"/>
    <col min="5" max="5" width="9.140625" bestFit="1" customWidth="1"/>
    <col min="6" max="8" width="5.85546875" bestFit="1" customWidth="1"/>
    <col min="9" max="9" width="15.28515625" bestFit="1" customWidth="1"/>
    <col min="10" max="10" width="5.85546875" bestFit="1" customWidth="1"/>
    <col min="11" max="11" width="14.28515625" bestFit="1" customWidth="1"/>
    <col min="12" max="12" width="13.28515625" bestFit="1" customWidth="1"/>
    <col min="13" max="13" width="5.85546875" bestFit="1" customWidth="1"/>
  </cols>
  <sheetData>
    <row r="1" spans="1:13">
      <c r="A1" t="s">
        <v>512</v>
      </c>
      <c r="B1" t="s">
        <v>513</v>
      </c>
      <c r="C1" t="s">
        <v>514</v>
      </c>
      <c r="D1" t="s">
        <v>578</v>
      </c>
      <c r="E1" t="s">
        <v>515</v>
      </c>
      <c r="F1" t="s">
        <v>216</v>
      </c>
      <c r="G1" t="s">
        <v>220</v>
      </c>
      <c r="H1" t="s">
        <v>222</v>
      </c>
      <c r="I1" t="s">
        <v>224</v>
      </c>
      <c r="J1" t="s">
        <v>226</v>
      </c>
      <c r="K1" t="s">
        <v>228</v>
      </c>
      <c r="L1" t="s">
        <v>230</v>
      </c>
      <c r="M1" t="s">
        <v>232</v>
      </c>
    </row>
    <row r="2" spans="1:13">
      <c r="A2" s="26">
        <v>44834</v>
      </c>
      <c r="B2" t="s">
        <v>537</v>
      </c>
      <c r="C2" t="s">
        <v>538</v>
      </c>
      <c r="D2" t="s">
        <v>218</v>
      </c>
      <c r="E2" t="s">
        <v>518</v>
      </c>
      <c r="F2" s="29">
        <v>0</v>
      </c>
      <c r="G2" s="29">
        <v>0</v>
      </c>
      <c r="H2" s="29">
        <v>0</v>
      </c>
      <c r="I2" s="29">
        <v>12735353886</v>
      </c>
      <c r="J2" s="29">
        <v>0</v>
      </c>
      <c r="K2" s="29">
        <v>8200000000</v>
      </c>
      <c r="L2" s="29">
        <v>91889048</v>
      </c>
      <c r="M2" s="29">
        <v>0</v>
      </c>
    </row>
    <row r="3" spans="1:13">
      <c r="A3" s="26">
        <v>44742</v>
      </c>
      <c r="B3" t="s">
        <v>537</v>
      </c>
      <c r="C3" t="s">
        <v>538</v>
      </c>
      <c r="D3" t="s">
        <v>218</v>
      </c>
      <c r="E3" t="s">
        <v>518</v>
      </c>
      <c r="F3" s="29">
        <v>0</v>
      </c>
      <c r="G3" s="29">
        <v>0</v>
      </c>
      <c r="H3" s="29">
        <v>0</v>
      </c>
      <c r="I3" s="29">
        <v>12249886226</v>
      </c>
      <c r="J3" s="29">
        <v>0</v>
      </c>
      <c r="K3" s="29">
        <v>6600000000</v>
      </c>
      <c r="L3" s="29">
        <v>47000000</v>
      </c>
      <c r="M3" s="29">
        <v>0</v>
      </c>
    </row>
    <row r="4" spans="1:13">
      <c r="A4" s="26">
        <v>44651</v>
      </c>
      <c r="B4" t="s">
        <v>537</v>
      </c>
      <c r="C4" t="s">
        <v>538</v>
      </c>
      <c r="D4" t="s">
        <v>218</v>
      </c>
      <c r="E4" t="s">
        <v>518</v>
      </c>
      <c r="F4" s="29">
        <v>0</v>
      </c>
      <c r="G4" s="29">
        <v>0</v>
      </c>
      <c r="H4" s="29">
        <v>0</v>
      </c>
      <c r="I4" s="29">
        <v>12724142215</v>
      </c>
      <c r="J4" s="29">
        <v>0</v>
      </c>
      <c r="K4" s="29">
        <v>6600000000</v>
      </c>
      <c r="L4" s="29">
        <v>14000000</v>
      </c>
      <c r="M4" s="29">
        <v>0</v>
      </c>
    </row>
    <row r="5" spans="1:13">
      <c r="A5" s="26">
        <v>44560</v>
      </c>
      <c r="B5" t="s">
        <v>537</v>
      </c>
      <c r="C5" t="s">
        <v>538</v>
      </c>
      <c r="D5" t="s">
        <v>218</v>
      </c>
      <c r="E5" t="s">
        <v>518</v>
      </c>
      <c r="F5" s="29">
        <v>0</v>
      </c>
      <c r="G5" s="29">
        <v>0</v>
      </c>
      <c r="H5" s="29">
        <v>0</v>
      </c>
      <c r="I5" s="29">
        <v>12503843173</v>
      </c>
      <c r="J5" s="29">
        <v>0</v>
      </c>
      <c r="K5" s="29">
        <v>6600000000</v>
      </c>
      <c r="L5" s="29">
        <v>10000000</v>
      </c>
      <c r="M5" s="29">
        <v>0</v>
      </c>
    </row>
    <row r="6" spans="1:13">
      <c r="A6" s="26">
        <v>44469</v>
      </c>
      <c r="B6" t="s">
        <v>537</v>
      </c>
      <c r="C6" t="s">
        <v>538</v>
      </c>
      <c r="D6" t="s">
        <v>218</v>
      </c>
      <c r="E6" t="s">
        <v>518</v>
      </c>
      <c r="F6" s="29">
        <v>0</v>
      </c>
      <c r="G6" s="29">
        <v>0</v>
      </c>
      <c r="H6" s="29">
        <v>0</v>
      </c>
      <c r="I6" s="29">
        <v>12113184347</v>
      </c>
      <c r="J6" s="29">
        <v>0</v>
      </c>
      <c r="K6" s="29">
        <v>6600000000</v>
      </c>
      <c r="L6" s="29">
        <v>0</v>
      </c>
      <c r="M6" s="29">
        <v>0</v>
      </c>
    </row>
    <row r="7" spans="1:13">
      <c r="A7" s="26">
        <v>44377</v>
      </c>
      <c r="B7" t="s">
        <v>537</v>
      </c>
      <c r="C7" t="s">
        <v>538</v>
      </c>
      <c r="D7" t="s">
        <v>218</v>
      </c>
      <c r="E7" t="s">
        <v>518</v>
      </c>
      <c r="F7" s="29">
        <v>0</v>
      </c>
      <c r="G7" s="29">
        <v>0</v>
      </c>
      <c r="H7" s="29">
        <v>0</v>
      </c>
      <c r="I7" s="29">
        <v>12505957327</v>
      </c>
      <c r="J7" s="29">
        <v>0</v>
      </c>
      <c r="K7" s="29">
        <v>6600000000</v>
      </c>
      <c r="L7" s="29">
        <v>42987726</v>
      </c>
      <c r="M7" s="29">
        <v>0</v>
      </c>
    </row>
    <row r="8" spans="1:13">
      <c r="A8" s="26">
        <v>44286</v>
      </c>
      <c r="B8" t="s">
        <v>537</v>
      </c>
      <c r="C8" t="s">
        <v>538</v>
      </c>
      <c r="D8" t="s">
        <v>218</v>
      </c>
      <c r="E8" t="s">
        <v>518</v>
      </c>
      <c r="F8" s="29">
        <v>0</v>
      </c>
      <c r="G8" s="29">
        <v>0</v>
      </c>
      <c r="H8" s="29">
        <v>0</v>
      </c>
      <c r="I8" s="29">
        <v>12303789275</v>
      </c>
      <c r="J8" s="29">
        <v>0</v>
      </c>
      <c r="K8" s="29">
        <v>6600000000</v>
      </c>
      <c r="L8" s="29">
        <v>30000000</v>
      </c>
      <c r="M8" s="29">
        <v>0</v>
      </c>
    </row>
    <row r="9" spans="1:13">
      <c r="A9" s="26">
        <v>44196</v>
      </c>
      <c r="B9" t="s">
        <v>537</v>
      </c>
      <c r="C9" t="s">
        <v>538</v>
      </c>
      <c r="D9" t="s">
        <v>218</v>
      </c>
      <c r="E9" t="s">
        <v>518</v>
      </c>
      <c r="F9" s="29">
        <v>0</v>
      </c>
      <c r="G9" s="29">
        <v>0</v>
      </c>
      <c r="H9" s="29">
        <v>0</v>
      </c>
      <c r="I9" s="29">
        <v>12226878620</v>
      </c>
      <c r="J9" s="29">
        <v>0</v>
      </c>
      <c r="K9" s="29">
        <v>6600000000</v>
      </c>
      <c r="L9" s="29">
        <v>10000000</v>
      </c>
      <c r="M9" s="29">
        <v>0</v>
      </c>
    </row>
    <row r="10" spans="1:13">
      <c r="A10" s="26">
        <v>44104</v>
      </c>
      <c r="B10" t="s">
        <v>537</v>
      </c>
      <c r="C10" t="s">
        <v>538</v>
      </c>
      <c r="D10" t="s">
        <v>218</v>
      </c>
      <c r="E10" t="s">
        <v>518</v>
      </c>
      <c r="F10" s="29">
        <v>0</v>
      </c>
      <c r="G10" s="29">
        <v>0</v>
      </c>
      <c r="H10" s="29">
        <v>0</v>
      </c>
      <c r="I10" s="29">
        <v>11575906418</v>
      </c>
      <c r="J10" s="29">
        <v>0</v>
      </c>
      <c r="K10" s="29">
        <v>6600000000</v>
      </c>
      <c r="L10" s="29">
        <v>50000000</v>
      </c>
      <c r="M10" s="29">
        <v>0</v>
      </c>
    </row>
    <row r="11" spans="1:13">
      <c r="A11" s="26">
        <v>44012</v>
      </c>
      <c r="B11" t="s">
        <v>537</v>
      </c>
      <c r="C11" t="s">
        <v>538</v>
      </c>
      <c r="D11" t="s">
        <v>218</v>
      </c>
      <c r="E11" t="s">
        <v>518</v>
      </c>
      <c r="F11" s="29">
        <v>0</v>
      </c>
      <c r="G11" s="29">
        <v>0</v>
      </c>
      <c r="H11" s="29">
        <v>0</v>
      </c>
      <c r="I11" s="29">
        <v>11361522974</v>
      </c>
      <c r="J11" s="29">
        <v>0</v>
      </c>
      <c r="K11" s="29">
        <v>6600000000</v>
      </c>
      <c r="L11" s="29">
        <v>509448074</v>
      </c>
      <c r="M11" s="29">
        <v>0</v>
      </c>
    </row>
    <row r="12" spans="1:13">
      <c r="A12" s="26">
        <v>43921</v>
      </c>
      <c r="B12" t="s">
        <v>537</v>
      </c>
      <c r="C12" t="s">
        <v>538</v>
      </c>
      <c r="D12" t="s">
        <v>218</v>
      </c>
      <c r="E12" t="s">
        <v>518</v>
      </c>
      <c r="F12" s="29">
        <v>0</v>
      </c>
      <c r="G12" s="29">
        <v>0</v>
      </c>
      <c r="H12" s="29">
        <v>0</v>
      </c>
      <c r="I12" s="29">
        <v>11566549662</v>
      </c>
      <c r="J12" s="29">
        <v>0</v>
      </c>
      <c r="K12" s="29">
        <v>0</v>
      </c>
      <c r="L12" s="29">
        <v>201797710</v>
      </c>
      <c r="M12" s="29">
        <v>0</v>
      </c>
    </row>
    <row r="13" spans="1:13">
      <c r="A13" s="26">
        <v>43830</v>
      </c>
      <c r="B13" t="s">
        <v>537</v>
      </c>
      <c r="C13" t="s">
        <v>538</v>
      </c>
      <c r="D13" t="s">
        <v>218</v>
      </c>
      <c r="E13" t="s">
        <v>518</v>
      </c>
      <c r="F13" s="29">
        <v>0</v>
      </c>
      <c r="G13" s="29">
        <v>0</v>
      </c>
      <c r="H13" s="29">
        <v>0</v>
      </c>
      <c r="I13" s="29">
        <v>11448321047</v>
      </c>
      <c r="J13" s="29">
        <v>0</v>
      </c>
      <c r="K13" s="29">
        <v>0</v>
      </c>
      <c r="L13" s="29">
        <v>4000000</v>
      </c>
      <c r="M13" s="29">
        <v>0</v>
      </c>
    </row>
    <row r="14" spans="1:13">
      <c r="A14" s="26">
        <v>43735</v>
      </c>
      <c r="B14" t="s">
        <v>537</v>
      </c>
      <c r="C14" t="s">
        <v>538</v>
      </c>
      <c r="D14" t="s">
        <v>218</v>
      </c>
      <c r="E14" t="s">
        <v>518</v>
      </c>
      <c r="F14" s="29">
        <v>0</v>
      </c>
      <c r="G14" s="29">
        <v>0</v>
      </c>
      <c r="H14" s="29">
        <v>0</v>
      </c>
      <c r="I14" s="29">
        <v>10763467646</v>
      </c>
      <c r="J14" s="29">
        <v>0</v>
      </c>
      <c r="K14" s="29">
        <v>0</v>
      </c>
      <c r="L14" s="29">
        <v>0</v>
      </c>
      <c r="M14" s="29">
        <v>0</v>
      </c>
    </row>
    <row r="15" spans="1:13">
      <c r="A15" s="26">
        <v>43644</v>
      </c>
      <c r="B15" t="s">
        <v>537</v>
      </c>
      <c r="C15" t="s">
        <v>538</v>
      </c>
      <c r="D15" t="s">
        <v>218</v>
      </c>
      <c r="E15" t="s">
        <v>518</v>
      </c>
      <c r="F15" s="29">
        <v>0</v>
      </c>
      <c r="G15" s="29">
        <v>0</v>
      </c>
      <c r="H15" s="29">
        <v>0</v>
      </c>
      <c r="I15" s="29">
        <v>11175594632</v>
      </c>
      <c r="J15" s="29">
        <v>0</v>
      </c>
      <c r="K15" s="29">
        <v>0</v>
      </c>
      <c r="L15" s="29">
        <v>44000000</v>
      </c>
      <c r="M15" s="29">
        <v>0</v>
      </c>
    </row>
    <row r="16" spans="1:13">
      <c r="A16" s="26">
        <v>43553</v>
      </c>
      <c r="B16" t="s">
        <v>537</v>
      </c>
      <c r="C16" t="s">
        <v>538</v>
      </c>
      <c r="D16" t="s">
        <v>218</v>
      </c>
      <c r="E16" t="s">
        <v>518</v>
      </c>
      <c r="F16" s="29">
        <v>0</v>
      </c>
      <c r="G16" s="29">
        <v>0</v>
      </c>
      <c r="H16" s="29">
        <v>0</v>
      </c>
      <c r="I16" s="29">
        <v>10982860002</v>
      </c>
      <c r="J16" s="29">
        <v>0</v>
      </c>
      <c r="K16" s="29">
        <v>0</v>
      </c>
      <c r="L16" s="29">
        <v>34000000</v>
      </c>
      <c r="M16" s="29">
        <v>0</v>
      </c>
    </row>
    <row r="17" spans="1:13">
      <c r="A17" s="26">
        <v>43462</v>
      </c>
      <c r="B17" t="s">
        <v>537</v>
      </c>
      <c r="C17" t="s">
        <v>538</v>
      </c>
      <c r="D17" t="s">
        <v>218</v>
      </c>
      <c r="E17" t="s">
        <v>518</v>
      </c>
      <c r="F17" s="29">
        <v>0</v>
      </c>
      <c r="G17" s="29">
        <v>0</v>
      </c>
      <c r="H17" s="29">
        <v>0</v>
      </c>
      <c r="I17" s="29">
        <v>10493248556</v>
      </c>
      <c r="J17" s="29">
        <v>0</v>
      </c>
      <c r="K17" s="29">
        <v>0</v>
      </c>
      <c r="L17" s="29">
        <v>20000000</v>
      </c>
      <c r="M17" s="29">
        <v>0</v>
      </c>
    </row>
    <row r="18" spans="1:13">
      <c r="A18" s="26">
        <v>43371</v>
      </c>
      <c r="B18" t="s">
        <v>537</v>
      </c>
      <c r="C18" t="s">
        <v>538</v>
      </c>
      <c r="D18" t="s">
        <v>218</v>
      </c>
      <c r="E18" t="s">
        <v>518</v>
      </c>
      <c r="F18" s="29">
        <v>0</v>
      </c>
      <c r="G18" s="29">
        <v>0</v>
      </c>
      <c r="H18" s="29">
        <v>0</v>
      </c>
      <c r="I18" s="29">
        <v>9717611157</v>
      </c>
      <c r="J18" s="29">
        <v>0</v>
      </c>
      <c r="K18" s="29">
        <v>0</v>
      </c>
      <c r="L18" s="29">
        <v>66000000</v>
      </c>
      <c r="M18" s="29">
        <v>0</v>
      </c>
    </row>
    <row r="19" spans="1:13">
      <c r="A19" s="26">
        <v>43280</v>
      </c>
      <c r="B19" t="s">
        <v>537</v>
      </c>
      <c r="C19" t="s">
        <v>538</v>
      </c>
      <c r="D19" t="s">
        <v>218</v>
      </c>
      <c r="E19" t="s">
        <v>518</v>
      </c>
      <c r="F19" s="29">
        <v>0</v>
      </c>
      <c r="G19" s="29">
        <v>0</v>
      </c>
      <c r="H19" s="29">
        <v>0</v>
      </c>
      <c r="I19" s="29">
        <v>9911463245</v>
      </c>
      <c r="J19" s="29">
        <v>0</v>
      </c>
      <c r="K19" s="29">
        <v>0</v>
      </c>
      <c r="L19" s="29">
        <v>99828810</v>
      </c>
      <c r="M19" s="29">
        <v>0</v>
      </c>
    </row>
    <row r="20" spans="1:13">
      <c r="A20" s="26">
        <v>43190</v>
      </c>
      <c r="B20" t="s">
        <v>537</v>
      </c>
      <c r="C20" t="s">
        <v>538</v>
      </c>
      <c r="D20" t="s">
        <v>218</v>
      </c>
      <c r="E20" t="s">
        <v>518</v>
      </c>
      <c r="F20" s="29">
        <v>0</v>
      </c>
      <c r="G20" s="29">
        <v>0</v>
      </c>
      <c r="H20" s="29">
        <v>0</v>
      </c>
      <c r="I20" s="29">
        <v>9806266675</v>
      </c>
      <c r="J20" s="29">
        <v>0</v>
      </c>
      <c r="K20" s="29">
        <v>0</v>
      </c>
      <c r="L20" s="29">
        <v>18990995</v>
      </c>
      <c r="M20" s="29">
        <v>0</v>
      </c>
    </row>
  </sheetData>
  <phoneticPr fontId="1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dimension ref="A1:H21"/>
  <sheetViews>
    <sheetView workbookViewId="0"/>
  </sheetViews>
  <sheetFormatPr defaultRowHeight="15.75"/>
  <cols>
    <col min="1" max="1" width="11.42578125" bestFit="1" customWidth="1"/>
    <col min="2" max="2" width="12.28515625" bestFit="1" customWidth="1"/>
    <col min="3" max="3" width="20.42578125" bestFit="1" customWidth="1"/>
    <col min="4" max="4" width="21.7109375" bestFit="1" customWidth="1"/>
    <col min="5" max="5" width="9.140625" bestFit="1" customWidth="1"/>
    <col min="6" max="7" width="14.28515625" bestFit="1" customWidth="1"/>
    <col min="8" max="8" width="5.85546875" bestFit="1" customWidth="1"/>
  </cols>
  <sheetData>
    <row r="1" spans="1:8">
      <c r="A1" t="s">
        <v>512</v>
      </c>
      <c r="B1" t="s">
        <v>513</v>
      </c>
      <c r="C1" t="s">
        <v>514</v>
      </c>
      <c r="D1" t="s">
        <v>578</v>
      </c>
      <c r="E1" t="s">
        <v>515</v>
      </c>
      <c r="F1" t="s">
        <v>241</v>
      </c>
      <c r="G1" t="s">
        <v>250</v>
      </c>
      <c r="H1" t="s">
        <v>252</v>
      </c>
    </row>
    <row r="2" spans="1:8">
      <c r="A2" s="26">
        <v>44834</v>
      </c>
      <c r="B2" t="s">
        <v>537</v>
      </c>
      <c r="C2" t="s">
        <v>517</v>
      </c>
      <c r="D2" t="s">
        <v>593</v>
      </c>
      <c r="E2" t="s">
        <v>518</v>
      </c>
      <c r="F2" s="29">
        <v>754968009</v>
      </c>
      <c r="G2" s="29">
        <v>1074860646.1700001</v>
      </c>
      <c r="H2" s="29">
        <v>0</v>
      </c>
    </row>
    <row r="3" spans="1:8">
      <c r="A3" s="26">
        <v>44834</v>
      </c>
      <c r="B3" t="s">
        <v>537</v>
      </c>
      <c r="C3" t="s">
        <v>543</v>
      </c>
      <c r="D3" t="s">
        <v>593</v>
      </c>
      <c r="E3" t="s">
        <v>518</v>
      </c>
      <c r="F3" s="29">
        <v>4587586</v>
      </c>
      <c r="G3" s="29">
        <v>4862912</v>
      </c>
      <c r="H3" t="s">
        <v>11</v>
      </c>
    </row>
    <row r="4" spans="1:8">
      <c r="A4" s="26">
        <v>44742</v>
      </c>
      <c r="B4" t="s">
        <v>537</v>
      </c>
      <c r="C4" t="s">
        <v>517</v>
      </c>
      <c r="D4" t="s">
        <v>593</v>
      </c>
      <c r="E4" t="s">
        <v>518</v>
      </c>
      <c r="F4" s="29">
        <v>781741588</v>
      </c>
      <c r="G4" s="29">
        <v>1074860646.1700001</v>
      </c>
      <c r="H4" s="29">
        <v>0</v>
      </c>
    </row>
    <row r="5" spans="1:8">
      <c r="A5" s="26">
        <v>44651</v>
      </c>
      <c r="B5" t="s">
        <v>537</v>
      </c>
      <c r="C5" t="s">
        <v>517</v>
      </c>
      <c r="D5" t="s">
        <v>593</v>
      </c>
      <c r="E5" t="s">
        <v>518</v>
      </c>
      <c r="F5" s="29">
        <v>967110583</v>
      </c>
      <c r="G5" s="29">
        <v>1639671231</v>
      </c>
      <c r="H5" s="29">
        <v>0</v>
      </c>
    </row>
    <row r="6" spans="1:8">
      <c r="A6" s="26">
        <v>44560</v>
      </c>
      <c r="B6" t="s">
        <v>537</v>
      </c>
      <c r="C6" t="s">
        <v>517</v>
      </c>
      <c r="D6" t="s">
        <v>593</v>
      </c>
      <c r="E6" t="s">
        <v>518</v>
      </c>
      <c r="F6" s="29">
        <v>1059221826</v>
      </c>
      <c r="G6" s="29">
        <v>1639671231</v>
      </c>
      <c r="H6" s="29">
        <v>0</v>
      </c>
    </row>
    <row r="7" spans="1:8">
      <c r="A7" s="26">
        <v>44469</v>
      </c>
      <c r="B7" t="s">
        <v>537</v>
      </c>
      <c r="C7" t="s">
        <v>517</v>
      </c>
      <c r="D7" t="s">
        <v>593</v>
      </c>
      <c r="E7" t="s">
        <v>518</v>
      </c>
      <c r="F7" s="29">
        <v>1088715712</v>
      </c>
      <c r="G7" s="29">
        <v>1639671231</v>
      </c>
      <c r="H7" s="29">
        <v>0</v>
      </c>
    </row>
    <row r="8" spans="1:8">
      <c r="A8" s="26">
        <v>44377</v>
      </c>
      <c r="B8" t="s">
        <v>537</v>
      </c>
      <c r="C8" t="s">
        <v>517</v>
      </c>
      <c r="D8" t="s">
        <v>593</v>
      </c>
      <c r="E8" t="s">
        <v>518</v>
      </c>
      <c r="F8" s="29">
        <v>1102878276</v>
      </c>
      <c r="G8" s="29">
        <v>1639671231</v>
      </c>
      <c r="H8" s="29">
        <v>0</v>
      </c>
    </row>
    <row r="9" spans="1:8">
      <c r="A9" s="26">
        <v>44286</v>
      </c>
      <c r="B9" t="s">
        <v>537</v>
      </c>
      <c r="C9" t="s">
        <v>517</v>
      </c>
      <c r="D9" t="s">
        <v>593</v>
      </c>
      <c r="E9" t="s">
        <v>518</v>
      </c>
      <c r="F9" s="29">
        <v>990497419</v>
      </c>
      <c r="G9" s="29">
        <v>1590790642</v>
      </c>
      <c r="H9" s="29">
        <v>0</v>
      </c>
    </row>
    <row r="10" spans="1:8">
      <c r="A10" s="26">
        <v>44196</v>
      </c>
      <c r="B10" t="s">
        <v>537</v>
      </c>
      <c r="C10" t="s">
        <v>517</v>
      </c>
      <c r="D10" t="s">
        <v>593</v>
      </c>
      <c r="E10" t="s">
        <v>518</v>
      </c>
      <c r="F10" s="29">
        <v>1138536322</v>
      </c>
      <c r="G10" s="29">
        <v>2111030750</v>
      </c>
      <c r="H10" s="29">
        <v>0</v>
      </c>
    </row>
    <row r="11" spans="1:8">
      <c r="A11" s="26">
        <v>44104</v>
      </c>
      <c r="B11" t="s">
        <v>537</v>
      </c>
      <c r="C11" t="s">
        <v>517</v>
      </c>
      <c r="D11" t="s">
        <v>593</v>
      </c>
      <c r="E11" t="s">
        <v>518</v>
      </c>
      <c r="F11" s="29">
        <v>1083783241</v>
      </c>
      <c r="G11" s="29">
        <v>2111030750</v>
      </c>
      <c r="H11" s="29">
        <v>0</v>
      </c>
    </row>
    <row r="12" spans="1:8">
      <c r="A12" s="26">
        <v>44012</v>
      </c>
      <c r="B12" t="s">
        <v>537</v>
      </c>
      <c r="C12" t="s">
        <v>517</v>
      </c>
      <c r="D12" t="s">
        <v>593</v>
      </c>
      <c r="E12" t="s">
        <v>518</v>
      </c>
      <c r="F12" s="29">
        <v>1013760825</v>
      </c>
      <c r="G12" s="29">
        <v>2111030750</v>
      </c>
      <c r="H12" s="29">
        <v>0</v>
      </c>
    </row>
    <row r="13" spans="1:8">
      <c r="A13" s="26">
        <v>43921</v>
      </c>
      <c r="B13" t="s">
        <v>537</v>
      </c>
      <c r="C13" t="s">
        <v>517</v>
      </c>
      <c r="D13" t="s">
        <v>593</v>
      </c>
      <c r="E13" t="s">
        <v>518</v>
      </c>
      <c r="F13" s="29">
        <v>942921333</v>
      </c>
      <c r="G13" s="29">
        <v>2111030750</v>
      </c>
      <c r="H13" s="29">
        <v>0</v>
      </c>
    </row>
    <row r="14" spans="1:8">
      <c r="A14" s="26">
        <v>43830</v>
      </c>
      <c r="B14" t="s">
        <v>537</v>
      </c>
      <c r="C14" t="s">
        <v>517</v>
      </c>
      <c r="D14" t="s">
        <v>593</v>
      </c>
      <c r="E14" t="s">
        <v>518</v>
      </c>
      <c r="F14" s="29">
        <v>347270484</v>
      </c>
      <c r="G14" s="29">
        <v>588461350</v>
      </c>
      <c r="H14" s="29">
        <v>0</v>
      </c>
    </row>
    <row r="15" spans="1:8">
      <c r="A15" s="26">
        <v>43735</v>
      </c>
      <c r="B15" t="s">
        <v>537</v>
      </c>
      <c r="C15" t="s">
        <v>517</v>
      </c>
      <c r="D15" t="s">
        <v>593</v>
      </c>
      <c r="E15" t="s">
        <v>518</v>
      </c>
      <c r="F15" s="29">
        <v>899532257</v>
      </c>
      <c r="G15" s="29">
        <v>4023489460</v>
      </c>
      <c r="H15" s="29">
        <v>0</v>
      </c>
    </row>
    <row r="16" spans="1:8">
      <c r="A16" s="26">
        <v>43644</v>
      </c>
      <c r="B16" t="s">
        <v>537</v>
      </c>
      <c r="C16" t="s">
        <v>517</v>
      </c>
      <c r="D16" t="s">
        <v>593</v>
      </c>
      <c r="E16" t="s">
        <v>518</v>
      </c>
      <c r="F16" s="29">
        <v>944860285</v>
      </c>
      <c r="G16" s="29">
        <v>4023489460</v>
      </c>
      <c r="H16" s="29">
        <v>0</v>
      </c>
    </row>
    <row r="17" spans="1:8">
      <c r="A17" s="26">
        <v>43553</v>
      </c>
      <c r="B17" t="s">
        <v>537</v>
      </c>
      <c r="C17" t="s">
        <v>517</v>
      </c>
      <c r="D17" t="s">
        <v>593</v>
      </c>
      <c r="E17" t="s">
        <v>518</v>
      </c>
      <c r="F17" s="29">
        <v>969133426</v>
      </c>
      <c r="G17" s="29">
        <v>4023489460</v>
      </c>
      <c r="H17" s="29">
        <v>0</v>
      </c>
    </row>
    <row r="18" spans="1:8">
      <c r="A18" s="26">
        <v>43462</v>
      </c>
      <c r="B18" t="s">
        <v>537</v>
      </c>
      <c r="C18" t="s">
        <v>517</v>
      </c>
      <c r="D18" t="s">
        <v>593</v>
      </c>
      <c r="E18" t="s">
        <v>518</v>
      </c>
      <c r="F18" s="29">
        <v>1062732463</v>
      </c>
      <c r="G18" s="29">
        <v>4023489460</v>
      </c>
      <c r="H18" s="29">
        <v>0</v>
      </c>
    </row>
    <row r="19" spans="1:8">
      <c r="A19" s="26">
        <v>43371</v>
      </c>
      <c r="B19" t="s">
        <v>537</v>
      </c>
      <c r="C19" t="s">
        <v>517</v>
      </c>
      <c r="D19" t="s">
        <v>593</v>
      </c>
      <c r="E19" t="s">
        <v>518</v>
      </c>
      <c r="F19" s="29">
        <v>703000636</v>
      </c>
      <c r="G19" s="29">
        <v>1652464320.98</v>
      </c>
      <c r="H19" s="29">
        <v>0</v>
      </c>
    </row>
    <row r="20" spans="1:8">
      <c r="A20" s="26">
        <v>43280</v>
      </c>
      <c r="B20" t="s">
        <v>537</v>
      </c>
      <c r="C20" t="s">
        <v>517</v>
      </c>
      <c r="D20" t="s">
        <v>593</v>
      </c>
      <c r="E20" t="s">
        <v>518</v>
      </c>
      <c r="F20" s="29">
        <v>686579956</v>
      </c>
      <c r="G20" s="29">
        <v>1652464320.98</v>
      </c>
      <c r="H20" s="29">
        <v>0</v>
      </c>
    </row>
    <row r="21" spans="1:8">
      <c r="A21" s="26">
        <v>43190</v>
      </c>
      <c r="B21" t="s">
        <v>537</v>
      </c>
      <c r="C21" t="s">
        <v>517</v>
      </c>
      <c r="D21" t="s">
        <v>593</v>
      </c>
      <c r="E21" t="s">
        <v>518</v>
      </c>
      <c r="F21" s="29">
        <v>662037448</v>
      </c>
      <c r="G21" s="29">
        <v>1652464320.98</v>
      </c>
      <c r="H21" s="29">
        <v>0</v>
      </c>
    </row>
  </sheetData>
  <phoneticPr fontId="1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dimension ref="A1:G21"/>
  <sheetViews>
    <sheetView workbookViewId="0"/>
  </sheetViews>
  <sheetFormatPr defaultRowHeight="15.75"/>
  <cols>
    <col min="1" max="1" width="11.42578125" bestFit="1" customWidth="1"/>
    <col min="2" max="2" width="12.28515625" bestFit="1" customWidth="1"/>
    <col min="3" max="3" width="20.42578125" bestFit="1" customWidth="1"/>
    <col min="4" max="4" width="16" bestFit="1" customWidth="1"/>
    <col min="5" max="5" width="9.140625" bestFit="1" customWidth="1"/>
    <col min="6" max="7" width="5.85546875" bestFit="1" customWidth="1"/>
  </cols>
  <sheetData>
    <row r="1" spans="1:7">
      <c r="A1" t="s">
        <v>512</v>
      </c>
      <c r="B1" t="s">
        <v>513</v>
      </c>
      <c r="C1" t="s">
        <v>514</v>
      </c>
      <c r="D1" t="s">
        <v>578</v>
      </c>
      <c r="E1" t="s">
        <v>515</v>
      </c>
      <c r="F1" t="s">
        <v>247</v>
      </c>
      <c r="G1" t="s">
        <v>258</v>
      </c>
    </row>
    <row r="2" spans="1:7">
      <c r="A2" s="26">
        <v>44834</v>
      </c>
      <c r="B2" t="s">
        <v>537</v>
      </c>
      <c r="C2" t="s">
        <v>517</v>
      </c>
      <c r="D2" t="s">
        <v>97</v>
      </c>
      <c r="E2" t="s">
        <v>518</v>
      </c>
      <c r="F2" s="29">
        <v>0</v>
      </c>
      <c r="G2" s="29">
        <v>0</v>
      </c>
    </row>
    <row r="3" spans="1:7">
      <c r="A3" s="26">
        <v>44834</v>
      </c>
      <c r="B3" t="s">
        <v>537</v>
      </c>
      <c r="C3" t="s">
        <v>543</v>
      </c>
      <c r="D3" t="s">
        <v>97</v>
      </c>
      <c r="E3" t="s">
        <v>518</v>
      </c>
      <c r="F3" s="29">
        <v>0</v>
      </c>
      <c r="G3" t="s">
        <v>11</v>
      </c>
    </row>
    <row r="4" spans="1:7">
      <c r="A4" s="26">
        <v>44742</v>
      </c>
      <c r="B4" t="s">
        <v>537</v>
      </c>
      <c r="C4" t="s">
        <v>517</v>
      </c>
      <c r="D4" t="s">
        <v>97</v>
      </c>
      <c r="E4" t="s">
        <v>518</v>
      </c>
      <c r="F4" s="29">
        <v>0</v>
      </c>
      <c r="G4" s="29">
        <v>0</v>
      </c>
    </row>
    <row r="5" spans="1:7">
      <c r="A5" s="26">
        <v>44651</v>
      </c>
      <c r="B5" t="s">
        <v>537</v>
      </c>
      <c r="C5" t="s">
        <v>517</v>
      </c>
      <c r="D5" t="s">
        <v>97</v>
      </c>
      <c r="E5" t="s">
        <v>518</v>
      </c>
      <c r="F5" s="29">
        <v>0</v>
      </c>
      <c r="G5" s="29">
        <v>0</v>
      </c>
    </row>
    <row r="6" spans="1:7">
      <c r="A6" s="26">
        <v>44560</v>
      </c>
      <c r="B6" t="s">
        <v>537</v>
      </c>
      <c r="C6" t="s">
        <v>517</v>
      </c>
      <c r="D6" t="s">
        <v>97</v>
      </c>
      <c r="E6" t="s">
        <v>518</v>
      </c>
      <c r="F6" s="29">
        <v>0</v>
      </c>
      <c r="G6" s="29">
        <v>0</v>
      </c>
    </row>
    <row r="7" spans="1:7">
      <c r="A7" s="26">
        <v>44469</v>
      </c>
      <c r="B7" t="s">
        <v>537</v>
      </c>
      <c r="C7" t="s">
        <v>517</v>
      </c>
      <c r="D7" t="s">
        <v>97</v>
      </c>
      <c r="E7" t="s">
        <v>518</v>
      </c>
      <c r="F7" s="29">
        <v>0</v>
      </c>
      <c r="G7" s="29">
        <v>0</v>
      </c>
    </row>
    <row r="8" spans="1:7">
      <c r="A8" s="26">
        <v>44377</v>
      </c>
      <c r="B8" t="s">
        <v>537</v>
      </c>
      <c r="C8" t="s">
        <v>517</v>
      </c>
      <c r="D8" t="s">
        <v>97</v>
      </c>
      <c r="E8" t="s">
        <v>518</v>
      </c>
      <c r="F8" s="29">
        <v>0</v>
      </c>
      <c r="G8" s="29">
        <v>0</v>
      </c>
    </row>
    <row r="9" spans="1:7">
      <c r="A9" s="26">
        <v>44286</v>
      </c>
      <c r="B9" t="s">
        <v>537</v>
      </c>
      <c r="C9" t="s">
        <v>517</v>
      </c>
      <c r="D9" t="s">
        <v>97</v>
      </c>
      <c r="E9" t="s">
        <v>518</v>
      </c>
      <c r="F9" s="29">
        <v>0</v>
      </c>
      <c r="G9" s="29">
        <v>0</v>
      </c>
    </row>
    <row r="10" spans="1:7">
      <c r="A10" s="26">
        <v>44196</v>
      </c>
      <c r="B10" t="s">
        <v>537</v>
      </c>
      <c r="C10" t="s">
        <v>517</v>
      </c>
      <c r="D10" t="s">
        <v>97</v>
      </c>
      <c r="E10" t="s">
        <v>518</v>
      </c>
      <c r="F10" s="29">
        <v>0</v>
      </c>
      <c r="G10" s="29">
        <v>0</v>
      </c>
    </row>
    <row r="11" spans="1:7">
      <c r="A11" s="26">
        <v>44104</v>
      </c>
      <c r="B11" t="s">
        <v>537</v>
      </c>
      <c r="C11" t="s">
        <v>517</v>
      </c>
      <c r="D11" t="s">
        <v>97</v>
      </c>
      <c r="E11" t="s">
        <v>518</v>
      </c>
      <c r="F11" s="29">
        <v>0</v>
      </c>
      <c r="G11" s="29">
        <v>0</v>
      </c>
    </row>
    <row r="12" spans="1:7">
      <c r="A12" s="26">
        <v>44012</v>
      </c>
      <c r="B12" t="s">
        <v>537</v>
      </c>
      <c r="C12" t="s">
        <v>517</v>
      </c>
      <c r="D12" t="s">
        <v>97</v>
      </c>
      <c r="E12" t="s">
        <v>518</v>
      </c>
      <c r="F12" s="29">
        <v>0</v>
      </c>
      <c r="G12" s="29">
        <v>0</v>
      </c>
    </row>
    <row r="13" spans="1:7">
      <c r="A13" s="26">
        <v>43921</v>
      </c>
      <c r="B13" t="s">
        <v>537</v>
      </c>
      <c r="C13" t="s">
        <v>517</v>
      </c>
      <c r="D13" t="s">
        <v>97</v>
      </c>
      <c r="E13" t="s">
        <v>518</v>
      </c>
      <c r="F13" s="29">
        <v>0</v>
      </c>
      <c r="G13" s="29">
        <v>0</v>
      </c>
    </row>
    <row r="14" spans="1:7">
      <c r="A14" s="26">
        <v>43830</v>
      </c>
      <c r="B14" t="s">
        <v>537</v>
      </c>
      <c r="C14" t="s">
        <v>517</v>
      </c>
      <c r="D14" t="s">
        <v>97</v>
      </c>
      <c r="E14" t="s">
        <v>518</v>
      </c>
      <c r="F14" s="29">
        <v>0</v>
      </c>
      <c r="G14" s="29">
        <v>0</v>
      </c>
    </row>
    <row r="15" spans="1:7">
      <c r="A15" s="26">
        <v>43735</v>
      </c>
      <c r="B15" t="s">
        <v>537</v>
      </c>
      <c r="C15" t="s">
        <v>517</v>
      </c>
      <c r="D15" t="s">
        <v>97</v>
      </c>
      <c r="E15" t="s">
        <v>518</v>
      </c>
      <c r="F15" s="29">
        <v>0</v>
      </c>
      <c r="G15" s="29">
        <v>0</v>
      </c>
    </row>
    <row r="16" spans="1:7">
      <c r="A16" s="26">
        <v>43644</v>
      </c>
      <c r="B16" t="s">
        <v>537</v>
      </c>
      <c r="C16" t="s">
        <v>517</v>
      </c>
      <c r="D16" t="s">
        <v>97</v>
      </c>
      <c r="E16" t="s">
        <v>518</v>
      </c>
      <c r="F16" s="29">
        <v>0</v>
      </c>
      <c r="G16" s="29">
        <v>0</v>
      </c>
    </row>
    <row r="17" spans="1:7">
      <c r="A17" s="26">
        <v>43553</v>
      </c>
      <c r="B17" t="s">
        <v>537</v>
      </c>
      <c r="C17" t="s">
        <v>517</v>
      </c>
      <c r="D17" t="s">
        <v>97</v>
      </c>
      <c r="E17" t="s">
        <v>518</v>
      </c>
      <c r="F17" s="29">
        <v>0</v>
      </c>
      <c r="G17" s="29">
        <v>0</v>
      </c>
    </row>
    <row r="18" spans="1:7">
      <c r="A18" s="26">
        <v>43462</v>
      </c>
      <c r="B18" t="s">
        <v>537</v>
      </c>
      <c r="C18" t="s">
        <v>517</v>
      </c>
      <c r="D18" t="s">
        <v>97</v>
      </c>
      <c r="E18" t="s">
        <v>518</v>
      </c>
      <c r="F18" s="29">
        <v>0</v>
      </c>
      <c r="G18" s="29">
        <v>0</v>
      </c>
    </row>
    <row r="19" spans="1:7">
      <c r="A19" s="26">
        <v>43371</v>
      </c>
      <c r="B19" t="s">
        <v>537</v>
      </c>
      <c r="C19" t="s">
        <v>517</v>
      </c>
      <c r="D19" t="s">
        <v>97</v>
      </c>
      <c r="E19" t="s">
        <v>518</v>
      </c>
      <c r="F19" s="29">
        <v>0</v>
      </c>
      <c r="G19" s="29">
        <v>0</v>
      </c>
    </row>
    <row r="20" spans="1:7">
      <c r="A20" s="26">
        <v>43280</v>
      </c>
      <c r="B20" t="s">
        <v>537</v>
      </c>
      <c r="C20" t="s">
        <v>517</v>
      </c>
      <c r="D20" t="s">
        <v>97</v>
      </c>
      <c r="E20" t="s">
        <v>518</v>
      </c>
      <c r="F20" s="29">
        <v>0</v>
      </c>
      <c r="G20" s="29">
        <v>0</v>
      </c>
    </row>
    <row r="21" spans="1:7">
      <c r="A21" s="26">
        <v>43190</v>
      </c>
      <c r="B21" t="s">
        <v>537</v>
      </c>
      <c r="C21" t="s">
        <v>517</v>
      </c>
      <c r="D21" t="s">
        <v>97</v>
      </c>
      <c r="E21" t="s">
        <v>518</v>
      </c>
      <c r="F21" s="29">
        <v>0</v>
      </c>
      <c r="G21" s="29">
        <v>0</v>
      </c>
    </row>
  </sheetData>
  <phoneticPr fontId="1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dimension ref="A1:E21"/>
  <sheetViews>
    <sheetView workbookViewId="0"/>
  </sheetViews>
  <sheetFormatPr defaultRowHeight="15.75"/>
  <cols>
    <col min="1" max="1" width="11.42578125" bestFit="1" customWidth="1"/>
    <col min="2" max="2" width="12.28515625" bestFit="1" customWidth="1"/>
    <col min="3" max="3" width="20.42578125" bestFit="1" customWidth="1"/>
    <col min="4" max="4" width="20" bestFit="1" customWidth="1"/>
    <col min="5" max="5" width="5.85546875" bestFit="1" customWidth="1"/>
  </cols>
  <sheetData>
    <row r="1" spans="1:5">
      <c r="A1" t="s">
        <v>512</v>
      </c>
      <c r="B1" t="s">
        <v>513</v>
      </c>
      <c r="C1" t="s">
        <v>514</v>
      </c>
      <c r="D1" t="s">
        <v>578</v>
      </c>
      <c r="E1" t="s">
        <v>254</v>
      </c>
    </row>
    <row r="2" spans="1:5">
      <c r="A2" s="26">
        <v>44834</v>
      </c>
      <c r="B2" t="s">
        <v>537</v>
      </c>
      <c r="C2" t="s">
        <v>517</v>
      </c>
      <c r="D2" t="s">
        <v>594</v>
      </c>
      <c r="E2" s="28">
        <v>0</v>
      </c>
    </row>
    <row r="3" spans="1:5">
      <c r="A3" s="26">
        <v>44834</v>
      </c>
      <c r="B3" t="s">
        <v>537</v>
      </c>
      <c r="C3" t="s">
        <v>543</v>
      </c>
      <c r="D3" t="s">
        <v>594</v>
      </c>
      <c r="E3" t="s">
        <v>11</v>
      </c>
    </row>
    <row r="4" spans="1:5">
      <c r="A4" s="26">
        <v>44742</v>
      </c>
      <c r="B4" t="s">
        <v>537</v>
      </c>
      <c r="C4" t="s">
        <v>517</v>
      </c>
      <c r="D4" t="s">
        <v>594</v>
      </c>
      <c r="E4" s="28">
        <v>0</v>
      </c>
    </row>
    <row r="5" spans="1:5">
      <c r="A5" s="26">
        <v>44651</v>
      </c>
      <c r="B5" t="s">
        <v>537</v>
      </c>
      <c r="C5" t="s">
        <v>517</v>
      </c>
      <c r="D5" t="s">
        <v>594</v>
      </c>
      <c r="E5" s="28">
        <v>0</v>
      </c>
    </row>
    <row r="6" spans="1:5">
      <c r="A6" s="26">
        <v>44560</v>
      </c>
      <c r="B6" t="s">
        <v>537</v>
      </c>
      <c r="C6" t="s">
        <v>517</v>
      </c>
      <c r="D6" t="s">
        <v>594</v>
      </c>
      <c r="E6" s="28">
        <v>0</v>
      </c>
    </row>
    <row r="7" spans="1:5">
      <c r="A7" s="26">
        <v>44469</v>
      </c>
      <c r="B7" t="s">
        <v>537</v>
      </c>
      <c r="C7" t="s">
        <v>517</v>
      </c>
      <c r="D7" t="s">
        <v>594</v>
      </c>
      <c r="E7" s="28">
        <v>0</v>
      </c>
    </row>
    <row r="8" spans="1:5">
      <c r="A8" s="26">
        <v>44377</v>
      </c>
      <c r="B8" t="s">
        <v>537</v>
      </c>
      <c r="C8" t="s">
        <v>517</v>
      </c>
      <c r="D8" t="s">
        <v>594</v>
      </c>
      <c r="E8" s="28">
        <v>0</v>
      </c>
    </row>
    <row r="9" spans="1:5">
      <c r="A9" s="26">
        <v>44286</v>
      </c>
      <c r="B9" t="s">
        <v>537</v>
      </c>
      <c r="C9" t="s">
        <v>517</v>
      </c>
      <c r="D9" t="s">
        <v>594</v>
      </c>
      <c r="E9" s="28">
        <v>0</v>
      </c>
    </row>
    <row r="10" spans="1:5">
      <c r="A10" s="26">
        <v>44196</v>
      </c>
      <c r="B10" t="s">
        <v>537</v>
      </c>
      <c r="C10" t="s">
        <v>517</v>
      </c>
      <c r="D10" t="s">
        <v>594</v>
      </c>
      <c r="E10" s="28">
        <v>0</v>
      </c>
    </row>
    <row r="11" spans="1:5">
      <c r="A11" s="26">
        <v>44104</v>
      </c>
      <c r="B11" t="s">
        <v>537</v>
      </c>
      <c r="C11" t="s">
        <v>517</v>
      </c>
      <c r="D11" t="s">
        <v>594</v>
      </c>
      <c r="E11" s="28">
        <v>0</v>
      </c>
    </row>
    <row r="12" spans="1:5">
      <c r="A12" s="26">
        <v>44012</v>
      </c>
      <c r="B12" t="s">
        <v>537</v>
      </c>
      <c r="C12" t="s">
        <v>517</v>
      </c>
      <c r="D12" t="s">
        <v>594</v>
      </c>
      <c r="E12" s="28">
        <v>0</v>
      </c>
    </row>
    <row r="13" spans="1:5">
      <c r="A13" s="26">
        <v>43921</v>
      </c>
      <c r="B13" t="s">
        <v>537</v>
      </c>
      <c r="C13" t="s">
        <v>517</v>
      </c>
      <c r="D13" t="s">
        <v>594</v>
      </c>
      <c r="E13" s="28">
        <v>0</v>
      </c>
    </row>
    <row r="14" spans="1:5">
      <c r="A14" s="26">
        <v>43830</v>
      </c>
      <c r="B14" t="s">
        <v>537</v>
      </c>
      <c r="C14" t="s">
        <v>517</v>
      </c>
      <c r="D14" t="s">
        <v>594</v>
      </c>
      <c r="E14" s="28">
        <v>0</v>
      </c>
    </row>
    <row r="15" spans="1:5">
      <c r="A15" s="26">
        <v>43735</v>
      </c>
      <c r="B15" t="s">
        <v>537</v>
      </c>
      <c r="C15" t="s">
        <v>517</v>
      </c>
      <c r="D15" t="s">
        <v>594</v>
      </c>
      <c r="E15" s="28">
        <v>0</v>
      </c>
    </row>
    <row r="16" spans="1:5">
      <c r="A16" s="26">
        <v>43644</v>
      </c>
      <c r="B16" t="s">
        <v>537</v>
      </c>
      <c r="C16" t="s">
        <v>517</v>
      </c>
      <c r="D16" t="s">
        <v>594</v>
      </c>
      <c r="E16" s="28">
        <v>0</v>
      </c>
    </row>
    <row r="17" spans="1:5">
      <c r="A17" s="26">
        <v>43553</v>
      </c>
      <c r="B17" t="s">
        <v>537</v>
      </c>
      <c r="C17" t="s">
        <v>517</v>
      </c>
      <c r="D17" t="s">
        <v>594</v>
      </c>
      <c r="E17" s="28">
        <v>0</v>
      </c>
    </row>
    <row r="18" spans="1:5">
      <c r="A18" s="26">
        <v>43462</v>
      </c>
      <c r="B18" t="s">
        <v>537</v>
      </c>
      <c r="C18" t="s">
        <v>517</v>
      </c>
      <c r="D18" t="s">
        <v>594</v>
      </c>
      <c r="E18" s="28">
        <v>0</v>
      </c>
    </row>
    <row r="19" spans="1:5">
      <c r="A19" s="26">
        <v>43371</v>
      </c>
      <c r="B19" t="s">
        <v>537</v>
      </c>
      <c r="C19" t="s">
        <v>517</v>
      </c>
      <c r="D19" t="s">
        <v>594</v>
      </c>
      <c r="E19" s="28">
        <v>0</v>
      </c>
    </row>
    <row r="20" spans="1:5">
      <c r="A20" s="26">
        <v>43280</v>
      </c>
      <c r="B20" t="s">
        <v>537</v>
      </c>
      <c r="C20" t="s">
        <v>517</v>
      </c>
      <c r="D20" t="s">
        <v>594</v>
      </c>
      <c r="E20" s="28">
        <v>0</v>
      </c>
    </row>
    <row r="21" spans="1:5">
      <c r="A21" s="26">
        <v>43190</v>
      </c>
      <c r="B21" t="s">
        <v>537</v>
      </c>
      <c r="C21" t="s">
        <v>517</v>
      </c>
      <c r="D21" t="s">
        <v>594</v>
      </c>
      <c r="E21" s="28">
        <v>0</v>
      </c>
    </row>
  </sheetData>
  <phoneticPr fontId="1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dimension ref="A1:F161"/>
  <sheetViews>
    <sheetView workbookViewId="0"/>
  </sheetViews>
  <sheetFormatPr defaultRowHeight="15.75"/>
  <cols>
    <col min="1" max="1" width="11.42578125" bestFit="1" customWidth="1"/>
    <col min="2" max="2" width="12.42578125" bestFit="1" customWidth="1"/>
    <col min="3" max="3" width="20.42578125" bestFit="1" customWidth="1"/>
    <col min="4" max="4" width="16" bestFit="1" customWidth="1"/>
    <col min="5" max="5" width="7.28515625" bestFit="1" customWidth="1"/>
    <col min="6" max="6" width="7.85546875" bestFit="1" customWidth="1"/>
  </cols>
  <sheetData>
    <row r="1" spans="1:6">
      <c r="A1" t="s">
        <v>512</v>
      </c>
      <c r="B1" t="s">
        <v>513</v>
      </c>
      <c r="C1" t="s">
        <v>514</v>
      </c>
      <c r="D1" t="s">
        <v>578</v>
      </c>
      <c r="E1" t="s">
        <v>342</v>
      </c>
      <c r="F1" t="s">
        <v>358</v>
      </c>
    </row>
    <row r="2" spans="1:6">
      <c r="A2" s="26">
        <v>44834</v>
      </c>
      <c r="B2" t="s">
        <v>534</v>
      </c>
      <c r="C2" t="s">
        <v>517</v>
      </c>
      <c r="D2" t="s">
        <v>595</v>
      </c>
      <c r="E2" s="27">
        <v>0.59119999999999995</v>
      </c>
      <c r="F2" s="27">
        <v>0</v>
      </c>
    </row>
    <row r="3" spans="1:6">
      <c r="A3" s="26">
        <v>44834</v>
      </c>
      <c r="B3" t="s">
        <v>534</v>
      </c>
      <c r="C3" t="s">
        <v>517</v>
      </c>
      <c r="D3" t="s">
        <v>596</v>
      </c>
      <c r="E3" s="27">
        <v>0.3488</v>
      </c>
      <c r="F3" s="27">
        <v>0</v>
      </c>
    </row>
    <row r="4" spans="1:6">
      <c r="A4" s="26">
        <v>44834</v>
      </c>
      <c r="B4" t="s">
        <v>534</v>
      </c>
      <c r="C4" t="s">
        <v>517</v>
      </c>
      <c r="D4" t="s">
        <v>597</v>
      </c>
      <c r="E4" s="27">
        <v>2.9499999999999998E-2</v>
      </c>
      <c r="F4" s="27">
        <v>0</v>
      </c>
    </row>
    <row r="5" spans="1:6">
      <c r="A5" s="26">
        <v>44834</v>
      </c>
      <c r="B5" t="s">
        <v>534</v>
      </c>
      <c r="C5" t="s">
        <v>517</v>
      </c>
      <c r="D5" t="s">
        <v>598</v>
      </c>
      <c r="E5" s="27">
        <v>2.4500000000000001E-2</v>
      </c>
      <c r="F5" s="27">
        <v>0</v>
      </c>
    </row>
    <row r="6" spans="1:6">
      <c r="A6" s="26">
        <v>44834</v>
      </c>
      <c r="B6" t="s">
        <v>534</v>
      </c>
      <c r="C6" t="s">
        <v>517</v>
      </c>
      <c r="D6" t="s">
        <v>599</v>
      </c>
      <c r="E6" s="27">
        <v>4.4000000000000003E-3</v>
      </c>
      <c r="F6" s="27">
        <v>0</v>
      </c>
    </row>
    <row r="7" spans="1:6">
      <c r="A7" s="26">
        <v>44834</v>
      </c>
      <c r="B7" t="s">
        <v>534</v>
      </c>
      <c r="C7" t="s">
        <v>517</v>
      </c>
      <c r="D7" t="s">
        <v>600</v>
      </c>
      <c r="E7" s="27">
        <v>0</v>
      </c>
      <c r="F7" s="27">
        <v>0</v>
      </c>
    </row>
    <row r="8" spans="1:6">
      <c r="A8" s="26">
        <v>44834</v>
      </c>
      <c r="B8" t="s">
        <v>534</v>
      </c>
      <c r="C8" t="s">
        <v>517</v>
      </c>
      <c r="D8" t="s">
        <v>601</v>
      </c>
      <c r="E8" s="27">
        <v>1.1000000000000001E-3</v>
      </c>
      <c r="F8" s="27">
        <v>0</v>
      </c>
    </row>
    <row r="9" spans="1:6">
      <c r="A9" s="26">
        <v>44834</v>
      </c>
      <c r="B9" t="s">
        <v>534</v>
      </c>
      <c r="C9" t="s">
        <v>517</v>
      </c>
      <c r="D9" t="s">
        <v>602</v>
      </c>
      <c r="E9" s="27">
        <v>5.9999999999999995E-4</v>
      </c>
      <c r="F9" s="27">
        <v>0</v>
      </c>
    </row>
    <row r="10" spans="1:6">
      <c r="A10" s="26">
        <v>44834</v>
      </c>
      <c r="B10" t="s">
        <v>534</v>
      </c>
      <c r="C10" t="s">
        <v>543</v>
      </c>
      <c r="D10" t="s">
        <v>595</v>
      </c>
      <c r="E10" s="27">
        <v>1</v>
      </c>
      <c r="F10" s="27">
        <v>0</v>
      </c>
    </row>
    <row r="11" spans="1:6">
      <c r="A11" s="26">
        <v>44834</v>
      </c>
      <c r="B11" t="s">
        <v>534</v>
      </c>
      <c r="C11" t="s">
        <v>543</v>
      </c>
      <c r="D11" t="s">
        <v>596</v>
      </c>
      <c r="E11" s="27">
        <v>0</v>
      </c>
      <c r="F11" s="27">
        <v>0</v>
      </c>
    </row>
    <row r="12" spans="1:6">
      <c r="A12" s="26">
        <v>44834</v>
      </c>
      <c r="B12" t="s">
        <v>534</v>
      </c>
      <c r="C12" t="s">
        <v>543</v>
      </c>
      <c r="D12" t="s">
        <v>597</v>
      </c>
      <c r="E12" s="27">
        <v>0</v>
      </c>
      <c r="F12" s="27">
        <v>0</v>
      </c>
    </row>
    <row r="13" spans="1:6">
      <c r="A13" s="26">
        <v>44834</v>
      </c>
      <c r="B13" t="s">
        <v>534</v>
      </c>
      <c r="C13" t="s">
        <v>543</v>
      </c>
      <c r="D13" t="s">
        <v>598</v>
      </c>
      <c r="E13" s="27">
        <v>0</v>
      </c>
      <c r="F13" s="27">
        <v>0</v>
      </c>
    </row>
    <row r="14" spans="1:6">
      <c r="A14" s="26">
        <v>44834</v>
      </c>
      <c r="B14" t="s">
        <v>534</v>
      </c>
      <c r="C14" t="s">
        <v>543</v>
      </c>
      <c r="D14" t="s">
        <v>599</v>
      </c>
      <c r="E14" s="27">
        <v>0</v>
      </c>
      <c r="F14" s="27">
        <v>0</v>
      </c>
    </row>
    <row r="15" spans="1:6">
      <c r="A15" s="26">
        <v>44834</v>
      </c>
      <c r="B15" t="s">
        <v>534</v>
      </c>
      <c r="C15" t="s">
        <v>543</v>
      </c>
      <c r="D15" t="s">
        <v>600</v>
      </c>
      <c r="E15" s="27">
        <v>0</v>
      </c>
      <c r="F15" s="27">
        <v>0</v>
      </c>
    </row>
    <row r="16" spans="1:6">
      <c r="A16" s="26">
        <v>44834</v>
      </c>
      <c r="B16" t="s">
        <v>534</v>
      </c>
      <c r="C16" t="s">
        <v>543</v>
      </c>
      <c r="D16" t="s">
        <v>601</v>
      </c>
      <c r="E16" s="27">
        <v>0</v>
      </c>
      <c r="F16" s="27">
        <v>0</v>
      </c>
    </row>
    <row r="17" spans="1:6">
      <c r="A17" s="26">
        <v>44834</v>
      </c>
      <c r="B17" t="s">
        <v>534</v>
      </c>
      <c r="C17" t="s">
        <v>543</v>
      </c>
      <c r="D17" t="s">
        <v>602</v>
      </c>
      <c r="E17" s="27">
        <v>0</v>
      </c>
      <c r="F17" s="27">
        <v>0</v>
      </c>
    </row>
    <row r="18" spans="1:6">
      <c r="A18" s="26">
        <v>44742</v>
      </c>
      <c r="B18" t="s">
        <v>534</v>
      </c>
      <c r="C18" t="s">
        <v>517</v>
      </c>
      <c r="D18" t="s">
        <v>595</v>
      </c>
      <c r="E18" s="27">
        <v>0.63529999999999998</v>
      </c>
      <c r="F18" s="27">
        <v>0</v>
      </c>
    </row>
    <row r="19" spans="1:6">
      <c r="A19" s="26">
        <v>44742</v>
      </c>
      <c r="B19" t="s">
        <v>534</v>
      </c>
      <c r="C19" t="s">
        <v>517</v>
      </c>
      <c r="D19" t="s">
        <v>596</v>
      </c>
      <c r="E19" s="27">
        <v>0.2979</v>
      </c>
      <c r="F19" s="27">
        <v>0</v>
      </c>
    </row>
    <row r="20" spans="1:6">
      <c r="A20" s="26">
        <v>44742</v>
      </c>
      <c r="B20" t="s">
        <v>534</v>
      </c>
      <c r="C20" t="s">
        <v>517</v>
      </c>
      <c r="D20" t="s">
        <v>597</v>
      </c>
      <c r="E20" s="27">
        <v>4.8800000000000003E-2</v>
      </c>
      <c r="F20" s="27">
        <v>0</v>
      </c>
    </row>
    <row r="21" spans="1:6">
      <c r="A21" s="26">
        <v>44742</v>
      </c>
      <c r="B21" t="s">
        <v>534</v>
      </c>
      <c r="C21" t="s">
        <v>517</v>
      </c>
      <c r="D21" t="s">
        <v>598</v>
      </c>
      <c r="E21" s="27">
        <v>1.2E-2</v>
      </c>
      <c r="F21" s="27">
        <v>0</v>
      </c>
    </row>
    <row r="22" spans="1:6">
      <c r="A22" s="26">
        <v>44742</v>
      </c>
      <c r="B22" t="s">
        <v>534</v>
      </c>
      <c r="C22" t="s">
        <v>517</v>
      </c>
      <c r="D22" t="s">
        <v>599</v>
      </c>
      <c r="E22" s="27">
        <v>4.7000000000000002E-3</v>
      </c>
      <c r="F22" s="27">
        <v>0</v>
      </c>
    </row>
    <row r="23" spans="1:6">
      <c r="A23" s="26">
        <v>44742</v>
      </c>
      <c r="B23" t="s">
        <v>534</v>
      </c>
      <c r="C23" t="s">
        <v>517</v>
      </c>
      <c r="D23" t="s">
        <v>600</v>
      </c>
      <c r="E23" s="27">
        <v>0</v>
      </c>
      <c r="F23" s="27">
        <v>0</v>
      </c>
    </row>
    <row r="24" spans="1:6">
      <c r="A24" s="26">
        <v>44742</v>
      </c>
      <c r="B24" t="s">
        <v>534</v>
      </c>
      <c r="C24" t="s">
        <v>517</v>
      </c>
      <c r="D24" t="s">
        <v>601</v>
      </c>
      <c r="E24" s="27">
        <v>8.9999999999999998E-4</v>
      </c>
      <c r="F24" s="27">
        <v>0</v>
      </c>
    </row>
    <row r="25" spans="1:6">
      <c r="A25" s="26">
        <v>44742</v>
      </c>
      <c r="B25" t="s">
        <v>534</v>
      </c>
      <c r="C25" t="s">
        <v>517</v>
      </c>
      <c r="D25" t="s">
        <v>602</v>
      </c>
      <c r="E25" s="27">
        <v>5.0000000000000001E-4</v>
      </c>
      <c r="F25" s="27">
        <v>0</v>
      </c>
    </row>
    <row r="26" spans="1:6">
      <c r="A26" s="26">
        <v>44651</v>
      </c>
      <c r="B26" t="s">
        <v>534</v>
      </c>
      <c r="C26" t="s">
        <v>517</v>
      </c>
      <c r="D26" t="s">
        <v>595</v>
      </c>
      <c r="E26" s="27">
        <v>0.59</v>
      </c>
      <c r="F26" s="27">
        <v>0</v>
      </c>
    </row>
    <row r="27" spans="1:6">
      <c r="A27" s="26">
        <v>44651</v>
      </c>
      <c r="B27" t="s">
        <v>534</v>
      </c>
      <c r="C27" t="s">
        <v>517</v>
      </c>
      <c r="D27" t="s">
        <v>596</v>
      </c>
      <c r="E27" s="27">
        <v>0.30299999999999999</v>
      </c>
      <c r="F27" s="27">
        <v>0</v>
      </c>
    </row>
    <row r="28" spans="1:6">
      <c r="A28" s="26">
        <v>44651</v>
      </c>
      <c r="B28" t="s">
        <v>534</v>
      </c>
      <c r="C28" t="s">
        <v>517</v>
      </c>
      <c r="D28" t="s">
        <v>597</v>
      </c>
      <c r="E28" s="27">
        <v>8.2000000000000003E-2</v>
      </c>
      <c r="F28" s="27">
        <v>0</v>
      </c>
    </row>
    <row r="29" spans="1:6">
      <c r="A29" s="26">
        <v>44651</v>
      </c>
      <c r="B29" t="s">
        <v>534</v>
      </c>
      <c r="C29" t="s">
        <v>517</v>
      </c>
      <c r="D29" t="s">
        <v>598</v>
      </c>
      <c r="E29" s="27">
        <v>1.8700000000000001E-2</v>
      </c>
      <c r="F29" s="27">
        <v>0</v>
      </c>
    </row>
    <row r="30" spans="1:6">
      <c r="A30" s="26">
        <v>44651</v>
      </c>
      <c r="B30" t="s">
        <v>534</v>
      </c>
      <c r="C30" t="s">
        <v>517</v>
      </c>
      <c r="D30" t="s">
        <v>599</v>
      </c>
      <c r="E30" s="27">
        <v>4.7000000000000002E-3</v>
      </c>
      <c r="F30" s="27">
        <v>0</v>
      </c>
    </row>
    <row r="31" spans="1:6">
      <c r="A31" s="26">
        <v>44651</v>
      </c>
      <c r="B31" t="s">
        <v>534</v>
      </c>
      <c r="C31" t="s">
        <v>517</v>
      </c>
      <c r="D31" t="s">
        <v>600</v>
      </c>
      <c r="E31" s="27">
        <v>0</v>
      </c>
      <c r="F31" s="27">
        <v>0</v>
      </c>
    </row>
    <row r="32" spans="1:6">
      <c r="A32" s="26">
        <v>44651</v>
      </c>
      <c r="B32" t="s">
        <v>534</v>
      </c>
      <c r="C32" t="s">
        <v>517</v>
      </c>
      <c r="D32" t="s">
        <v>601</v>
      </c>
      <c r="E32" s="27">
        <v>8.9999999999999998E-4</v>
      </c>
      <c r="F32" s="27">
        <v>0</v>
      </c>
    </row>
    <row r="33" spans="1:6">
      <c r="A33" s="26">
        <v>44651</v>
      </c>
      <c r="B33" t="s">
        <v>534</v>
      </c>
      <c r="C33" t="s">
        <v>517</v>
      </c>
      <c r="D33" t="s">
        <v>602</v>
      </c>
      <c r="E33" s="27">
        <v>6.9999999999999999E-4</v>
      </c>
      <c r="F33" s="27">
        <v>0</v>
      </c>
    </row>
    <row r="34" spans="1:6">
      <c r="A34" s="26">
        <v>44560</v>
      </c>
      <c r="B34" t="s">
        <v>534</v>
      </c>
      <c r="C34" t="s">
        <v>517</v>
      </c>
      <c r="D34" t="s">
        <v>595</v>
      </c>
      <c r="E34" s="27">
        <v>0.53049999999999997</v>
      </c>
      <c r="F34" s="27">
        <v>0</v>
      </c>
    </row>
    <row r="35" spans="1:6">
      <c r="A35" s="26">
        <v>44560</v>
      </c>
      <c r="B35" t="s">
        <v>534</v>
      </c>
      <c r="C35" t="s">
        <v>517</v>
      </c>
      <c r="D35" t="s">
        <v>596</v>
      </c>
      <c r="E35" s="27">
        <v>0.37780000000000002</v>
      </c>
      <c r="F35" s="27">
        <v>0</v>
      </c>
    </row>
    <row r="36" spans="1:6">
      <c r="A36" s="26">
        <v>44560</v>
      </c>
      <c r="B36" t="s">
        <v>534</v>
      </c>
      <c r="C36" t="s">
        <v>517</v>
      </c>
      <c r="D36" t="s">
        <v>597</v>
      </c>
      <c r="E36" s="27">
        <v>6.7799999999999999E-2</v>
      </c>
      <c r="F36" s="27">
        <v>0</v>
      </c>
    </row>
    <row r="37" spans="1:6">
      <c r="A37" s="26">
        <v>44560</v>
      </c>
      <c r="B37" t="s">
        <v>534</v>
      </c>
      <c r="C37" t="s">
        <v>517</v>
      </c>
      <c r="D37" t="s">
        <v>598</v>
      </c>
      <c r="E37" s="27">
        <v>1.9599999999999999E-2</v>
      </c>
      <c r="F37" s="27">
        <v>0</v>
      </c>
    </row>
    <row r="38" spans="1:6">
      <c r="A38" s="26">
        <v>44560</v>
      </c>
      <c r="B38" t="s">
        <v>534</v>
      </c>
      <c r="C38" t="s">
        <v>517</v>
      </c>
      <c r="D38" t="s">
        <v>599</v>
      </c>
      <c r="E38" s="27">
        <v>3.3999999999999998E-3</v>
      </c>
      <c r="F38" s="27">
        <v>0</v>
      </c>
    </row>
    <row r="39" spans="1:6">
      <c r="A39" s="26">
        <v>44560</v>
      </c>
      <c r="B39" t="s">
        <v>534</v>
      </c>
      <c r="C39" t="s">
        <v>517</v>
      </c>
      <c r="D39" t="s">
        <v>600</v>
      </c>
      <c r="E39" s="27">
        <v>0</v>
      </c>
      <c r="F39" s="27">
        <v>0</v>
      </c>
    </row>
    <row r="40" spans="1:6">
      <c r="A40" s="26">
        <v>44560</v>
      </c>
      <c r="B40" t="s">
        <v>534</v>
      </c>
      <c r="C40" t="s">
        <v>517</v>
      </c>
      <c r="D40" t="s">
        <v>601</v>
      </c>
      <c r="E40" s="27">
        <v>2.0000000000000001E-4</v>
      </c>
      <c r="F40" s="27">
        <v>0</v>
      </c>
    </row>
    <row r="41" spans="1:6">
      <c r="A41" s="26">
        <v>44560</v>
      </c>
      <c r="B41" t="s">
        <v>534</v>
      </c>
      <c r="C41" t="s">
        <v>517</v>
      </c>
      <c r="D41" t="s">
        <v>602</v>
      </c>
      <c r="E41" s="27">
        <v>5.9999999999999995E-4</v>
      </c>
      <c r="F41" s="27">
        <v>0</v>
      </c>
    </row>
    <row r="42" spans="1:6">
      <c r="A42" s="26">
        <v>44469</v>
      </c>
      <c r="B42" t="s">
        <v>534</v>
      </c>
      <c r="C42" t="s">
        <v>517</v>
      </c>
      <c r="D42" t="s">
        <v>595</v>
      </c>
      <c r="E42" s="27">
        <v>0.55710000000000004</v>
      </c>
      <c r="F42" s="27">
        <v>0</v>
      </c>
    </row>
    <row r="43" spans="1:6">
      <c r="A43" s="26">
        <v>44469</v>
      </c>
      <c r="B43" t="s">
        <v>534</v>
      </c>
      <c r="C43" t="s">
        <v>517</v>
      </c>
      <c r="D43" t="s">
        <v>596</v>
      </c>
      <c r="E43" s="27">
        <v>0.33760000000000001</v>
      </c>
      <c r="F43" s="27">
        <v>0</v>
      </c>
    </row>
    <row r="44" spans="1:6">
      <c r="A44" s="26">
        <v>44469</v>
      </c>
      <c r="B44" t="s">
        <v>534</v>
      </c>
      <c r="C44" t="s">
        <v>517</v>
      </c>
      <c r="D44" t="s">
        <v>597</v>
      </c>
      <c r="E44" s="27">
        <v>7.7399999999999997E-2</v>
      </c>
      <c r="F44" s="27">
        <v>0</v>
      </c>
    </row>
    <row r="45" spans="1:6">
      <c r="A45" s="26">
        <v>44469</v>
      </c>
      <c r="B45" t="s">
        <v>534</v>
      </c>
      <c r="C45" t="s">
        <v>517</v>
      </c>
      <c r="D45" t="s">
        <v>598</v>
      </c>
      <c r="E45" s="27">
        <v>2.3400000000000001E-2</v>
      </c>
      <c r="F45" s="27">
        <v>0</v>
      </c>
    </row>
    <row r="46" spans="1:6">
      <c r="A46" s="26">
        <v>44469</v>
      </c>
      <c r="B46" t="s">
        <v>534</v>
      </c>
      <c r="C46" t="s">
        <v>517</v>
      </c>
      <c r="D46" t="s">
        <v>599</v>
      </c>
      <c r="E46" s="27">
        <v>3.3E-3</v>
      </c>
      <c r="F46" s="27">
        <v>0</v>
      </c>
    </row>
    <row r="47" spans="1:6">
      <c r="A47" s="26">
        <v>44469</v>
      </c>
      <c r="B47" t="s">
        <v>534</v>
      </c>
      <c r="C47" t="s">
        <v>517</v>
      </c>
      <c r="D47" t="s">
        <v>600</v>
      </c>
      <c r="E47" s="27">
        <v>0</v>
      </c>
      <c r="F47" s="27">
        <v>0</v>
      </c>
    </row>
    <row r="48" spans="1:6">
      <c r="A48" s="26">
        <v>44469</v>
      </c>
      <c r="B48" t="s">
        <v>534</v>
      </c>
      <c r="C48" t="s">
        <v>517</v>
      </c>
      <c r="D48" t="s">
        <v>601</v>
      </c>
      <c r="E48" s="27">
        <v>2.0000000000000001E-4</v>
      </c>
      <c r="F48" s="27">
        <v>0</v>
      </c>
    </row>
    <row r="49" spans="1:6">
      <c r="A49" s="26">
        <v>44469</v>
      </c>
      <c r="B49" t="s">
        <v>534</v>
      </c>
      <c r="C49" t="s">
        <v>517</v>
      </c>
      <c r="D49" t="s">
        <v>602</v>
      </c>
      <c r="E49" s="27">
        <v>8.0000000000000004E-4</v>
      </c>
      <c r="F49" s="27">
        <v>0</v>
      </c>
    </row>
    <row r="50" spans="1:6">
      <c r="A50" s="26">
        <v>44377</v>
      </c>
      <c r="B50" t="s">
        <v>534</v>
      </c>
      <c r="C50" t="s">
        <v>517</v>
      </c>
      <c r="D50" t="s">
        <v>595</v>
      </c>
      <c r="E50" s="27">
        <v>0.49909999999999999</v>
      </c>
      <c r="F50" s="27">
        <v>0</v>
      </c>
    </row>
    <row r="51" spans="1:6">
      <c r="A51" s="26">
        <v>44377</v>
      </c>
      <c r="B51" t="s">
        <v>534</v>
      </c>
      <c r="C51" t="s">
        <v>517</v>
      </c>
      <c r="D51" t="s">
        <v>596</v>
      </c>
      <c r="E51" s="27">
        <v>0.43540000000000001</v>
      </c>
      <c r="F51" s="27">
        <v>0</v>
      </c>
    </row>
    <row r="52" spans="1:6">
      <c r="A52" s="26">
        <v>44377</v>
      </c>
      <c r="B52" t="s">
        <v>534</v>
      </c>
      <c r="C52" t="s">
        <v>517</v>
      </c>
      <c r="D52" t="s">
        <v>597</v>
      </c>
      <c r="E52" s="27">
        <v>4.3900000000000002E-2</v>
      </c>
      <c r="F52" s="27">
        <v>0</v>
      </c>
    </row>
    <row r="53" spans="1:6">
      <c r="A53" s="26">
        <v>44377</v>
      </c>
      <c r="B53" t="s">
        <v>534</v>
      </c>
      <c r="C53" t="s">
        <v>517</v>
      </c>
      <c r="D53" t="s">
        <v>598</v>
      </c>
      <c r="E53" s="27">
        <v>1.7399999999999999E-2</v>
      </c>
      <c r="F53" s="27">
        <v>0</v>
      </c>
    </row>
    <row r="54" spans="1:6">
      <c r="A54" s="26">
        <v>44377</v>
      </c>
      <c r="B54" t="s">
        <v>534</v>
      </c>
      <c r="C54" t="s">
        <v>517</v>
      </c>
      <c r="D54" t="s">
        <v>599</v>
      </c>
      <c r="E54" s="27">
        <v>3.0000000000000001E-3</v>
      </c>
      <c r="F54" s="27">
        <v>0</v>
      </c>
    </row>
    <row r="55" spans="1:6">
      <c r="A55" s="26">
        <v>44377</v>
      </c>
      <c r="B55" t="s">
        <v>534</v>
      </c>
      <c r="C55" t="s">
        <v>517</v>
      </c>
      <c r="D55" t="s">
        <v>600</v>
      </c>
      <c r="E55" s="27">
        <v>0</v>
      </c>
      <c r="F55" s="27">
        <v>0</v>
      </c>
    </row>
    <row r="56" spans="1:6">
      <c r="A56" s="26">
        <v>44377</v>
      </c>
      <c r="B56" t="s">
        <v>534</v>
      </c>
      <c r="C56" t="s">
        <v>517</v>
      </c>
      <c r="D56" t="s">
        <v>601</v>
      </c>
      <c r="E56" s="27">
        <v>2.0000000000000001E-4</v>
      </c>
      <c r="F56" s="27">
        <v>0</v>
      </c>
    </row>
    <row r="57" spans="1:6">
      <c r="A57" s="26">
        <v>44377</v>
      </c>
      <c r="B57" t="s">
        <v>534</v>
      </c>
      <c r="C57" t="s">
        <v>517</v>
      </c>
      <c r="D57" t="s">
        <v>602</v>
      </c>
      <c r="E57" s="27">
        <v>1E-3</v>
      </c>
      <c r="F57" s="27">
        <v>0</v>
      </c>
    </row>
    <row r="58" spans="1:6">
      <c r="A58" s="26">
        <v>44286</v>
      </c>
      <c r="B58" t="s">
        <v>534</v>
      </c>
      <c r="C58" t="s">
        <v>517</v>
      </c>
      <c r="D58" t="s">
        <v>595</v>
      </c>
      <c r="E58" s="27">
        <v>0.59179999999999999</v>
      </c>
      <c r="F58" s="27">
        <v>0</v>
      </c>
    </row>
    <row r="59" spans="1:6">
      <c r="A59" s="26">
        <v>44286</v>
      </c>
      <c r="B59" t="s">
        <v>534</v>
      </c>
      <c r="C59" t="s">
        <v>517</v>
      </c>
      <c r="D59" t="s">
        <v>596</v>
      </c>
      <c r="E59" s="27">
        <v>0.36159999999999998</v>
      </c>
      <c r="F59" s="27">
        <v>0</v>
      </c>
    </row>
    <row r="60" spans="1:6">
      <c r="A60" s="26">
        <v>44286</v>
      </c>
      <c r="B60" t="s">
        <v>534</v>
      </c>
      <c r="C60" t="s">
        <v>517</v>
      </c>
      <c r="D60" t="s">
        <v>597</v>
      </c>
      <c r="E60" s="27">
        <v>1.9699999999999999E-2</v>
      </c>
      <c r="F60" s="27">
        <v>0</v>
      </c>
    </row>
    <row r="61" spans="1:6">
      <c r="A61" s="26">
        <v>44286</v>
      </c>
      <c r="B61" t="s">
        <v>534</v>
      </c>
      <c r="C61" t="s">
        <v>517</v>
      </c>
      <c r="D61" t="s">
        <v>598</v>
      </c>
      <c r="E61" s="27">
        <v>2.1000000000000001E-2</v>
      </c>
      <c r="F61" s="27">
        <v>0</v>
      </c>
    </row>
    <row r="62" spans="1:6">
      <c r="A62" s="26">
        <v>44286</v>
      </c>
      <c r="B62" t="s">
        <v>534</v>
      </c>
      <c r="C62" t="s">
        <v>517</v>
      </c>
      <c r="D62" t="s">
        <v>599</v>
      </c>
      <c r="E62" s="27">
        <v>4.5999999999999999E-3</v>
      </c>
      <c r="F62" s="27">
        <v>0</v>
      </c>
    </row>
    <row r="63" spans="1:6">
      <c r="A63" s="26">
        <v>44286</v>
      </c>
      <c r="B63" t="s">
        <v>534</v>
      </c>
      <c r="C63" t="s">
        <v>517</v>
      </c>
      <c r="D63" t="s">
        <v>600</v>
      </c>
      <c r="E63" s="27">
        <v>0</v>
      </c>
      <c r="F63" s="27">
        <v>0</v>
      </c>
    </row>
    <row r="64" spans="1:6">
      <c r="A64" s="26">
        <v>44286</v>
      </c>
      <c r="B64" t="s">
        <v>534</v>
      </c>
      <c r="C64" t="s">
        <v>517</v>
      </c>
      <c r="D64" t="s">
        <v>601</v>
      </c>
      <c r="E64" s="27">
        <v>2.9999999999999997E-4</v>
      </c>
      <c r="F64" s="27">
        <v>0</v>
      </c>
    </row>
    <row r="65" spans="1:6">
      <c r="A65" s="26">
        <v>44286</v>
      </c>
      <c r="B65" t="s">
        <v>534</v>
      </c>
      <c r="C65" t="s">
        <v>517</v>
      </c>
      <c r="D65" t="s">
        <v>602</v>
      </c>
      <c r="E65" s="27">
        <v>1.1000000000000001E-3</v>
      </c>
      <c r="F65" s="27">
        <v>0</v>
      </c>
    </row>
    <row r="66" spans="1:6">
      <c r="A66" s="26">
        <v>44196</v>
      </c>
      <c r="B66" t="s">
        <v>534</v>
      </c>
      <c r="C66" t="s">
        <v>517</v>
      </c>
      <c r="D66" t="s">
        <v>595</v>
      </c>
      <c r="E66" s="27">
        <v>0.57909999999999995</v>
      </c>
      <c r="F66" s="27">
        <v>0</v>
      </c>
    </row>
    <row r="67" spans="1:6">
      <c r="A67" s="26">
        <v>44196</v>
      </c>
      <c r="B67" t="s">
        <v>534</v>
      </c>
      <c r="C67" t="s">
        <v>517</v>
      </c>
      <c r="D67" t="s">
        <v>596</v>
      </c>
      <c r="E67" s="27">
        <v>0.39539999999999997</v>
      </c>
      <c r="F67" s="27">
        <v>0</v>
      </c>
    </row>
    <row r="68" spans="1:6">
      <c r="A68" s="26">
        <v>44196</v>
      </c>
      <c r="B68" t="s">
        <v>534</v>
      </c>
      <c r="C68" t="s">
        <v>517</v>
      </c>
      <c r="D68" t="s">
        <v>597</v>
      </c>
      <c r="E68" s="27">
        <v>1.03E-2</v>
      </c>
      <c r="F68" s="27">
        <v>0</v>
      </c>
    </row>
    <row r="69" spans="1:6">
      <c r="A69" s="26">
        <v>44196</v>
      </c>
      <c r="B69" t="s">
        <v>534</v>
      </c>
      <c r="C69" t="s">
        <v>517</v>
      </c>
      <c r="D69" t="s">
        <v>598</v>
      </c>
      <c r="E69" s="27">
        <v>9.2999999999999992E-3</v>
      </c>
      <c r="F69" s="27">
        <v>0</v>
      </c>
    </row>
    <row r="70" spans="1:6">
      <c r="A70" s="26">
        <v>44196</v>
      </c>
      <c r="B70" t="s">
        <v>534</v>
      </c>
      <c r="C70" t="s">
        <v>517</v>
      </c>
      <c r="D70" t="s">
        <v>599</v>
      </c>
      <c r="E70" s="27">
        <v>4.5999999999999999E-3</v>
      </c>
      <c r="F70" s="27">
        <v>0</v>
      </c>
    </row>
    <row r="71" spans="1:6">
      <c r="A71" s="26">
        <v>44196</v>
      </c>
      <c r="B71" t="s">
        <v>534</v>
      </c>
      <c r="C71" t="s">
        <v>517</v>
      </c>
      <c r="D71" t="s">
        <v>600</v>
      </c>
      <c r="E71" s="27">
        <v>0</v>
      </c>
      <c r="F71" s="27">
        <v>0</v>
      </c>
    </row>
    <row r="72" spans="1:6">
      <c r="A72" s="26">
        <v>44196</v>
      </c>
      <c r="B72" t="s">
        <v>534</v>
      </c>
      <c r="C72" t="s">
        <v>517</v>
      </c>
      <c r="D72" t="s">
        <v>601</v>
      </c>
      <c r="E72" s="27">
        <v>0</v>
      </c>
      <c r="F72" s="27">
        <v>0</v>
      </c>
    </row>
    <row r="73" spans="1:6">
      <c r="A73" s="26">
        <v>44196</v>
      </c>
      <c r="B73" t="s">
        <v>534</v>
      </c>
      <c r="C73" t="s">
        <v>517</v>
      </c>
      <c r="D73" t="s">
        <v>602</v>
      </c>
      <c r="E73" s="27">
        <v>1.4E-3</v>
      </c>
      <c r="F73" s="27">
        <v>0</v>
      </c>
    </row>
    <row r="74" spans="1:6">
      <c r="A74" s="26">
        <v>44104</v>
      </c>
      <c r="B74" t="s">
        <v>534</v>
      </c>
      <c r="C74" t="s">
        <v>517</v>
      </c>
      <c r="D74" t="s">
        <v>595</v>
      </c>
      <c r="E74" s="27">
        <v>0.69079999999999997</v>
      </c>
      <c r="F74" s="27">
        <v>0</v>
      </c>
    </row>
    <row r="75" spans="1:6">
      <c r="A75" s="26">
        <v>44104</v>
      </c>
      <c r="B75" t="s">
        <v>534</v>
      </c>
      <c r="C75" t="s">
        <v>517</v>
      </c>
      <c r="D75" t="s">
        <v>596</v>
      </c>
      <c r="E75" s="27">
        <v>0.29389999999999999</v>
      </c>
      <c r="F75" s="27">
        <v>0</v>
      </c>
    </row>
    <row r="76" spans="1:6">
      <c r="A76" s="26">
        <v>44104</v>
      </c>
      <c r="B76" t="s">
        <v>534</v>
      </c>
      <c r="C76" t="s">
        <v>517</v>
      </c>
      <c r="D76" t="s">
        <v>597</v>
      </c>
      <c r="E76" s="27">
        <v>4.5999999999999999E-3</v>
      </c>
      <c r="F76" s="27">
        <v>0</v>
      </c>
    </row>
    <row r="77" spans="1:6">
      <c r="A77" s="26">
        <v>44104</v>
      </c>
      <c r="B77" t="s">
        <v>534</v>
      </c>
      <c r="C77" t="s">
        <v>517</v>
      </c>
      <c r="D77" t="s">
        <v>598</v>
      </c>
      <c r="E77" s="27">
        <v>6.4999999999999997E-3</v>
      </c>
      <c r="F77" s="27">
        <v>0</v>
      </c>
    </row>
    <row r="78" spans="1:6">
      <c r="A78" s="26">
        <v>44104</v>
      </c>
      <c r="B78" t="s">
        <v>534</v>
      </c>
      <c r="C78" t="s">
        <v>517</v>
      </c>
      <c r="D78" t="s">
        <v>599</v>
      </c>
      <c r="E78" s="27">
        <v>2.3999999999999998E-3</v>
      </c>
      <c r="F78" s="27">
        <v>0</v>
      </c>
    </row>
    <row r="79" spans="1:6">
      <c r="A79" s="26">
        <v>44104</v>
      </c>
      <c r="B79" t="s">
        <v>534</v>
      </c>
      <c r="C79" t="s">
        <v>517</v>
      </c>
      <c r="D79" t="s">
        <v>600</v>
      </c>
      <c r="E79" s="27">
        <v>0</v>
      </c>
      <c r="F79" s="27">
        <v>0</v>
      </c>
    </row>
    <row r="80" spans="1:6">
      <c r="A80" s="26">
        <v>44104</v>
      </c>
      <c r="B80" t="s">
        <v>534</v>
      </c>
      <c r="C80" t="s">
        <v>517</v>
      </c>
      <c r="D80" t="s">
        <v>601</v>
      </c>
      <c r="E80" s="27">
        <v>0</v>
      </c>
      <c r="F80" s="27">
        <v>0</v>
      </c>
    </row>
    <row r="81" spans="1:6">
      <c r="A81" s="26">
        <v>44104</v>
      </c>
      <c r="B81" t="s">
        <v>534</v>
      </c>
      <c r="C81" t="s">
        <v>517</v>
      </c>
      <c r="D81" t="s">
        <v>602</v>
      </c>
      <c r="E81" s="27">
        <v>1.9E-3</v>
      </c>
      <c r="F81" s="27">
        <v>0</v>
      </c>
    </row>
    <row r="82" spans="1:6">
      <c r="A82" s="26">
        <v>44012</v>
      </c>
      <c r="B82" t="s">
        <v>534</v>
      </c>
      <c r="C82" t="s">
        <v>517</v>
      </c>
      <c r="D82" t="s">
        <v>595</v>
      </c>
      <c r="E82" s="27">
        <v>0.69230000000000003</v>
      </c>
      <c r="F82" s="27">
        <v>0</v>
      </c>
    </row>
    <row r="83" spans="1:6">
      <c r="A83" s="26">
        <v>44012</v>
      </c>
      <c r="B83" t="s">
        <v>534</v>
      </c>
      <c r="C83" t="s">
        <v>517</v>
      </c>
      <c r="D83" t="s">
        <v>596</v>
      </c>
      <c r="E83" s="27">
        <v>0.28649999999999998</v>
      </c>
      <c r="F83" s="27">
        <v>0</v>
      </c>
    </row>
    <row r="84" spans="1:6">
      <c r="A84" s="26">
        <v>44012</v>
      </c>
      <c r="B84" t="s">
        <v>534</v>
      </c>
      <c r="C84" t="s">
        <v>517</v>
      </c>
      <c r="D84" t="s">
        <v>597</v>
      </c>
      <c r="E84" s="27">
        <v>9.4000000000000004E-3</v>
      </c>
      <c r="F84" s="27">
        <v>0</v>
      </c>
    </row>
    <row r="85" spans="1:6">
      <c r="A85" s="26">
        <v>44012</v>
      </c>
      <c r="B85" t="s">
        <v>534</v>
      </c>
      <c r="C85" t="s">
        <v>517</v>
      </c>
      <c r="D85" t="s">
        <v>598</v>
      </c>
      <c r="E85" s="27">
        <v>7.7999999999999996E-3</v>
      </c>
      <c r="F85" s="27">
        <v>0</v>
      </c>
    </row>
    <row r="86" spans="1:6">
      <c r="A86" s="26">
        <v>44012</v>
      </c>
      <c r="B86" t="s">
        <v>534</v>
      </c>
      <c r="C86" t="s">
        <v>517</v>
      </c>
      <c r="D86" t="s">
        <v>599</v>
      </c>
      <c r="E86" s="27">
        <v>1.5E-3</v>
      </c>
      <c r="F86" s="27">
        <v>0</v>
      </c>
    </row>
    <row r="87" spans="1:6">
      <c r="A87" s="26">
        <v>44012</v>
      </c>
      <c r="B87" t="s">
        <v>534</v>
      </c>
      <c r="C87" t="s">
        <v>517</v>
      </c>
      <c r="D87" t="s">
        <v>600</v>
      </c>
      <c r="E87" s="27">
        <v>0</v>
      </c>
      <c r="F87" s="27">
        <v>0</v>
      </c>
    </row>
    <row r="88" spans="1:6">
      <c r="A88" s="26">
        <v>44012</v>
      </c>
      <c r="B88" t="s">
        <v>534</v>
      </c>
      <c r="C88" t="s">
        <v>517</v>
      </c>
      <c r="D88" t="s">
        <v>601</v>
      </c>
      <c r="E88" s="27">
        <v>0</v>
      </c>
      <c r="F88" s="27">
        <v>0</v>
      </c>
    </row>
    <row r="89" spans="1:6">
      <c r="A89" s="26">
        <v>44012</v>
      </c>
      <c r="B89" t="s">
        <v>534</v>
      </c>
      <c r="C89" t="s">
        <v>517</v>
      </c>
      <c r="D89" t="s">
        <v>602</v>
      </c>
      <c r="E89" s="27">
        <v>2.3999999999999998E-3</v>
      </c>
      <c r="F89" s="27">
        <v>0</v>
      </c>
    </row>
    <row r="90" spans="1:6">
      <c r="A90" s="26">
        <v>43921</v>
      </c>
      <c r="B90" t="s">
        <v>534</v>
      </c>
      <c r="C90" t="s">
        <v>517</v>
      </c>
      <c r="D90" t="s">
        <v>595</v>
      </c>
      <c r="E90" s="27">
        <v>0.78300000000000003</v>
      </c>
      <c r="F90" s="27">
        <v>0</v>
      </c>
    </row>
    <row r="91" spans="1:6">
      <c r="A91" s="26">
        <v>43921</v>
      </c>
      <c r="B91" t="s">
        <v>534</v>
      </c>
      <c r="C91" t="s">
        <v>517</v>
      </c>
      <c r="D91" t="s">
        <v>596</v>
      </c>
      <c r="E91" s="27">
        <v>0.18559999999999999</v>
      </c>
      <c r="F91" s="27">
        <v>0</v>
      </c>
    </row>
    <row r="92" spans="1:6">
      <c r="A92" s="26">
        <v>43921</v>
      </c>
      <c r="B92" t="s">
        <v>534</v>
      </c>
      <c r="C92" t="s">
        <v>517</v>
      </c>
      <c r="D92" t="s">
        <v>597</v>
      </c>
      <c r="E92" s="27">
        <v>1.41E-2</v>
      </c>
      <c r="F92" s="27">
        <v>0</v>
      </c>
    </row>
    <row r="93" spans="1:6">
      <c r="A93" s="26">
        <v>43921</v>
      </c>
      <c r="B93" t="s">
        <v>534</v>
      </c>
      <c r="C93" t="s">
        <v>517</v>
      </c>
      <c r="D93" t="s">
        <v>598</v>
      </c>
      <c r="E93" s="27">
        <v>1.3299999999999999E-2</v>
      </c>
      <c r="F93" s="27">
        <v>0</v>
      </c>
    </row>
    <row r="94" spans="1:6">
      <c r="A94" s="26">
        <v>43921</v>
      </c>
      <c r="B94" t="s">
        <v>534</v>
      </c>
      <c r="C94" t="s">
        <v>517</v>
      </c>
      <c r="D94" t="s">
        <v>599</v>
      </c>
      <c r="E94" s="27">
        <v>1.9E-3</v>
      </c>
      <c r="F94" s="27">
        <v>0</v>
      </c>
    </row>
    <row r="95" spans="1:6">
      <c r="A95" s="26">
        <v>43921</v>
      </c>
      <c r="B95" t="s">
        <v>534</v>
      </c>
      <c r="C95" t="s">
        <v>517</v>
      </c>
      <c r="D95" t="s">
        <v>600</v>
      </c>
      <c r="E95" s="27">
        <v>0</v>
      </c>
      <c r="F95" s="27">
        <v>0</v>
      </c>
    </row>
    <row r="96" spans="1:6">
      <c r="A96" s="26">
        <v>43921</v>
      </c>
      <c r="B96" t="s">
        <v>534</v>
      </c>
      <c r="C96" t="s">
        <v>517</v>
      </c>
      <c r="D96" t="s">
        <v>601</v>
      </c>
      <c r="E96" s="27">
        <v>0</v>
      </c>
      <c r="F96" s="27">
        <v>0</v>
      </c>
    </row>
    <row r="97" spans="1:6">
      <c r="A97" s="26">
        <v>43921</v>
      </c>
      <c r="B97" t="s">
        <v>534</v>
      </c>
      <c r="C97" t="s">
        <v>517</v>
      </c>
      <c r="D97" t="s">
        <v>602</v>
      </c>
      <c r="E97" s="27">
        <v>2.0999999999999999E-3</v>
      </c>
      <c r="F97" s="27">
        <v>0</v>
      </c>
    </row>
    <row r="98" spans="1:6">
      <c r="A98" s="26">
        <v>43830</v>
      </c>
      <c r="B98" t="s">
        <v>534</v>
      </c>
      <c r="C98" t="s">
        <v>517</v>
      </c>
      <c r="D98" t="s">
        <v>595</v>
      </c>
      <c r="E98" s="27">
        <v>0.61680000000000001</v>
      </c>
      <c r="F98" s="27">
        <v>0</v>
      </c>
    </row>
    <row r="99" spans="1:6">
      <c r="A99" s="26">
        <v>43830</v>
      </c>
      <c r="B99" t="s">
        <v>534</v>
      </c>
      <c r="C99" t="s">
        <v>517</v>
      </c>
      <c r="D99" t="s">
        <v>596</v>
      </c>
      <c r="E99" s="27">
        <v>0.35770000000000002</v>
      </c>
      <c r="F99" s="27">
        <v>0</v>
      </c>
    </row>
    <row r="100" spans="1:6">
      <c r="A100" s="26">
        <v>43830</v>
      </c>
      <c r="B100" t="s">
        <v>534</v>
      </c>
      <c r="C100" t="s">
        <v>517</v>
      </c>
      <c r="D100" t="s">
        <v>597</v>
      </c>
      <c r="E100" s="27">
        <v>1.43E-2</v>
      </c>
      <c r="F100" s="27">
        <v>0</v>
      </c>
    </row>
    <row r="101" spans="1:6">
      <c r="A101" s="26">
        <v>43830</v>
      </c>
      <c r="B101" t="s">
        <v>534</v>
      </c>
      <c r="C101" t="s">
        <v>517</v>
      </c>
      <c r="D101" t="s">
        <v>598</v>
      </c>
      <c r="E101" s="27">
        <v>5.8999999999999999E-3</v>
      </c>
      <c r="F101" s="27">
        <v>0</v>
      </c>
    </row>
    <row r="102" spans="1:6">
      <c r="A102" s="26">
        <v>43830</v>
      </c>
      <c r="B102" t="s">
        <v>534</v>
      </c>
      <c r="C102" t="s">
        <v>517</v>
      </c>
      <c r="D102" t="s">
        <v>599</v>
      </c>
      <c r="E102" s="27">
        <v>1.8E-3</v>
      </c>
      <c r="F102" s="27">
        <v>0</v>
      </c>
    </row>
    <row r="103" spans="1:6">
      <c r="A103" s="26">
        <v>43830</v>
      </c>
      <c r="B103" t="s">
        <v>534</v>
      </c>
      <c r="C103" t="s">
        <v>517</v>
      </c>
      <c r="D103" t="s">
        <v>600</v>
      </c>
      <c r="E103" s="27">
        <v>0</v>
      </c>
      <c r="F103" s="27">
        <v>0</v>
      </c>
    </row>
    <row r="104" spans="1:6">
      <c r="A104" s="26">
        <v>43830</v>
      </c>
      <c r="B104" t="s">
        <v>534</v>
      </c>
      <c r="C104" t="s">
        <v>517</v>
      </c>
      <c r="D104" t="s">
        <v>601</v>
      </c>
      <c r="E104" s="27">
        <v>0</v>
      </c>
      <c r="F104" s="27">
        <v>0</v>
      </c>
    </row>
    <row r="105" spans="1:6">
      <c r="A105" s="26">
        <v>43830</v>
      </c>
      <c r="B105" t="s">
        <v>534</v>
      </c>
      <c r="C105" t="s">
        <v>517</v>
      </c>
      <c r="D105" t="s">
        <v>602</v>
      </c>
      <c r="E105" s="27">
        <v>3.3999999999999998E-3</v>
      </c>
      <c r="F105" s="27">
        <v>0</v>
      </c>
    </row>
    <row r="106" spans="1:6">
      <c r="A106" s="26">
        <v>43735</v>
      </c>
      <c r="B106" t="s">
        <v>534</v>
      </c>
      <c r="C106" t="s">
        <v>517</v>
      </c>
      <c r="D106" t="s">
        <v>595</v>
      </c>
      <c r="E106" s="27">
        <v>0.6502</v>
      </c>
      <c r="F106" s="27">
        <v>0</v>
      </c>
    </row>
    <row r="107" spans="1:6">
      <c r="A107" s="26">
        <v>43735</v>
      </c>
      <c r="B107" t="s">
        <v>534</v>
      </c>
      <c r="C107" t="s">
        <v>517</v>
      </c>
      <c r="D107" t="s">
        <v>596</v>
      </c>
      <c r="E107" s="27">
        <v>0.31900000000000001</v>
      </c>
      <c r="F107" s="27">
        <v>0</v>
      </c>
    </row>
    <row r="108" spans="1:6">
      <c r="A108" s="26">
        <v>43735</v>
      </c>
      <c r="B108" t="s">
        <v>534</v>
      </c>
      <c r="C108" t="s">
        <v>517</v>
      </c>
      <c r="D108" t="s">
        <v>597</v>
      </c>
      <c r="E108" s="27">
        <v>1.4999999999999999E-2</v>
      </c>
      <c r="F108" s="27">
        <v>0</v>
      </c>
    </row>
    <row r="109" spans="1:6">
      <c r="A109" s="26">
        <v>43735</v>
      </c>
      <c r="B109" t="s">
        <v>534</v>
      </c>
      <c r="C109" t="s">
        <v>517</v>
      </c>
      <c r="D109" t="s">
        <v>598</v>
      </c>
      <c r="E109" s="27">
        <v>6.8999999999999999E-3</v>
      </c>
      <c r="F109" s="27">
        <v>0</v>
      </c>
    </row>
    <row r="110" spans="1:6">
      <c r="A110" s="26">
        <v>43735</v>
      </c>
      <c r="B110" t="s">
        <v>534</v>
      </c>
      <c r="C110" t="s">
        <v>517</v>
      </c>
      <c r="D110" t="s">
        <v>599</v>
      </c>
      <c r="E110" s="27">
        <v>2.2000000000000001E-3</v>
      </c>
      <c r="F110" s="27">
        <v>0</v>
      </c>
    </row>
    <row r="111" spans="1:6">
      <c r="A111" s="26">
        <v>43735</v>
      </c>
      <c r="B111" t="s">
        <v>534</v>
      </c>
      <c r="C111" t="s">
        <v>517</v>
      </c>
      <c r="D111" t="s">
        <v>600</v>
      </c>
      <c r="E111" s="27">
        <v>2.3999999999999998E-3</v>
      </c>
      <c r="F111" s="27">
        <v>0</v>
      </c>
    </row>
    <row r="112" spans="1:6">
      <c r="A112" s="26">
        <v>43735</v>
      </c>
      <c r="B112" t="s">
        <v>534</v>
      </c>
      <c r="C112" t="s">
        <v>517</v>
      </c>
      <c r="D112" t="s">
        <v>601</v>
      </c>
      <c r="E112" s="27">
        <v>2.0000000000000001E-4</v>
      </c>
      <c r="F112" s="27">
        <v>0</v>
      </c>
    </row>
    <row r="113" spans="1:6">
      <c r="A113" s="26">
        <v>43735</v>
      </c>
      <c r="B113" t="s">
        <v>534</v>
      </c>
      <c r="C113" t="s">
        <v>517</v>
      </c>
      <c r="D113" t="s">
        <v>602</v>
      </c>
      <c r="E113" s="27">
        <v>4.4999999999999997E-3</v>
      </c>
      <c r="F113" s="27">
        <v>0</v>
      </c>
    </row>
    <row r="114" spans="1:6">
      <c r="A114" s="26">
        <v>43644</v>
      </c>
      <c r="B114" t="s">
        <v>534</v>
      </c>
      <c r="C114" t="s">
        <v>517</v>
      </c>
      <c r="D114" t="s">
        <v>595</v>
      </c>
      <c r="E114" s="27">
        <v>0.66520000000000001</v>
      </c>
      <c r="F114" s="27">
        <v>0</v>
      </c>
    </row>
    <row r="115" spans="1:6">
      <c r="A115" s="26">
        <v>43644</v>
      </c>
      <c r="B115" t="s">
        <v>534</v>
      </c>
      <c r="C115" t="s">
        <v>517</v>
      </c>
      <c r="D115" t="s">
        <v>596</v>
      </c>
      <c r="E115" s="27">
        <v>0.30459999999999998</v>
      </c>
      <c r="F115" s="27">
        <v>0</v>
      </c>
    </row>
    <row r="116" spans="1:6">
      <c r="A116" s="26">
        <v>43644</v>
      </c>
      <c r="B116" t="s">
        <v>534</v>
      </c>
      <c r="C116" t="s">
        <v>517</v>
      </c>
      <c r="D116" t="s">
        <v>597</v>
      </c>
      <c r="E116" s="27">
        <v>1.2800000000000001E-2</v>
      </c>
      <c r="F116" s="27">
        <v>0</v>
      </c>
    </row>
    <row r="117" spans="1:6">
      <c r="A117" s="26">
        <v>43644</v>
      </c>
      <c r="B117" t="s">
        <v>534</v>
      </c>
      <c r="C117" t="s">
        <v>517</v>
      </c>
      <c r="D117" t="s">
        <v>598</v>
      </c>
      <c r="E117" s="27">
        <v>7.1000000000000004E-3</v>
      </c>
      <c r="F117" s="27">
        <v>0</v>
      </c>
    </row>
    <row r="118" spans="1:6">
      <c r="A118" s="26">
        <v>43644</v>
      </c>
      <c r="B118" t="s">
        <v>534</v>
      </c>
      <c r="C118" t="s">
        <v>517</v>
      </c>
      <c r="D118" t="s">
        <v>599</v>
      </c>
      <c r="E118" s="27">
        <v>2E-3</v>
      </c>
      <c r="F118" s="27">
        <v>0</v>
      </c>
    </row>
    <row r="119" spans="1:6">
      <c r="A119" s="26">
        <v>43644</v>
      </c>
      <c r="B119" t="s">
        <v>534</v>
      </c>
      <c r="C119" t="s">
        <v>517</v>
      </c>
      <c r="D119" t="s">
        <v>600</v>
      </c>
      <c r="E119" s="27">
        <v>2.3999999999999998E-3</v>
      </c>
      <c r="F119" s="27">
        <v>0</v>
      </c>
    </row>
    <row r="120" spans="1:6">
      <c r="A120" s="26">
        <v>43644</v>
      </c>
      <c r="B120" t="s">
        <v>534</v>
      </c>
      <c r="C120" t="s">
        <v>517</v>
      </c>
      <c r="D120" t="s">
        <v>601</v>
      </c>
      <c r="E120" s="27">
        <v>1.1000000000000001E-3</v>
      </c>
      <c r="F120" s="27">
        <v>0</v>
      </c>
    </row>
    <row r="121" spans="1:6">
      <c r="A121" s="26">
        <v>43644</v>
      </c>
      <c r="B121" t="s">
        <v>534</v>
      </c>
      <c r="C121" t="s">
        <v>517</v>
      </c>
      <c r="D121" t="s">
        <v>602</v>
      </c>
      <c r="E121" s="27">
        <v>4.7999999999999996E-3</v>
      </c>
      <c r="F121" s="27">
        <v>0</v>
      </c>
    </row>
    <row r="122" spans="1:6">
      <c r="A122" s="26">
        <v>43553</v>
      </c>
      <c r="B122" t="s">
        <v>534</v>
      </c>
      <c r="C122" t="s">
        <v>517</v>
      </c>
      <c r="D122" t="s">
        <v>595</v>
      </c>
      <c r="E122" s="27">
        <v>0.66120000000000001</v>
      </c>
      <c r="F122" s="27">
        <v>0</v>
      </c>
    </row>
    <row r="123" spans="1:6">
      <c r="A123" s="26">
        <v>43553</v>
      </c>
      <c r="B123" t="s">
        <v>534</v>
      </c>
      <c r="C123" t="s">
        <v>517</v>
      </c>
      <c r="D123" t="s">
        <v>596</v>
      </c>
      <c r="E123" s="27">
        <v>0.30830000000000002</v>
      </c>
      <c r="F123" s="27">
        <v>0</v>
      </c>
    </row>
    <row r="124" spans="1:6">
      <c r="A124" s="26">
        <v>43553</v>
      </c>
      <c r="B124" t="s">
        <v>534</v>
      </c>
      <c r="C124" t="s">
        <v>517</v>
      </c>
      <c r="D124" t="s">
        <v>597</v>
      </c>
      <c r="E124" s="27">
        <v>1.43E-2</v>
      </c>
      <c r="F124" s="27">
        <v>0</v>
      </c>
    </row>
    <row r="125" spans="1:6">
      <c r="A125" s="26">
        <v>43553</v>
      </c>
      <c r="B125" t="s">
        <v>534</v>
      </c>
      <c r="C125" t="s">
        <v>517</v>
      </c>
      <c r="D125" t="s">
        <v>598</v>
      </c>
      <c r="E125" s="27">
        <v>5.5999999999999999E-3</v>
      </c>
      <c r="F125" s="27">
        <v>0</v>
      </c>
    </row>
    <row r="126" spans="1:6">
      <c r="A126" s="26">
        <v>43553</v>
      </c>
      <c r="B126" t="s">
        <v>534</v>
      </c>
      <c r="C126" t="s">
        <v>517</v>
      </c>
      <c r="D126" t="s">
        <v>599</v>
      </c>
      <c r="E126" s="27">
        <v>1.6999999999999999E-3</v>
      </c>
      <c r="F126" s="27">
        <v>0</v>
      </c>
    </row>
    <row r="127" spans="1:6">
      <c r="A127" s="26">
        <v>43553</v>
      </c>
      <c r="B127" t="s">
        <v>534</v>
      </c>
      <c r="C127" t="s">
        <v>517</v>
      </c>
      <c r="D127" t="s">
        <v>600</v>
      </c>
      <c r="E127" s="27">
        <v>2.3999999999999998E-3</v>
      </c>
      <c r="F127" s="27">
        <v>0</v>
      </c>
    </row>
    <row r="128" spans="1:6">
      <c r="A128" s="26">
        <v>43553</v>
      </c>
      <c r="B128" t="s">
        <v>534</v>
      </c>
      <c r="C128" t="s">
        <v>517</v>
      </c>
      <c r="D128" t="s">
        <v>601</v>
      </c>
      <c r="E128" s="27">
        <v>1E-3</v>
      </c>
      <c r="F128" s="27">
        <v>0</v>
      </c>
    </row>
    <row r="129" spans="1:6">
      <c r="A129" s="26">
        <v>43553</v>
      </c>
      <c r="B129" t="s">
        <v>534</v>
      </c>
      <c r="C129" t="s">
        <v>517</v>
      </c>
      <c r="D129" t="s">
        <v>602</v>
      </c>
      <c r="E129" s="27">
        <v>5.4999999999999997E-3</v>
      </c>
      <c r="F129" s="27">
        <v>0</v>
      </c>
    </row>
    <row r="130" spans="1:6">
      <c r="A130" s="26">
        <v>43462</v>
      </c>
      <c r="B130" t="s">
        <v>534</v>
      </c>
      <c r="C130" t="s">
        <v>517</v>
      </c>
      <c r="D130" t="s">
        <v>595</v>
      </c>
      <c r="E130" s="27">
        <v>0.625</v>
      </c>
      <c r="F130" s="27">
        <v>0</v>
      </c>
    </row>
    <row r="131" spans="1:6">
      <c r="A131" s="26">
        <v>43462</v>
      </c>
      <c r="B131" t="s">
        <v>534</v>
      </c>
      <c r="C131" t="s">
        <v>517</v>
      </c>
      <c r="D131" t="s">
        <v>596</v>
      </c>
      <c r="E131" s="27">
        <v>0.3483</v>
      </c>
      <c r="F131" s="27">
        <v>0</v>
      </c>
    </row>
    <row r="132" spans="1:6">
      <c r="A132" s="26">
        <v>43462</v>
      </c>
      <c r="B132" t="s">
        <v>534</v>
      </c>
      <c r="C132" t="s">
        <v>517</v>
      </c>
      <c r="D132" t="s">
        <v>597</v>
      </c>
      <c r="E132" s="27">
        <v>7.7999999999999996E-3</v>
      </c>
      <c r="F132" s="27">
        <v>0</v>
      </c>
    </row>
    <row r="133" spans="1:6">
      <c r="A133" s="26">
        <v>43462</v>
      </c>
      <c r="B133" t="s">
        <v>534</v>
      </c>
      <c r="C133" t="s">
        <v>517</v>
      </c>
      <c r="D133" t="s">
        <v>598</v>
      </c>
      <c r="E133" s="27">
        <v>4.7999999999999996E-3</v>
      </c>
      <c r="F133" s="27">
        <v>0</v>
      </c>
    </row>
    <row r="134" spans="1:6">
      <c r="A134" s="26">
        <v>43462</v>
      </c>
      <c r="B134" t="s">
        <v>534</v>
      </c>
      <c r="C134" t="s">
        <v>517</v>
      </c>
      <c r="D134" t="s">
        <v>599</v>
      </c>
      <c r="E134" s="27">
        <v>1.8E-3</v>
      </c>
      <c r="F134" s="27">
        <v>0</v>
      </c>
    </row>
    <row r="135" spans="1:6">
      <c r="A135" s="26">
        <v>43462</v>
      </c>
      <c r="B135" t="s">
        <v>534</v>
      </c>
      <c r="C135" t="s">
        <v>517</v>
      </c>
      <c r="D135" t="s">
        <v>600</v>
      </c>
      <c r="E135" s="27">
        <v>2.5999999999999999E-3</v>
      </c>
      <c r="F135" s="27">
        <v>0</v>
      </c>
    </row>
    <row r="136" spans="1:6">
      <c r="A136" s="26">
        <v>43462</v>
      </c>
      <c r="B136" t="s">
        <v>534</v>
      </c>
      <c r="C136" t="s">
        <v>517</v>
      </c>
      <c r="D136" t="s">
        <v>601</v>
      </c>
      <c r="E136" s="27">
        <v>3.0000000000000001E-3</v>
      </c>
      <c r="F136" s="27">
        <v>0</v>
      </c>
    </row>
    <row r="137" spans="1:6">
      <c r="A137" s="26">
        <v>43462</v>
      </c>
      <c r="B137" t="s">
        <v>534</v>
      </c>
      <c r="C137" t="s">
        <v>517</v>
      </c>
      <c r="D137" t="s">
        <v>602</v>
      </c>
      <c r="E137" s="27">
        <v>6.7999999999999996E-3</v>
      </c>
      <c r="F137" s="27">
        <v>0</v>
      </c>
    </row>
    <row r="138" spans="1:6">
      <c r="A138" s="26">
        <v>43371</v>
      </c>
      <c r="B138" t="s">
        <v>534</v>
      </c>
      <c r="C138" t="s">
        <v>517</v>
      </c>
      <c r="D138" t="s">
        <v>595</v>
      </c>
      <c r="E138" s="27">
        <v>0.58089999999999997</v>
      </c>
      <c r="F138" s="27">
        <v>0</v>
      </c>
    </row>
    <row r="139" spans="1:6">
      <c r="A139" s="26">
        <v>43371</v>
      </c>
      <c r="B139" t="s">
        <v>534</v>
      </c>
      <c r="C139" t="s">
        <v>517</v>
      </c>
      <c r="D139" t="s">
        <v>596</v>
      </c>
      <c r="E139" s="27">
        <v>0.39589999999999997</v>
      </c>
      <c r="F139" s="27">
        <v>0</v>
      </c>
    </row>
    <row r="140" spans="1:6">
      <c r="A140" s="26">
        <v>43371</v>
      </c>
      <c r="B140" t="s">
        <v>534</v>
      </c>
      <c r="C140" t="s">
        <v>517</v>
      </c>
      <c r="D140" t="s">
        <v>597</v>
      </c>
      <c r="E140" s="27">
        <v>8.0999999999999996E-3</v>
      </c>
      <c r="F140" s="27">
        <v>0</v>
      </c>
    </row>
    <row r="141" spans="1:6">
      <c r="A141" s="26">
        <v>43371</v>
      </c>
      <c r="B141" t="s">
        <v>534</v>
      </c>
      <c r="C141" t="s">
        <v>517</v>
      </c>
      <c r="D141" t="s">
        <v>598</v>
      </c>
      <c r="E141" s="27">
        <v>4.7000000000000002E-3</v>
      </c>
      <c r="F141" s="27">
        <v>0</v>
      </c>
    </row>
    <row r="142" spans="1:6">
      <c r="A142" s="26">
        <v>43371</v>
      </c>
      <c r="B142" t="s">
        <v>534</v>
      </c>
      <c r="C142" t="s">
        <v>517</v>
      </c>
      <c r="D142" t="s">
        <v>599</v>
      </c>
      <c r="E142" s="27">
        <v>1.9E-3</v>
      </c>
      <c r="F142" s="27">
        <v>0</v>
      </c>
    </row>
    <row r="143" spans="1:6">
      <c r="A143" s="26">
        <v>43371</v>
      </c>
      <c r="B143" t="s">
        <v>534</v>
      </c>
      <c r="C143" t="s">
        <v>517</v>
      </c>
      <c r="D143" t="s">
        <v>600</v>
      </c>
      <c r="E143" s="27">
        <v>0</v>
      </c>
      <c r="F143" s="27">
        <v>0</v>
      </c>
    </row>
    <row r="144" spans="1:6">
      <c r="A144" s="26">
        <v>43371</v>
      </c>
      <c r="B144" t="s">
        <v>534</v>
      </c>
      <c r="C144" t="s">
        <v>517</v>
      </c>
      <c r="D144" t="s">
        <v>601</v>
      </c>
      <c r="E144" s="27">
        <v>1E-4</v>
      </c>
      <c r="F144" s="27">
        <v>0</v>
      </c>
    </row>
    <row r="145" spans="1:6">
      <c r="A145" s="26">
        <v>43371</v>
      </c>
      <c r="B145" t="s">
        <v>534</v>
      </c>
      <c r="C145" t="s">
        <v>517</v>
      </c>
      <c r="D145" t="s">
        <v>602</v>
      </c>
      <c r="E145" s="27">
        <v>8.3999999999999995E-3</v>
      </c>
      <c r="F145" s="27">
        <v>0</v>
      </c>
    </row>
    <row r="146" spans="1:6">
      <c r="A146" s="26">
        <v>43280</v>
      </c>
      <c r="B146" t="s">
        <v>534</v>
      </c>
      <c r="C146" t="s">
        <v>517</v>
      </c>
      <c r="D146" t="s">
        <v>595</v>
      </c>
      <c r="E146" s="27">
        <v>0.64049999999999996</v>
      </c>
      <c r="F146" s="27">
        <v>0</v>
      </c>
    </row>
    <row r="147" spans="1:6">
      <c r="A147" s="26">
        <v>43280</v>
      </c>
      <c r="B147" t="s">
        <v>534</v>
      </c>
      <c r="C147" t="s">
        <v>517</v>
      </c>
      <c r="D147" t="s">
        <v>596</v>
      </c>
      <c r="E147" s="27">
        <v>0.33489999999999998</v>
      </c>
      <c r="F147" s="27">
        <v>0</v>
      </c>
    </row>
    <row r="148" spans="1:6">
      <c r="A148" s="26">
        <v>43280</v>
      </c>
      <c r="B148" t="s">
        <v>534</v>
      </c>
      <c r="C148" t="s">
        <v>517</v>
      </c>
      <c r="D148" t="s">
        <v>597</v>
      </c>
      <c r="E148" s="27">
        <v>8.0999999999999996E-3</v>
      </c>
      <c r="F148" s="27">
        <v>0</v>
      </c>
    </row>
    <row r="149" spans="1:6">
      <c r="A149" s="26">
        <v>43280</v>
      </c>
      <c r="B149" t="s">
        <v>534</v>
      </c>
      <c r="C149" t="s">
        <v>517</v>
      </c>
      <c r="D149" t="s">
        <v>598</v>
      </c>
      <c r="E149" s="27">
        <v>4.7000000000000002E-3</v>
      </c>
      <c r="F149" s="27">
        <v>0</v>
      </c>
    </row>
    <row r="150" spans="1:6">
      <c r="A150" s="26">
        <v>43280</v>
      </c>
      <c r="B150" t="s">
        <v>534</v>
      </c>
      <c r="C150" t="s">
        <v>517</v>
      </c>
      <c r="D150" t="s">
        <v>599</v>
      </c>
      <c r="E150" s="27">
        <v>2.3E-3</v>
      </c>
      <c r="F150" s="27">
        <v>0</v>
      </c>
    </row>
    <row r="151" spans="1:6">
      <c r="A151" s="26">
        <v>43280</v>
      </c>
      <c r="B151" t="s">
        <v>534</v>
      </c>
      <c r="C151" t="s">
        <v>517</v>
      </c>
      <c r="D151" t="s">
        <v>600</v>
      </c>
      <c r="E151" s="27">
        <v>0</v>
      </c>
      <c r="F151" s="27">
        <v>0</v>
      </c>
    </row>
    <row r="152" spans="1:6">
      <c r="A152" s="26">
        <v>43280</v>
      </c>
      <c r="B152" t="s">
        <v>534</v>
      </c>
      <c r="C152" t="s">
        <v>517</v>
      </c>
      <c r="D152" t="s">
        <v>601</v>
      </c>
      <c r="E152" s="27">
        <v>1.6999999999999999E-3</v>
      </c>
      <c r="F152" s="27">
        <v>0</v>
      </c>
    </row>
    <row r="153" spans="1:6">
      <c r="A153" s="26">
        <v>43280</v>
      </c>
      <c r="B153" t="s">
        <v>534</v>
      </c>
      <c r="C153" t="s">
        <v>517</v>
      </c>
      <c r="D153" t="s">
        <v>602</v>
      </c>
      <c r="E153" s="27">
        <v>7.9000000000000008E-3</v>
      </c>
      <c r="F153" s="27">
        <v>0</v>
      </c>
    </row>
    <row r="154" spans="1:6">
      <c r="A154" s="26">
        <v>43190</v>
      </c>
      <c r="B154" t="s">
        <v>534</v>
      </c>
      <c r="C154" t="s">
        <v>517</v>
      </c>
      <c r="D154" t="s">
        <v>595</v>
      </c>
      <c r="E154" s="27">
        <v>0.65629999999999999</v>
      </c>
      <c r="F154" s="27">
        <v>0</v>
      </c>
    </row>
    <row r="155" spans="1:6">
      <c r="A155" s="26">
        <v>43190</v>
      </c>
      <c r="B155" t="s">
        <v>534</v>
      </c>
      <c r="C155" t="s">
        <v>517</v>
      </c>
      <c r="D155" t="s">
        <v>596</v>
      </c>
      <c r="E155" s="27">
        <v>0.32119999999999999</v>
      </c>
      <c r="F155" s="27">
        <v>0</v>
      </c>
    </row>
    <row r="156" spans="1:6">
      <c r="A156" s="26">
        <v>43190</v>
      </c>
      <c r="B156" t="s">
        <v>534</v>
      </c>
      <c r="C156" t="s">
        <v>517</v>
      </c>
      <c r="D156" t="s">
        <v>597</v>
      </c>
      <c r="E156" s="27">
        <v>7.7999999999999996E-3</v>
      </c>
      <c r="F156" s="27">
        <v>0</v>
      </c>
    </row>
    <row r="157" spans="1:6">
      <c r="A157" s="26">
        <v>43190</v>
      </c>
      <c r="B157" t="s">
        <v>534</v>
      </c>
      <c r="C157" t="s">
        <v>517</v>
      </c>
      <c r="D157" t="s">
        <v>598</v>
      </c>
      <c r="E157" s="27">
        <v>4.5999999999999999E-3</v>
      </c>
      <c r="F157" s="27">
        <v>0</v>
      </c>
    </row>
    <row r="158" spans="1:6">
      <c r="A158" s="26">
        <v>43190</v>
      </c>
      <c r="B158" t="s">
        <v>534</v>
      </c>
      <c r="C158" t="s">
        <v>517</v>
      </c>
      <c r="D158" t="s">
        <v>599</v>
      </c>
      <c r="E158" s="27">
        <v>0</v>
      </c>
      <c r="F158" s="27">
        <v>0</v>
      </c>
    </row>
    <row r="159" spans="1:6">
      <c r="A159" s="26">
        <v>43190</v>
      </c>
      <c r="B159" t="s">
        <v>534</v>
      </c>
      <c r="C159" t="s">
        <v>517</v>
      </c>
      <c r="D159" t="s">
        <v>600</v>
      </c>
      <c r="E159" s="27">
        <v>0</v>
      </c>
      <c r="F159" s="27">
        <v>0</v>
      </c>
    </row>
    <row r="160" spans="1:6">
      <c r="A160" s="26">
        <v>43190</v>
      </c>
      <c r="B160" t="s">
        <v>534</v>
      </c>
      <c r="C160" t="s">
        <v>517</v>
      </c>
      <c r="D160" t="s">
        <v>601</v>
      </c>
      <c r="E160" s="27">
        <v>1.6000000000000001E-3</v>
      </c>
      <c r="F160" s="27">
        <v>0</v>
      </c>
    </row>
    <row r="161" spans="1:6">
      <c r="A161" s="26">
        <v>43190</v>
      </c>
      <c r="B161" t="s">
        <v>534</v>
      </c>
      <c r="C161" t="s">
        <v>517</v>
      </c>
      <c r="D161" t="s">
        <v>602</v>
      </c>
      <c r="E161" s="27">
        <v>8.5000000000000006E-3</v>
      </c>
      <c r="F161" s="27">
        <v>0</v>
      </c>
    </row>
  </sheetData>
  <phoneticPr fontId="1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dimension ref="A1:G121"/>
  <sheetViews>
    <sheetView workbookViewId="0"/>
  </sheetViews>
  <sheetFormatPr defaultRowHeight="15.75"/>
  <cols>
    <col min="1" max="1" width="11.42578125" bestFit="1" customWidth="1"/>
    <col min="2" max="2" width="12.42578125" bestFit="1" customWidth="1"/>
    <col min="3" max="3" width="20.42578125" bestFit="1" customWidth="1"/>
    <col min="4" max="4" width="11" bestFit="1" customWidth="1"/>
    <col min="5" max="5" width="9.140625" bestFit="1" customWidth="1"/>
    <col min="6" max="7" width="6.85546875" bestFit="1" customWidth="1"/>
  </cols>
  <sheetData>
    <row r="1" spans="1:7">
      <c r="A1" t="s">
        <v>512</v>
      </c>
      <c r="B1" t="s">
        <v>513</v>
      </c>
      <c r="C1" t="s">
        <v>514</v>
      </c>
      <c r="D1" t="s">
        <v>578</v>
      </c>
      <c r="E1" t="s">
        <v>515</v>
      </c>
      <c r="F1" t="s">
        <v>376</v>
      </c>
      <c r="G1" t="s">
        <v>380</v>
      </c>
    </row>
    <row r="2" spans="1:7">
      <c r="A2" s="26">
        <v>44834</v>
      </c>
      <c r="B2" t="s">
        <v>534</v>
      </c>
      <c r="C2" t="s">
        <v>517</v>
      </c>
      <c r="D2" t="s">
        <v>603</v>
      </c>
      <c r="E2" t="s">
        <v>518</v>
      </c>
      <c r="F2" t="s">
        <v>11</v>
      </c>
      <c r="G2" t="s">
        <v>11</v>
      </c>
    </row>
    <row r="3" spans="1:7">
      <c r="A3" s="26">
        <v>44834</v>
      </c>
      <c r="B3" t="s">
        <v>534</v>
      </c>
      <c r="C3" t="s">
        <v>517</v>
      </c>
      <c r="D3" t="s">
        <v>604</v>
      </c>
      <c r="E3" t="s">
        <v>518</v>
      </c>
      <c r="F3" t="s">
        <v>11</v>
      </c>
      <c r="G3" t="s">
        <v>11</v>
      </c>
    </row>
    <row r="4" spans="1:7">
      <c r="A4" s="26">
        <v>44834</v>
      </c>
      <c r="B4" t="s">
        <v>534</v>
      </c>
      <c r="C4" t="s">
        <v>517</v>
      </c>
      <c r="D4" t="s">
        <v>605</v>
      </c>
      <c r="E4" t="s">
        <v>518</v>
      </c>
      <c r="F4" t="s">
        <v>11</v>
      </c>
      <c r="G4" t="s">
        <v>11</v>
      </c>
    </row>
    <row r="5" spans="1:7">
      <c r="A5" s="26">
        <v>44834</v>
      </c>
      <c r="B5" t="s">
        <v>534</v>
      </c>
      <c r="C5" t="s">
        <v>517</v>
      </c>
      <c r="D5" t="s">
        <v>606</v>
      </c>
      <c r="E5" t="s">
        <v>518</v>
      </c>
      <c r="F5" t="s">
        <v>11</v>
      </c>
      <c r="G5" t="s">
        <v>11</v>
      </c>
    </row>
    <row r="6" spans="1:7">
      <c r="A6" s="26">
        <v>44834</v>
      </c>
      <c r="B6" t="s">
        <v>534</v>
      </c>
      <c r="C6" t="s">
        <v>517</v>
      </c>
      <c r="D6" t="s">
        <v>607</v>
      </c>
      <c r="E6" t="s">
        <v>518</v>
      </c>
      <c r="F6" t="s">
        <v>11</v>
      </c>
      <c r="G6" t="s">
        <v>11</v>
      </c>
    </row>
    <row r="7" spans="1:7">
      <c r="A7" s="26">
        <v>44834</v>
      </c>
      <c r="B7" t="s">
        <v>534</v>
      </c>
      <c r="C7" t="s">
        <v>517</v>
      </c>
      <c r="D7" t="s">
        <v>608</v>
      </c>
      <c r="E7" t="s">
        <v>518</v>
      </c>
      <c r="F7" t="s">
        <v>11</v>
      </c>
      <c r="G7" t="s">
        <v>11</v>
      </c>
    </row>
    <row r="8" spans="1:7">
      <c r="A8" s="26">
        <v>44834</v>
      </c>
      <c r="B8" t="s">
        <v>534</v>
      </c>
      <c r="C8" t="s">
        <v>543</v>
      </c>
      <c r="D8" t="s">
        <v>603</v>
      </c>
      <c r="E8" t="s">
        <v>518</v>
      </c>
      <c r="F8" t="s">
        <v>11</v>
      </c>
      <c r="G8" t="s">
        <v>11</v>
      </c>
    </row>
    <row r="9" spans="1:7">
      <c r="A9" s="26">
        <v>44834</v>
      </c>
      <c r="B9" t="s">
        <v>534</v>
      </c>
      <c r="C9" t="s">
        <v>543</v>
      </c>
      <c r="D9" t="s">
        <v>604</v>
      </c>
      <c r="E9" t="s">
        <v>518</v>
      </c>
      <c r="F9" t="s">
        <v>11</v>
      </c>
      <c r="G9" t="s">
        <v>11</v>
      </c>
    </row>
    <row r="10" spans="1:7">
      <c r="A10" s="26">
        <v>44834</v>
      </c>
      <c r="B10" t="s">
        <v>534</v>
      </c>
      <c r="C10" t="s">
        <v>543</v>
      </c>
      <c r="D10" t="s">
        <v>605</v>
      </c>
      <c r="E10" t="s">
        <v>518</v>
      </c>
      <c r="F10" t="s">
        <v>11</v>
      </c>
      <c r="G10" t="s">
        <v>11</v>
      </c>
    </row>
    <row r="11" spans="1:7">
      <c r="A11" s="26">
        <v>44834</v>
      </c>
      <c r="B11" t="s">
        <v>534</v>
      </c>
      <c r="C11" t="s">
        <v>543</v>
      </c>
      <c r="D11" t="s">
        <v>606</v>
      </c>
      <c r="E11" t="s">
        <v>518</v>
      </c>
      <c r="F11" t="s">
        <v>11</v>
      </c>
      <c r="G11" t="s">
        <v>11</v>
      </c>
    </row>
    <row r="12" spans="1:7">
      <c r="A12" s="26">
        <v>44834</v>
      </c>
      <c r="B12" t="s">
        <v>534</v>
      </c>
      <c r="C12" t="s">
        <v>543</v>
      </c>
      <c r="D12" t="s">
        <v>607</v>
      </c>
      <c r="E12" t="s">
        <v>518</v>
      </c>
      <c r="F12" t="s">
        <v>11</v>
      </c>
      <c r="G12" t="s">
        <v>11</v>
      </c>
    </row>
    <row r="13" spans="1:7">
      <c r="A13" s="26">
        <v>44834</v>
      </c>
      <c r="B13" t="s">
        <v>534</v>
      </c>
      <c r="C13" t="s">
        <v>543</v>
      </c>
      <c r="D13" t="s">
        <v>608</v>
      </c>
      <c r="E13" t="s">
        <v>518</v>
      </c>
      <c r="F13" t="s">
        <v>11</v>
      </c>
      <c r="G13" t="s">
        <v>11</v>
      </c>
    </row>
    <row r="14" spans="1:7">
      <c r="A14" s="26">
        <v>44742</v>
      </c>
      <c r="B14" t="s">
        <v>534</v>
      </c>
      <c r="C14" t="s">
        <v>517</v>
      </c>
      <c r="D14" t="s">
        <v>603</v>
      </c>
      <c r="E14" t="s">
        <v>518</v>
      </c>
      <c r="F14" t="s">
        <v>11</v>
      </c>
      <c r="G14" t="s">
        <v>11</v>
      </c>
    </row>
    <row r="15" spans="1:7">
      <c r="A15" s="26">
        <v>44742</v>
      </c>
      <c r="B15" t="s">
        <v>534</v>
      </c>
      <c r="C15" t="s">
        <v>517</v>
      </c>
      <c r="D15" t="s">
        <v>604</v>
      </c>
      <c r="E15" t="s">
        <v>518</v>
      </c>
      <c r="F15" t="s">
        <v>11</v>
      </c>
      <c r="G15" t="s">
        <v>11</v>
      </c>
    </row>
    <row r="16" spans="1:7">
      <c r="A16" s="26">
        <v>44742</v>
      </c>
      <c r="B16" t="s">
        <v>534</v>
      </c>
      <c r="C16" t="s">
        <v>517</v>
      </c>
      <c r="D16" t="s">
        <v>605</v>
      </c>
      <c r="E16" t="s">
        <v>518</v>
      </c>
      <c r="F16" t="s">
        <v>11</v>
      </c>
      <c r="G16" t="s">
        <v>11</v>
      </c>
    </row>
    <row r="17" spans="1:7">
      <c r="A17" s="26">
        <v>44742</v>
      </c>
      <c r="B17" t="s">
        <v>534</v>
      </c>
      <c r="C17" t="s">
        <v>517</v>
      </c>
      <c r="D17" t="s">
        <v>606</v>
      </c>
      <c r="E17" t="s">
        <v>518</v>
      </c>
      <c r="F17" t="s">
        <v>11</v>
      </c>
      <c r="G17" t="s">
        <v>11</v>
      </c>
    </row>
    <row r="18" spans="1:7">
      <c r="A18" s="26">
        <v>44742</v>
      </c>
      <c r="B18" t="s">
        <v>534</v>
      </c>
      <c r="C18" t="s">
        <v>517</v>
      </c>
      <c r="D18" t="s">
        <v>607</v>
      </c>
      <c r="E18" t="s">
        <v>518</v>
      </c>
      <c r="F18" t="s">
        <v>11</v>
      </c>
      <c r="G18" t="s">
        <v>11</v>
      </c>
    </row>
    <row r="19" spans="1:7">
      <c r="A19" s="26">
        <v>44742</v>
      </c>
      <c r="B19" t="s">
        <v>534</v>
      </c>
      <c r="C19" t="s">
        <v>517</v>
      </c>
      <c r="D19" t="s">
        <v>608</v>
      </c>
      <c r="E19" t="s">
        <v>518</v>
      </c>
      <c r="F19" t="s">
        <v>11</v>
      </c>
      <c r="G19" t="s">
        <v>11</v>
      </c>
    </row>
    <row r="20" spans="1:7">
      <c r="A20" s="26">
        <v>44651</v>
      </c>
      <c r="B20" t="s">
        <v>534</v>
      </c>
      <c r="C20" t="s">
        <v>517</v>
      </c>
      <c r="D20" t="s">
        <v>603</v>
      </c>
      <c r="E20" t="s">
        <v>518</v>
      </c>
      <c r="F20" t="s">
        <v>11</v>
      </c>
      <c r="G20" t="s">
        <v>11</v>
      </c>
    </row>
    <row r="21" spans="1:7">
      <c r="A21" s="26">
        <v>44651</v>
      </c>
      <c r="B21" t="s">
        <v>534</v>
      </c>
      <c r="C21" t="s">
        <v>517</v>
      </c>
      <c r="D21" t="s">
        <v>604</v>
      </c>
      <c r="E21" t="s">
        <v>518</v>
      </c>
      <c r="F21" t="s">
        <v>11</v>
      </c>
      <c r="G21" t="s">
        <v>11</v>
      </c>
    </row>
    <row r="22" spans="1:7">
      <c r="A22" s="26">
        <v>44651</v>
      </c>
      <c r="B22" t="s">
        <v>534</v>
      </c>
      <c r="C22" t="s">
        <v>517</v>
      </c>
      <c r="D22" t="s">
        <v>605</v>
      </c>
      <c r="E22" t="s">
        <v>518</v>
      </c>
      <c r="F22" t="s">
        <v>11</v>
      </c>
      <c r="G22" t="s">
        <v>11</v>
      </c>
    </row>
    <row r="23" spans="1:7">
      <c r="A23" s="26">
        <v>44651</v>
      </c>
      <c r="B23" t="s">
        <v>534</v>
      </c>
      <c r="C23" t="s">
        <v>517</v>
      </c>
      <c r="D23" t="s">
        <v>606</v>
      </c>
      <c r="E23" t="s">
        <v>518</v>
      </c>
      <c r="F23" t="s">
        <v>11</v>
      </c>
      <c r="G23" t="s">
        <v>11</v>
      </c>
    </row>
    <row r="24" spans="1:7">
      <c r="A24" s="26">
        <v>44651</v>
      </c>
      <c r="B24" t="s">
        <v>534</v>
      </c>
      <c r="C24" t="s">
        <v>517</v>
      </c>
      <c r="D24" t="s">
        <v>607</v>
      </c>
      <c r="E24" t="s">
        <v>518</v>
      </c>
      <c r="F24" t="s">
        <v>11</v>
      </c>
      <c r="G24" t="s">
        <v>11</v>
      </c>
    </row>
    <row r="25" spans="1:7">
      <c r="A25" s="26">
        <v>44651</v>
      </c>
      <c r="B25" t="s">
        <v>534</v>
      </c>
      <c r="C25" t="s">
        <v>517</v>
      </c>
      <c r="D25" t="s">
        <v>608</v>
      </c>
      <c r="E25" t="s">
        <v>518</v>
      </c>
      <c r="F25" t="s">
        <v>11</v>
      </c>
      <c r="G25" t="s">
        <v>11</v>
      </c>
    </row>
    <row r="26" spans="1:7">
      <c r="A26" s="26">
        <v>44560</v>
      </c>
      <c r="B26" t="s">
        <v>534</v>
      </c>
      <c r="C26" t="s">
        <v>517</v>
      </c>
      <c r="D26" t="s">
        <v>603</v>
      </c>
      <c r="E26" t="s">
        <v>518</v>
      </c>
      <c r="F26" t="s">
        <v>11</v>
      </c>
      <c r="G26" t="s">
        <v>11</v>
      </c>
    </row>
    <row r="27" spans="1:7">
      <c r="A27" s="26">
        <v>44560</v>
      </c>
      <c r="B27" t="s">
        <v>534</v>
      </c>
      <c r="C27" t="s">
        <v>517</v>
      </c>
      <c r="D27" t="s">
        <v>604</v>
      </c>
      <c r="E27" t="s">
        <v>518</v>
      </c>
      <c r="F27" t="s">
        <v>11</v>
      </c>
      <c r="G27" t="s">
        <v>11</v>
      </c>
    </row>
    <row r="28" spans="1:7">
      <c r="A28" s="26">
        <v>44560</v>
      </c>
      <c r="B28" t="s">
        <v>534</v>
      </c>
      <c r="C28" t="s">
        <v>517</v>
      </c>
      <c r="D28" t="s">
        <v>605</v>
      </c>
      <c r="E28" t="s">
        <v>518</v>
      </c>
      <c r="F28" t="s">
        <v>11</v>
      </c>
      <c r="G28" t="s">
        <v>11</v>
      </c>
    </row>
    <row r="29" spans="1:7">
      <c r="A29" s="26">
        <v>44560</v>
      </c>
      <c r="B29" t="s">
        <v>534</v>
      </c>
      <c r="C29" t="s">
        <v>517</v>
      </c>
      <c r="D29" t="s">
        <v>606</v>
      </c>
      <c r="E29" t="s">
        <v>518</v>
      </c>
      <c r="F29" t="s">
        <v>11</v>
      </c>
      <c r="G29" t="s">
        <v>11</v>
      </c>
    </row>
    <row r="30" spans="1:7">
      <c r="A30" s="26">
        <v>44560</v>
      </c>
      <c r="B30" t="s">
        <v>534</v>
      </c>
      <c r="C30" t="s">
        <v>517</v>
      </c>
      <c r="D30" t="s">
        <v>607</v>
      </c>
      <c r="E30" t="s">
        <v>518</v>
      </c>
      <c r="F30" t="s">
        <v>11</v>
      </c>
      <c r="G30" t="s">
        <v>11</v>
      </c>
    </row>
    <row r="31" spans="1:7">
      <c r="A31" s="26">
        <v>44560</v>
      </c>
      <c r="B31" t="s">
        <v>534</v>
      </c>
      <c r="C31" t="s">
        <v>517</v>
      </c>
      <c r="D31" t="s">
        <v>608</v>
      </c>
      <c r="E31" t="s">
        <v>518</v>
      </c>
      <c r="F31" t="s">
        <v>11</v>
      </c>
      <c r="G31" t="s">
        <v>11</v>
      </c>
    </row>
    <row r="32" spans="1:7">
      <c r="A32" s="26">
        <v>44469</v>
      </c>
      <c r="B32" t="s">
        <v>534</v>
      </c>
      <c r="C32" t="s">
        <v>517</v>
      </c>
      <c r="D32" t="s">
        <v>603</v>
      </c>
      <c r="E32" t="s">
        <v>518</v>
      </c>
      <c r="F32" t="s">
        <v>11</v>
      </c>
      <c r="G32" t="s">
        <v>11</v>
      </c>
    </row>
    <row r="33" spans="1:7">
      <c r="A33" s="26">
        <v>44469</v>
      </c>
      <c r="B33" t="s">
        <v>534</v>
      </c>
      <c r="C33" t="s">
        <v>517</v>
      </c>
      <c r="D33" t="s">
        <v>604</v>
      </c>
      <c r="E33" t="s">
        <v>518</v>
      </c>
      <c r="F33" t="s">
        <v>11</v>
      </c>
      <c r="G33" t="s">
        <v>11</v>
      </c>
    </row>
    <row r="34" spans="1:7">
      <c r="A34" s="26">
        <v>44469</v>
      </c>
      <c r="B34" t="s">
        <v>534</v>
      </c>
      <c r="C34" t="s">
        <v>517</v>
      </c>
      <c r="D34" t="s">
        <v>605</v>
      </c>
      <c r="E34" t="s">
        <v>518</v>
      </c>
      <c r="F34" t="s">
        <v>11</v>
      </c>
      <c r="G34" t="s">
        <v>11</v>
      </c>
    </row>
    <row r="35" spans="1:7">
      <c r="A35" s="26">
        <v>44469</v>
      </c>
      <c r="B35" t="s">
        <v>534</v>
      </c>
      <c r="C35" t="s">
        <v>517</v>
      </c>
      <c r="D35" t="s">
        <v>606</v>
      </c>
      <c r="E35" t="s">
        <v>518</v>
      </c>
      <c r="F35" t="s">
        <v>11</v>
      </c>
      <c r="G35" t="s">
        <v>11</v>
      </c>
    </row>
    <row r="36" spans="1:7">
      <c r="A36" s="26">
        <v>44469</v>
      </c>
      <c r="B36" t="s">
        <v>534</v>
      </c>
      <c r="C36" t="s">
        <v>517</v>
      </c>
      <c r="D36" t="s">
        <v>607</v>
      </c>
      <c r="E36" t="s">
        <v>518</v>
      </c>
      <c r="F36" t="s">
        <v>11</v>
      </c>
      <c r="G36" t="s">
        <v>11</v>
      </c>
    </row>
    <row r="37" spans="1:7">
      <c r="A37" s="26">
        <v>44469</v>
      </c>
      <c r="B37" t="s">
        <v>534</v>
      </c>
      <c r="C37" t="s">
        <v>517</v>
      </c>
      <c r="D37" t="s">
        <v>608</v>
      </c>
      <c r="E37" t="s">
        <v>518</v>
      </c>
      <c r="F37" t="s">
        <v>11</v>
      </c>
      <c r="G37" t="s">
        <v>11</v>
      </c>
    </row>
    <row r="38" spans="1:7">
      <c r="A38" s="26">
        <v>44377</v>
      </c>
      <c r="B38" t="s">
        <v>534</v>
      </c>
      <c r="C38" t="s">
        <v>517</v>
      </c>
      <c r="D38" t="s">
        <v>603</v>
      </c>
      <c r="E38" t="s">
        <v>518</v>
      </c>
      <c r="F38" t="s">
        <v>11</v>
      </c>
      <c r="G38" t="s">
        <v>11</v>
      </c>
    </row>
    <row r="39" spans="1:7">
      <c r="A39" s="26">
        <v>44377</v>
      </c>
      <c r="B39" t="s">
        <v>534</v>
      </c>
      <c r="C39" t="s">
        <v>517</v>
      </c>
      <c r="D39" t="s">
        <v>604</v>
      </c>
      <c r="E39" t="s">
        <v>518</v>
      </c>
      <c r="F39" t="s">
        <v>11</v>
      </c>
      <c r="G39" t="s">
        <v>11</v>
      </c>
    </row>
    <row r="40" spans="1:7">
      <c r="A40" s="26">
        <v>44377</v>
      </c>
      <c r="B40" t="s">
        <v>534</v>
      </c>
      <c r="C40" t="s">
        <v>517</v>
      </c>
      <c r="D40" t="s">
        <v>605</v>
      </c>
      <c r="E40" t="s">
        <v>518</v>
      </c>
      <c r="F40" t="s">
        <v>11</v>
      </c>
      <c r="G40" t="s">
        <v>11</v>
      </c>
    </row>
    <row r="41" spans="1:7">
      <c r="A41" s="26">
        <v>44377</v>
      </c>
      <c r="B41" t="s">
        <v>534</v>
      </c>
      <c r="C41" t="s">
        <v>517</v>
      </c>
      <c r="D41" t="s">
        <v>606</v>
      </c>
      <c r="E41" t="s">
        <v>518</v>
      </c>
      <c r="F41" t="s">
        <v>11</v>
      </c>
      <c r="G41" t="s">
        <v>11</v>
      </c>
    </row>
    <row r="42" spans="1:7">
      <c r="A42" s="26">
        <v>44377</v>
      </c>
      <c r="B42" t="s">
        <v>534</v>
      </c>
      <c r="C42" t="s">
        <v>517</v>
      </c>
      <c r="D42" t="s">
        <v>607</v>
      </c>
      <c r="E42" t="s">
        <v>518</v>
      </c>
      <c r="F42" t="s">
        <v>11</v>
      </c>
      <c r="G42" t="s">
        <v>11</v>
      </c>
    </row>
    <row r="43" spans="1:7">
      <c r="A43" s="26">
        <v>44377</v>
      </c>
      <c r="B43" t="s">
        <v>534</v>
      </c>
      <c r="C43" t="s">
        <v>517</v>
      </c>
      <c r="D43" t="s">
        <v>608</v>
      </c>
      <c r="E43" t="s">
        <v>518</v>
      </c>
      <c r="F43" t="s">
        <v>11</v>
      </c>
      <c r="G43" t="s">
        <v>11</v>
      </c>
    </row>
    <row r="44" spans="1:7">
      <c r="A44" s="26">
        <v>44286</v>
      </c>
      <c r="B44" t="s">
        <v>534</v>
      </c>
      <c r="C44" t="s">
        <v>517</v>
      </c>
      <c r="D44" t="s">
        <v>603</v>
      </c>
      <c r="E44" t="s">
        <v>518</v>
      </c>
      <c r="F44" t="s">
        <v>11</v>
      </c>
      <c r="G44" t="s">
        <v>11</v>
      </c>
    </row>
    <row r="45" spans="1:7">
      <c r="A45" s="26">
        <v>44286</v>
      </c>
      <c r="B45" t="s">
        <v>534</v>
      </c>
      <c r="C45" t="s">
        <v>517</v>
      </c>
      <c r="D45" t="s">
        <v>604</v>
      </c>
      <c r="E45" t="s">
        <v>518</v>
      </c>
      <c r="F45" t="s">
        <v>11</v>
      </c>
      <c r="G45" t="s">
        <v>11</v>
      </c>
    </row>
    <row r="46" spans="1:7">
      <c r="A46" s="26">
        <v>44286</v>
      </c>
      <c r="B46" t="s">
        <v>534</v>
      </c>
      <c r="C46" t="s">
        <v>517</v>
      </c>
      <c r="D46" t="s">
        <v>605</v>
      </c>
      <c r="E46" t="s">
        <v>518</v>
      </c>
      <c r="F46" t="s">
        <v>11</v>
      </c>
      <c r="G46" t="s">
        <v>11</v>
      </c>
    </row>
    <row r="47" spans="1:7">
      <c r="A47" s="26">
        <v>44286</v>
      </c>
      <c r="B47" t="s">
        <v>534</v>
      </c>
      <c r="C47" t="s">
        <v>517</v>
      </c>
      <c r="D47" t="s">
        <v>606</v>
      </c>
      <c r="E47" t="s">
        <v>518</v>
      </c>
      <c r="F47" t="s">
        <v>11</v>
      </c>
      <c r="G47" t="s">
        <v>11</v>
      </c>
    </row>
    <row r="48" spans="1:7">
      <c r="A48" s="26">
        <v>44286</v>
      </c>
      <c r="B48" t="s">
        <v>534</v>
      </c>
      <c r="C48" t="s">
        <v>517</v>
      </c>
      <c r="D48" t="s">
        <v>607</v>
      </c>
      <c r="E48" t="s">
        <v>518</v>
      </c>
      <c r="F48" t="s">
        <v>11</v>
      </c>
      <c r="G48" t="s">
        <v>11</v>
      </c>
    </row>
    <row r="49" spans="1:7">
      <c r="A49" s="26">
        <v>44286</v>
      </c>
      <c r="B49" t="s">
        <v>534</v>
      </c>
      <c r="C49" t="s">
        <v>517</v>
      </c>
      <c r="D49" t="s">
        <v>608</v>
      </c>
      <c r="E49" t="s">
        <v>518</v>
      </c>
      <c r="F49" t="s">
        <v>11</v>
      </c>
      <c r="G49" t="s">
        <v>11</v>
      </c>
    </row>
    <row r="50" spans="1:7">
      <c r="A50" s="26">
        <v>44196</v>
      </c>
      <c r="B50" t="s">
        <v>534</v>
      </c>
      <c r="C50" t="s">
        <v>517</v>
      </c>
      <c r="D50" t="s">
        <v>603</v>
      </c>
      <c r="E50" t="s">
        <v>518</v>
      </c>
      <c r="F50" t="s">
        <v>11</v>
      </c>
      <c r="G50" t="s">
        <v>11</v>
      </c>
    </row>
    <row r="51" spans="1:7">
      <c r="A51" s="26">
        <v>44196</v>
      </c>
      <c r="B51" t="s">
        <v>534</v>
      </c>
      <c r="C51" t="s">
        <v>517</v>
      </c>
      <c r="D51" t="s">
        <v>604</v>
      </c>
      <c r="E51" t="s">
        <v>518</v>
      </c>
      <c r="F51" t="s">
        <v>11</v>
      </c>
      <c r="G51" t="s">
        <v>11</v>
      </c>
    </row>
    <row r="52" spans="1:7">
      <c r="A52" s="26">
        <v>44196</v>
      </c>
      <c r="B52" t="s">
        <v>534</v>
      </c>
      <c r="C52" t="s">
        <v>517</v>
      </c>
      <c r="D52" t="s">
        <v>605</v>
      </c>
      <c r="E52" t="s">
        <v>518</v>
      </c>
      <c r="F52" t="s">
        <v>11</v>
      </c>
      <c r="G52" t="s">
        <v>11</v>
      </c>
    </row>
    <row r="53" spans="1:7">
      <c r="A53" s="26">
        <v>44196</v>
      </c>
      <c r="B53" t="s">
        <v>534</v>
      </c>
      <c r="C53" t="s">
        <v>517</v>
      </c>
      <c r="D53" t="s">
        <v>606</v>
      </c>
      <c r="E53" t="s">
        <v>518</v>
      </c>
      <c r="F53" t="s">
        <v>11</v>
      </c>
      <c r="G53" t="s">
        <v>11</v>
      </c>
    </row>
    <row r="54" spans="1:7">
      <c r="A54" s="26">
        <v>44196</v>
      </c>
      <c r="B54" t="s">
        <v>534</v>
      </c>
      <c r="C54" t="s">
        <v>517</v>
      </c>
      <c r="D54" t="s">
        <v>607</v>
      </c>
      <c r="E54" t="s">
        <v>518</v>
      </c>
      <c r="F54" t="s">
        <v>11</v>
      </c>
      <c r="G54" t="s">
        <v>11</v>
      </c>
    </row>
    <row r="55" spans="1:7">
      <c r="A55" s="26">
        <v>44196</v>
      </c>
      <c r="B55" t="s">
        <v>534</v>
      </c>
      <c r="C55" t="s">
        <v>517</v>
      </c>
      <c r="D55" t="s">
        <v>608</v>
      </c>
      <c r="E55" t="s">
        <v>518</v>
      </c>
      <c r="F55" t="s">
        <v>11</v>
      </c>
      <c r="G55" t="s">
        <v>11</v>
      </c>
    </row>
    <row r="56" spans="1:7">
      <c r="A56" s="26">
        <v>44104</v>
      </c>
      <c r="B56" t="s">
        <v>534</v>
      </c>
      <c r="C56" t="s">
        <v>517</v>
      </c>
      <c r="D56" t="s">
        <v>603</v>
      </c>
      <c r="E56" t="s">
        <v>518</v>
      </c>
      <c r="F56" t="s">
        <v>11</v>
      </c>
      <c r="G56" t="s">
        <v>11</v>
      </c>
    </row>
    <row r="57" spans="1:7">
      <c r="A57" s="26">
        <v>44104</v>
      </c>
      <c r="B57" t="s">
        <v>534</v>
      </c>
      <c r="C57" t="s">
        <v>517</v>
      </c>
      <c r="D57" t="s">
        <v>604</v>
      </c>
      <c r="E57" t="s">
        <v>518</v>
      </c>
      <c r="F57" t="s">
        <v>11</v>
      </c>
      <c r="G57" t="s">
        <v>11</v>
      </c>
    </row>
    <row r="58" spans="1:7">
      <c r="A58" s="26">
        <v>44104</v>
      </c>
      <c r="B58" t="s">
        <v>534</v>
      </c>
      <c r="C58" t="s">
        <v>517</v>
      </c>
      <c r="D58" t="s">
        <v>605</v>
      </c>
      <c r="E58" t="s">
        <v>518</v>
      </c>
      <c r="F58" t="s">
        <v>11</v>
      </c>
      <c r="G58" t="s">
        <v>11</v>
      </c>
    </row>
    <row r="59" spans="1:7">
      <c r="A59" s="26">
        <v>44104</v>
      </c>
      <c r="B59" t="s">
        <v>534</v>
      </c>
      <c r="C59" t="s">
        <v>517</v>
      </c>
      <c r="D59" t="s">
        <v>606</v>
      </c>
      <c r="E59" t="s">
        <v>518</v>
      </c>
      <c r="F59" t="s">
        <v>11</v>
      </c>
      <c r="G59" t="s">
        <v>11</v>
      </c>
    </row>
    <row r="60" spans="1:7">
      <c r="A60" s="26">
        <v>44104</v>
      </c>
      <c r="B60" t="s">
        <v>534</v>
      </c>
      <c r="C60" t="s">
        <v>517</v>
      </c>
      <c r="D60" t="s">
        <v>607</v>
      </c>
      <c r="E60" t="s">
        <v>518</v>
      </c>
      <c r="F60" t="s">
        <v>11</v>
      </c>
      <c r="G60" t="s">
        <v>11</v>
      </c>
    </row>
    <row r="61" spans="1:7">
      <c r="A61" s="26">
        <v>44104</v>
      </c>
      <c r="B61" t="s">
        <v>534</v>
      </c>
      <c r="C61" t="s">
        <v>517</v>
      </c>
      <c r="D61" t="s">
        <v>608</v>
      </c>
      <c r="E61" t="s">
        <v>518</v>
      </c>
      <c r="F61" t="s">
        <v>11</v>
      </c>
      <c r="G61" t="s">
        <v>11</v>
      </c>
    </row>
    <row r="62" spans="1:7">
      <c r="A62" s="26">
        <v>44012</v>
      </c>
      <c r="B62" t="s">
        <v>534</v>
      </c>
      <c r="C62" t="s">
        <v>517</v>
      </c>
      <c r="D62" t="s">
        <v>603</v>
      </c>
      <c r="E62" t="s">
        <v>518</v>
      </c>
      <c r="F62" t="s">
        <v>11</v>
      </c>
      <c r="G62" t="s">
        <v>11</v>
      </c>
    </row>
    <row r="63" spans="1:7">
      <c r="A63" s="26">
        <v>44012</v>
      </c>
      <c r="B63" t="s">
        <v>534</v>
      </c>
      <c r="C63" t="s">
        <v>517</v>
      </c>
      <c r="D63" t="s">
        <v>604</v>
      </c>
      <c r="E63" t="s">
        <v>518</v>
      </c>
      <c r="F63" t="s">
        <v>11</v>
      </c>
      <c r="G63" t="s">
        <v>11</v>
      </c>
    </row>
    <row r="64" spans="1:7">
      <c r="A64" s="26">
        <v>44012</v>
      </c>
      <c r="B64" t="s">
        <v>534</v>
      </c>
      <c r="C64" t="s">
        <v>517</v>
      </c>
      <c r="D64" t="s">
        <v>605</v>
      </c>
      <c r="E64" t="s">
        <v>518</v>
      </c>
      <c r="F64" t="s">
        <v>11</v>
      </c>
      <c r="G64" t="s">
        <v>11</v>
      </c>
    </row>
    <row r="65" spans="1:7">
      <c r="A65" s="26">
        <v>44012</v>
      </c>
      <c r="B65" t="s">
        <v>534</v>
      </c>
      <c r="C65" t="s">
        <v>517</v>
      </c>
      <c r="D65" t="s">
        <v>606</v>
      </c>
      <c r="E65" t="s">
        <v>518</v>
      </c>
      <c r="F65" t="s">
        <v>11</v>
      </c>
      <c r="G65" t="s">
        <v>11</v>
      </c>
    </row>
    <row r="66" spans="1:7">
      <c r="A66" s="26">
        <v>44012</v>
      </c>
      <c r="B66" t="s">
        <v>534</v>
      </c>
      <c r="C66" t="s">
        <v>517</v>
      </c>
      <c r="D66" t="s">
        <v>607</v>
      </c>
      <c r="E66" t="s">
        <v>518</v>
      </c>
      <c r="F66" t="s">
        <v>11</v>
      </c>
      <c r="G66" t="s">
        <v>11</v>
      </c>
    </row>
    <row r="67" spans="1:7">
      <c r="A67" s="26">
        <v>44012</v>
      </c>
      <c r="B67" t="s">
        <v>534</v>
      </c>
      <c r="C67" t="s">
        <v>517</v>
      </c>
      <c r="D67" t="s">
        <v>608</v>
      </c>
      <c r="E67" t="s">
        <v>518</v>
      </c>
      <c r="F67" t="s">
        <v>11</v>
      </c>
      <c r="G67" t="s">
        <v>11</v>
      </c>
    </row>
    <row r="68" spans="1:7">
      <c r="A68" s="26">
        <v>43921</v>
      </c>
      <c r="B68" t="s">
        <v>534</v>
      </c>
      <c r="C68" t="s">
        <v>517</v>
      </c>
      <c r="D68" t="s">
        <v>603</v>
      </c>
      <c r="E68" t="s">
        <v>518</v>
      </c>
      <c r="F68" t="s">
        <v>11</v>
      </c>
      <c r="G68" t="s">
        <v>11</v>
      </c>
    </row>
    <row r="69" spans="1:7">
      <c r="A69" s="26">
        <v>43921</v>
      </c>
      <c r="B69" t="s">
        <v>534</v>
      </c>
      <c r="C69" t="s">
        <v>517</v>
      </c>
      <c r="D69" t="s">
        <v>604</v>
      </c>
      <c r="E69" t="s">
        <v>518</v>
      </c>
      <c r="F69" t="s">
        <v>11</v>
      </c>
      <c r="G69" t="s">
        <v>11</v>
      </c>
    </row>
    <row r="70" spans="1:7">
      <c r="A70" s="26">
        <v>43921</v>
      </c>
      <c r="B70" t="s">
        <v>534</v>
      </c>
      <c r="C70" t="s">
        <v>517</v>
      </c>
      <c r="D70" t="s">
        <v>605</v>
      </c>
      <c r="E70" t="s">
        <v>518</v>
      </c>
      <c r="F70" t="s">
        <v>11</v>
      </c>
      <c r="G70" t="s">
        <v>11</v>
      </c>
    </row>
    <row r="71" spans="1:7">
      <c r="A71" s="26">
        <v>43921</v>
      </c>
      <c r="B71" t="s">
        <v>534</v>
      </c>
      <c r="C71" t="s">
        <v>517</v>
      </c>
      <c r="D71" t="s">
        <v>606</v>
      </c>
      <c r="E71" t="s">
        <v>518</v>
      </c>
      <c r="F71" t="s">
        <v>11</v>
      </c>
      <c r="G71" t="s">
        <v>11</v>
      </c>
    </row>
    <row r="72" spans="1:7">
      <c r="A72" s="26">
        <v>43921</v>
      </c>
      <c r="B72" t="s">
        <v>534</v>
      </c>
      <c r="C72" t="s">
        <v>517</v>
      </c>
      <c r="D72" t="s">
        <v>607</v>
      </c>
      <c r="E72" t="s">
        <v>518</v>
      </c>
      <c r="F72" t="s">
        <v>11</v>
      </c>
      <c r="G72" t="s">
        <v>11</v>
      </c>
    </row>
    <row r="73" spans="1:7">
      <c r="A73" s="26">
        <v>43921</v>
      </c>
      <c r="B73" t="s">
        <v>534</v>
      </c>
      <c r="C73" t="s">
        <v>517</v>
      </c>
      <c r="D73" t="s">
        <v>608</v>
      </c>
      <c r="E73" t="s">
        <v>518</v>
      </c>
      <c r="F73" t="s">
        <v>11</v>
      </c>
      <c r="G73" t="s">
        <v>11</v>
      </c>
    </row>
    <row r="74" spans="1:7">
      <c r="A74" s="26">
        <v>43830</v>
      </c>
      <c r="B74" t="s">
        <v>534</v>
      </c>
      <c r="C74" t="s">
        <v>517</v>
      </c>
      <c r="D74" t="s">
        <v>603</v>
      </c>
      <c r="E74" t="s">
        <v>518</v>
      </c>
      <c r="F74" t="s">
        <v>11</v>
      </c>
      <c r="G74" t="s">
        <v>11</v>
      </c>
    </row>
    <row r="75" spans="1:7">
      <c r="A75" s="26">
        <v>43830</v>
      </c>
      <c r="B75" t="s">
        <v>534</v>
      </c>
      <c r="C75" t="s">
        <v>517</v>
      </c>
      <c r="D75" t="s">
        <v>604</v>
      </c>
      <c r="E75" t="s">
        <v>518</v>
      </c>
      <c r="F75" t="s">
        <v>11</v>
      </c>
      <c r="G75" t="s">
        <v>11</v>
      </c>
    </row>
    <row r="76" spans="1:7">
      <c r="A76" s="26">
        <v>43830</v>
      </c>
      <c r="B76" t="s">
        <v>534</v>
      </c>
      <c r="C76" t="s">
        <v>517</v>
      </c>
      <c r="D76" t="s">
        <v>605</v>
      </c>
      <c r="E76" t="s">
        <v>518</v>
      </c>
      <c r="F76" t="s">
        <v>11</v>
      </c>
      <c r="G76" t="s">
        <v>11</v>
      </c>
    </row>
    <row r="77" spans="1:7">
      <c r="A77" s="26">
        <v>43830</v>
      </c>
      <c r="B77" t="s">
        <v>534</v>
      </c>
      <c r="C77" t="s">
        <v>517</v>
      </c>
      <c r="D77" t="s">
        <v>606</v>
      </c>
      <c r="E77" t="s">
        <v>518</v>
      </c>
      <c r="F77" t="s">
        <v>11</v>
      </c>
      <c r="G77" t="s">
        <v>11</v>
      </c>
    </row>
    <row r="78" spans="1:7">
      <c r="A78" s="26">
        <v>43830</v>
      </c>
      <c r="B78" t="s">
        <v>534</v>
      </c>
      <c r="C78" t="s">
        <v>517</v>
      </c>
      <c r="D78" t="s">
        <v>607</v>
      </c>
      <c r="E78" t="s">
        <v>518</v>
      </c>
      <c r="F78" t="s">
        <v>11</v>
      </c>
      <c r="G78" t="s">
        <v>11</v>
      </c>
    </row>
    <row r="79" spans="1:7">
      <c r="A79" s="26">
        <v>43830</v>
      </c>
      <c r="B79" t="s">
        <v>534</v>
      </c>
      <c r="C79" t="s">
        <v>517</v>
      </c>
      <c r="D79" t="s">
        <v>608</v>
      </c>
      <c r="E79" t="s">
        <v>518</v>
      </c>
      <c r="F79" t="s">
        <v>11</v>
      </c>
      <c r="G79" t="s">
        <v>11</v>
      </c>
    </row>
    <row r="80" spans="1:7">
      <c r="A80" s="26">
        <v>43735</v>
      </c>
      <c r="B80" t="s">
        <v>534</v>
      </c>
      <c r="C80" t="s">
        <v>517</v>
      </c>
      <c r="D80" t="s">
        <v>603</v>
      </c>
      <c r="E80" t="s">
        <v>518</v>
      </c>
      <c r="F80" t="s">
        <v>11</v>
      </c>
      <c r="G80" t="s">
        <v>11</v>
      </c>
    </row>
    <row r="81" spans="1:7">
      <c r="A81" s="26">
        <v>43735</v>
      </c>
      <c r="B81" t="s">
        <v>534</v>
      </c>
      <c r="C81" t="s">
        <v>517</v>
      </c>
      <c r="D81" t="s">
        <v>604</v>
      </c>
      <c r="E81" t="s">
        <v>518</v>
      </c>
      <c r="F81" t="s">
        <v>11</v>
      </c>
      <c r="G81" t="s">
        <v>11</v>
      </c>
    </row>
    <row r="82" spans="1:7">
      <c r="A82" s="26">
        <v>43735</v>
      </c>
      <c r="B82" t="s">
        <v>534</v>
      </c>
      <c r="C82" t="s">
        <v>517</v>
      </c>
      <c r="D82" t="s">
        <v>605</v>
      </c>
      <c r="E82" t="s">
        <v>518</v>
      </c>
      <c r="F82" t="s">
        <v>11</v>
      </c>
      <c r="G82" t="s">
        <v>11</v>
      </c>
    </row>
    <row r="83" spans="1:7">
      <c r="A83" s="26">
        <v>43735</v>
      </c>
      <c r="B83" t="s">
        <v>534</v>
      </c>
      <c r="C83" t="s">
        <v>517</v>
      </c>
      <c r="D83" t="s">
        <v>606</v>
      </c>
      <c r="E83" t="s">
        <v>518</v>
      </c>
      <c r="F83" t="s">
        <v>11</v>
      </c>
      <c r="G83" t="s">
        <v>11</v>
      </c>
    </row>
    <row r="84" spans="1:7">
      <c r="A84" s="26">
        <v>43735</v>
      </c>
      <c r="B84" t="s">
        <v>534</v>
      </c>
      <c r="C84" t="s">
        <v>517</v>
      </c>
      <c r="D84" t="s">
        <v>607</v>
      </c>
      <c r="E84" t="s">
        <v>518</v>
      </c>
      <c r="F84" t="s">
        <v>11</v>
      </c>
      <c r="G84" t="s">
        <v>11</v>
      </c>
    </row>
    <row r="85" spans="1:7">
      <c r="A85" s="26">
        <v>43735</v>
      </c>
      <c r="B85" t="s">
        <v>534</v>
      </c>
      <c r="C85" t="s">
        <v>517</v>
      </c>
      <c r="D85" t="s">
        <v>608</v>
      </c>
      <c r="E85" t="s">
        <v>518</v>
      </c>
      <c r="F85" t="s">
        <v>11</v>
      </c>
      <c r="G85" t="s">
        <v>11</v>
      </c>
    </row>
    <row r="86" spans="1:7">
      <c r="A86" s="26">
        <v>43644</v>
      </c>
      <c r="B86" t="s">
        <v>534</v>
      </c>
      <c r="C86" t="s">
        <v>517</v>
      </c>
      <c r="D86" t="s">
        <v>603</v>
      </c>
      <c r="E86" t="s">
        <v>518</v>
      </c>
      <c r="F86" t="s">
        <v>11</v>
      </c>
      <c r="G86" t="s">
        <v>11</v>
      </c>
    </row>
    <row r="87" spans="1:7">
      <c r="A87" s="26">
        <v>43644</v>
      </c>
      <c r="B87" t="s">
        <v>534</v>
      </c>
      <c r="C87" t="s">
        <v>517</v>
      </c>
      <c r="D87" t="s">
        <v>604</v>
      </c>
      <c r="E87" t="s">
        <v>518</v>
      </c>
      <c r="F87" t="s">
        <v>11</v>
      </c>
      <c r="G87" t="s">
        <v>11</v>
      </c>
    </row>
    <row r="88" spans="1:7">
      <c r="A88" s="26">
        <v>43644</v>
      </c>
      <c r="B88" t="s">
        <v>534</v>
      </c>
      <c r="C88" t="s">
        <v>517</v>
      </c>
      <c r="D88" t="s">
        <v>605</v>
      </c>
      <c r="E88" t="s">
        <v>518</v>
      </c>
      <c r="F88" t="s">
        <v>11</v>
      </c>
      <c r="G88" t="s">
        <v>11</v>
      </c>
    </row>
    <row r="89" spans="1:7">
      <c r="A89" s="26">
        <v>43644</v>
      </c>
      <c r="B89" t="s">
        <v>534</v>
      </c>
      <c r="C89" t="s">
        <v>517</v>
      </c>
      <c r="D89" t="s">
        <v>606</v>
      </c>
      <c r="E89" t="s">
        <v>518</v>
      </c>
      <c r="F89" t="s">
        <v>11</v>
      </c>
      <c r="G89" t="s">
        <v>11</v>
      </c>
    </row>
    <row r="90" spans="1:7">
      <c r="A90" s="26">
        <v>43644</v>
      </c>
      <c r="B90" t="s">
        <v>534</v>
      </c>
      <c r="C90" t="s">
        <v>517</v>
      </c>
      <c r="D90" t="s">
        <v>607</v>
      </c>
      <c r="E90" t="s">
        <v>518</v>
      </c>
      <c r="F90" t="s">
        <v>11</v>
      </c>
      <c r="G90" t="s">
        <v>11</v>
      </c>
    </row>
    <row r="91" spans="1:7">
      <c r="A91" s="26">
        <v>43644</v>
      </c>
      <c r="B91" t="s">
        <v>534</v>
      </c>
      <c r="C91" t="s">
        <v>517</v>
      </c>
      <c r="D91" t="s">
        <v>608</v>
      </c>
      <c r="E91" t="s">
        <v>518</v>
      </c>
      <c r="F91" t="s">
        <v>11</v>
      </c>
      <c r="G91" t="s">
        <v>11</v>
      </c>
    </row>
    <row r="92" spans="1:7">
      <c r="A92" s="26">
        <v>43553</v>
      </c>
      <c r="B92" t="s">
        <v>534</v>
      </c>
      <c r="C92" t="s">
        <v>517</v>
      </c>
      <c r="D92" t="s">
        <v>603</v>
      </c>
      <c r="E92" t="s">
        <v>518</v>
      </c>
      <c r="F92" t="s">
        <v>11</v>
      </c>
      <c r="G92" t="s">
        <v>11</v>
      </c>
    </row>
    <row r="93" spans="1:7">
      <c r="A93" s="26">
        <v>43553</v>
      </c>
      <c r="B93" t="s">
        <v>534</v>
      </c>
      <c r="C93" t="s">
        <v>517</v>
      </c>
      <c r="D93" t="s">
        <v>604</v>
      </c>
      <c r="E93" t="s">
        <v>518</v>
      </c>
      <c r="F93" t="s">
        <v>11</v>
      </c>
      <c r="G93" t="s">
        <v>11</v>
      </c>
    </row>
    <row r="94" spans="1:7">
      <c r="A94" s="26">
        <v>43553</v>
      </c>
      <c r="B94" t="s">
        <v>534</v>
      </c>
      <c r="C94" t="s">
        <v>517</v>
      </c>
      <c r="D94" t="s">
        <v>605</v>
      </c>
      <c r="E94" t="s">
        <v>518</v>
      </c>
      <c r="F94" t="s">
        <v>11</v>
      </c>
      <c r="G94" t="s">
        <v>11</v>
      </c>
    </row>
    <row r="95" spans="1:7">
      <c r="A95" s="26">
        <v>43553</v>
      </c>
      <c r="B95" t="s">
        <v>534</v>
      </c>
      <c r="C95" t="s">
        <v>517</v>
      </c>
      <c r="D95" t="s">
        <v>606</v>
      </c>
      <c r="E95" t="s">
        <v>518</v>
      </c>
      <c r="F95" t="s">
        <v>11</v>
      </c>
      <c r="G95" t="s">
        <v>11</v>
      </c>
    </row>
    <row r="96" spans="1:7">
      <c r="A96" s="26">
        <v>43553</v>
      </c>
      <c r="B96" t="s">
        <v>534</v>
      </c>
      <c r="C96" t="s">
        <v>517</v>
      </c>
      <c r="D96" t="s">
        <v>607</v>
      </c>
      <c r="E96" t="s">
        <v>518</v>
      </c>
      <c r="F96" t="s">
        <v>11</v>
      </c>
      <c r="G96" t="s">
        <v>11</v>
      </c>
    </row>
    <row r="97" spans="1:7">
      <c r="A97" s="26">
        <v>43553</v>
      </c>
      <c r="B97" t="s">
        <v>534</v>
      </c>
      <c r="C97" t="s">
        <v>517</v>
      </c>
      <c r="D97" t="s">
        <v>608</v>
      </c>
      <c r="E97" t="s">
        <v>518</v>
      </c>
      <c r="F97" t="s">
        <v>11</v>
      </c>
      <c r="G97" t="s">
        <v>11</v>
      </c>
    </row>
    <row r="98" spans="1:7">
      <c r="A98" s="26">
        <v>43462</v>
      </c>
      <c r="B98" t="s">
        <v>534</v>
      </c>
      <c r="C98" t="s">
        <v>517</v>
      </c>
      <c r="D98" t="s">
        <v>603</v>
      </c>
      <c r="E98" t="s">
        <v>518</v>
      </c>
      <c r="F98" t="s">
        <v>11</v>
      </c>
      <c r="G98" t="s">
        <v>11</v>
      </c>
    </row>
    <row r="99" spans="1:7">
      <c r="A99" s="26">
        <v>43462</v>
      </c>
      <c r="B99" t="s">
        <v>534</v>
      </c>
      <c r="C99" t="s">
        <v>517</v>
      </c>
      <c r="D99" t="s">
        <v>604</v>
      </c>
      <c r="E99" t="s">
        <v>518</v>
      </c>
      <c r="F99" t="s">
        <v>11</v>
      </c>
      <c r="G99" t="s">
        <v>11</v>
      </c>
    </row>
    <row r="100" spans="1:7">
      <c r="A100" s="26">
        <v>43462</v>
      </c>
      <c r="B100" t="s">
        <v>534</v>
      </c>
      <c r="C100" t="s">
        <v>517</v>
      </c>
      <c r="D100" t="s">
        <v>605</v>
      </c>
      <c r="E100" t="s">
        <v>518</v>
      </c>
      <c r="F100" t="s">
        <v>11</v>
      </c>
      <c r="G100" t="s">
        <v>11</v>
      </c>
    </row>
    <row r="101" spans="1:7">
      <c r="A101" s="26">
        <v>43462</v>
      </c>
      <c r="B101" t="s">
        <v>534</v>
      </c>
      <c r="C101" t="s">
        <v>517</v>
      </c>
      <c r="D101" t="s">
        <v>606</v>
      </c>
      <c r="E101" t="s">
        <v>518</v>
      </c>
      <c r="F101" t="s">
        <v>11</v>
      </c>
      <c r="G101" t="s">
        <v>11</v>
      </c>
    </row>
    <row r="102" spans="1:7">
      <c r="A102" s="26">
        <v>43462</v>
      </c>
      <c r="B102" t="s">
        <v>534</v>
      </c>
      <c r="C102" t="s">
        <v>517</v>
      </c>
      <c r="D102" t="s">
        <v>607</v>
      </c>
      <c r="E102" t="s">
        <v>518</v>
      </c>
      <c r="F102" t="s">
        <v>11</v>
      </c>
      <c r="G102" t="s">
        <v>11</v>
      </c>
    </row>
    <row r="103" spans="1:7">
      <c r="A103" s="26">
        <v>43462</v>
      </c>
      <c r="B103" t="s">
        <v>534</v>
      </c>
      <c r="C103" t="s">
        <v>517</v>
      </c>
      <c r="D103" t="s">
        <v>608</v>
      </c>
      <c r="E103" t="s">
        <v>518</v>
      </c>
      <c r="F103" t="s">
        <v>11</v>
      </c>
      <c r="G103" t="s">
        <v>11</v>
      </c>
    </row>
    <row r="104" spans="1:7">
      <c r="A104" s="26">
        <v>43371</v>
      </c>
      <c r="B104" t="s">
        <v>534</v>
      </c>
      <c r="C104" t="s">
        <v>517</v>
      </c>
      <c r="D104" t="s">
        <v>603</v>
      </c>
      <c r="E104" t="s">
        <v>518</v>
      </c>
      <c r="F104" t="s">
        <v>11</v>
      </c>
      <c r="G104" t="s">
        <v>11</v>
      </c>
    </row>
    <row r="105" spans="1:7">
      <c r="A105" s="26">
        <v>43371</v>
      </c>
      <c r="B105" t="s">
        <v>534</v>
      </c>
      <c r="C105" t="s">
        <v>517</v>
      </c>
      <c r="D105" t="s">
        <v>604</v>
      </c>
      <c r="E105" t="s">
        <v>518</v>
      </c>
      <c r="F105" t="s">
        <v>11</v>
      </c>
      <c r="G105" t="s">
        <v>11</v>
      </c>
    </row>
    <row r="106" spans="1:7">
      <c r="A106" s="26">
        <v>43371</v>
      </c>
      <c r="B106" t="s">
        <v>534</v>
      </c>
      <c r="C106" t="s">
        <v>517</v>
      </c>
      <c r="D106" t="s">
        <v>605</v>
      </c>
      <c r="E106" t="s">
        <v>518</v>
      </c>
      <c r="F106" t="s">
        <v>11</v>
      </c>
      <c r="G106" t="s">
        <v>11</v>
      </c>
    </row>
    <row r="107" spans="1:7">
      <c r="A107" s="26">
        <v>43371</v>
      </c>
      <c r="B107" t="s">
        <v>534</v>
      </c>
      <c r="C107" t="s">
        <v>517</v>
      </c>
      <c r="D107" t="s">
        <v>606</v>
      </c>
      <c r="E107" t="s">
        <v>518</v>
      </c>
      <c r="F107" t="s">
        <v>11</v>
      </c>
      <c r="G107" t="s">
        <v>11</v>
      </c>
    </row>
    <row r="108" spans="1:7">
      <c r="A108" s="26">
        <v>43371</v>
      </c>
      <c r="B108" t="s">
        <v>534</v>
      </c>
      <c r="C108" t="s">
        <v>517</v>
      </c>
      <c r="D108" t="s">
        <v>607</v>
      </c>
      <c r="E108" t="s">
        <v>518</v>
      </c>
      <c r="F108" t="s">
        <v>11</v>
      </c>
      <c r="G108" t="s">
        <v>11</v>
      </c>
    </row>
    <row r="109" spans="1:7">
      <c r="A109" s="26">
        <v>43371</v>
      </c>
      <c r="B109" t="s">
        <v>534</v>
      </c>
      <c r="C109" t="s">
        <v>517</v>
      </c>
      <c r="D109" t="s">
        <v>608</v>
      </c>
      <c r="E109" t="s">
        <v>518</v>
      </c>
      <c r="F109" t="s">
        <v>11</v>
      </c>
      <c r="G109" t="s">
        <v>11</v>
      </c>
    </row>
    <row r="110" spans="1:7">
      <c r="A110" s="26">
        <v>43280</v>
      </c>
      <c r="B110" t="s">
        <v>534</v>
      </c>
      <c r="C110" t="s">
        <v>517</v>
      </c>
      <c r="D110" t="s">
        <v>603</v>
      </c>
      <c r="E110" t="s">
        <v>518</v>
      </c>
      <c r="F110" t="s">
        <v>11</v>
      </c>
      <c r="G110" t="s">
        <v>11</v>
      </c>
    </row>
    <row r="111" spans="1:7">
      <c r="A111" s="26">
        <v>43280</v>
      </c>
      <c r="B111" t="s">
        <v>534</v>
      </c>
      <c r="C111" t="s">
        <v>517</v>
      </c>
      <c r="D111" t="s">
        <v>604</v>
      </c>
      <c r="E111" t="s">
        <v>518</v>
      </c>
      <c r="F111" t="s">
        <v>11</v>
      </c>
      <c r="G111" t="s">
        <v>11</v>
      </c>
    </row>
    <row r="112" spans="1:7">
      <c r="A112" s="26">
        <v>43280</v>
      </c>
      <c r="B112" t="s">
        <v>534</v>
      </c>
      <c r="C112" t="s">
        <v>517</v>
      </c>
      <c r="D112" t="s">
        <v>605</v>
      </c>
      <c r="E112" t="s">
        <v>518</v>
      </c>
      <c r="F112" t="s">
        <v>11</v>
      </c>
      <c r="G112" t="s">
        <v>11</v>
      </c>
    </row>
    <row r="113" spans="1:7">
      <c r="A113" s="26">
        <v>43280</v>
      </c>
      <c r="B113" t="s">
        <v>534</v>
      </c>
      <c r="C113" t="s">
        <v>517</v>
      </c>
      <c r="D113" t="s">
        <v>606</v>
      </c>
      <c r="E113" t="s">
        <v>518</v>
      </c>
      <c r="F113" t="s">
        <v>11</v>
      </c>
      <c r="G113" t="s">
        <v>11</v>
      </c>
    </row>
    <row r="114" spans="1:7">
      <c r="A114" s="26">
        <v>43280</v>
      </c>
      <c r="B114" t="s">
        <v>534</v>
      </c>
      <c r="C114" t="s">
        <v>517</v>
      </c>
      <c r="D114" t="s">
        <v>607</v>
      </c>
      <c r="E114" t="s">
        <v>518</v>
      </c>
      <c r="F114" t="s">
        <v>11</v>
      </c>
      <c r="G114" t="s">
        <v>11</v>
      </c>
    </row>
    <row r="115" spans="1:7">
      <c r="A115" s="26">
        <v>43280</v>
      </c>
      <c r="B115" t="s">
        <v>534</v>
      </c>
      <c r="C115" t="s">
        <v>517</v>
      </c>
      <c r="D115" t="s">
        <v>608</v>
      </c>
      <c r="E115" t="s">
        <v>518</v>
      </c>
      <c r="F115" t="s">
        <v>11</v>
      </c>
      <c r="G115" t="s">
        <v>11</v>
      </c>
    </row>
    <row r="116" spans="1:7">
      <c r="A116" s="26">
        <v>43190</v>
      </c>
      <c r="B116" t="s">
        <v>534</v>
      </c>
      <c r="C116" t="s">
        <v>517</v>
      </c>
      <c r="D116" t="s">
        <v>603</v>
      </c>
      <c r="E116" t="s">
        <v>518</v>
      </c>
      <c r="F116" t="s">
        <v>11</v>
      </c>
      <c r="G116" t="s">
        <v>11</v>
      </c>
    </row>
    <row r="117" spans="1:7">
      <c r="A117" s="26">
        <v>43190</v>
      </c>
      <c r="B117" t="s">
        <v>534</v>
      </c>
      <c r="C117" t="s">
        <v>517</v>
      </c>
      <c r="D117" t="s">
        <v>604</v>
      </c>
      <c r="E117" t="s">
        <v>518</v>
      </c>
      <c r="F117" t="s">
        <v>11</v>
      </c>
      <c r="G117" t="s">
        <v>11</v>
      </c>
    </row>
    <row r="118" spans="1:7">
      <c r="A118" s="26">
        <v>43190</v>
      </c>
      <c r="B118" t="s">
        <v>534</v>
      </c>
      <c r="C118" t="s">
        <v>517</v>
      </c>
      <c r="D118" t="s">
        <v>605</v>
      </c>
      <c r="E118" t="s">
        <v>518</v>
      </c>
      <c r="F118" t="s">
        <v>11</v>
      </c>
      <c r="G118" t="s">
        <v>11</v>
      </c>
    </row>
    <row r="119" spans="1:7">
      <c r="A119" s="26">
        <v>43190</v>
      </c>
      <c r="B119" t="s">
        <v>534</v>
      </c>
      <c r="C119" t="s">
        <v>517</v>
      </c>
      <c r="D119" t="s">
        <v>606</v>
      </c>
      <c r="E119" t="s">
        <v>518</v>
      </c>
      <c r="F119" t="s">
        <v>11</v>
      </c>
      <c r="G119" t="s">
        <v>11</v>
      </c>
    </row>
    <row r="120" spans="1:7">
      <c r="A120" s="26">
        <v>43190</v>
      </c>
      <c r="B120" t="s">
        <v>534</v>
      </c>
      <c r="C120" t="s">
        <v>517</v>
      </c>
      <c r="D120" t="s">
        <v>607</v>
      </c>
      <c r="E120" t="s">
        <v>518</v>
      </c>
      <c r="F120" t="s">
        <v>11</v>
      </c>
      <c r="G120" t="s">
        <v>11</v>
      </c>
    </row>
    <row r="121" spans="1:7">
      <c r="A121" s="26">
        <v>43190</v>
      </c>
      <c r="B121" t="s">
        <v>534</v>
      </c>
      <c r="C121" t="s">
        <v>517</v>
      </c>
      <c r="D121" t="s">
        <v>608</v>
      </c>
      <c r="E121" t="s">
        <v>518</v>
      </c>
      <c r="F121" t="s">
        <v>11</v>
      </c>
      <c r="G121" t="s">
        <v>11</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dimension ref="A1:E21"/>
  <sheetViews>
    <sheetView workbookViewId="0"/>
  </sheetViews>
  <sheetFormatPr defaultRowHeight="15.75"/>
  <cols>
    <col min="1" max="1" width="11.42578125" bestFit="1" customWidth="1"/>
    <col min="2" max="2" width="12.28515625" bestFit="1" customWidth="1"/>
    <col min="3" max="3" width="20.42578125" bestFit="1" customWidth="1"/>
    <col min="4" max="4" width="16.28515625" bestFit="1" customWidth="1"/>
    <col min="5" max="5" width="8.85546875" bestFit="1" customWidth="1"/>
  </cols>
  <sheetData>
    <row r="1" spans="1:5">
      <c r="A1" t="s">
        <v>512</v>
      </c>
      <c r="B1" t="s">
        <v>513</v>
      </c>
      <c r="C1" t="s">
        <v>514</v>
      </c>
      <c r="D1" t="s">
        <v>578</v>
      </c>
      <c r="E1" t="s">
        <v>387</v>
      </c>
    </row>
    <row r="2" spans="1:5">
      <c r="A2" s="26">
        <v>44834</v>
      </c>
      <c r="B2" t="s">
        <v>537</v>
      </c>
      <c r="C2" t="s">
        <v>517</v>
      </c>
      <c r="D2" t="s">
        <v>389</v>
      </c>
      <c r="E2" t="s">
        <v>609</v>
      </c>
    </row>
    <row r="3" spans="1:5">
      <c r="A3" s="26">
        <v>44834</v>
      </c>
      <c r="B3" t="s">
        <v>537</v>
      </c>
      <c r="C3" t="s">
        <v>543</v>
      </c>
      <c r="D3" t="s">
        <v>389</v>
      </c>
      <c r="E3" t="s">
        <v>609</v>
      </c>
    </row>
    <row r="4" spans="1:5">
      <c r="A4" s="26">
        <v>44742</v>
      </c>
      <c r="B4" t="s">
        <v>537</v>
      </c>
      <c r="C4" t="s">
        <v>517</v>
      </c>
      <c r="D4" t="s">
        <v>389</v>
      </c>
      <c r="E4" t="s">
        <v>609</v>
      </c>
    </row>
    <row r="5" spans="1:5">
      <c r="A5" s="26">
        <v>44651</v>
      </c>
      <c r="B5" t="s">
        <v>537</v>
      </c>
      <c r="C5" t="s">
        <v>517</v>
      </c>
      <c r="D5" t="s">
        <v>389</v>
      </c>
      <c r="E5" t="s">
        <v>609</v>
      </c>
    </row>
    <row r="6" spans="1:5">
      <c r="A6" s="26">
        <v>44560</v>
      </c>
      <c r="B6" t="s">
        <v>537</v>
      </c>
      <c r="C6" t="s">
        <v>517</v>
      </c>
      <c r="D6" t="s">
        <v>389</v>
      </c>
      <c r="E6" t="s">
        <v>609</v>
      </c>
    </row>
    <row r="7" spans="1:5">
      <c r="A7" s="26">
        <v>44469</v>
      </c>
      <c r="B7" t="s">
        <v>537</v>
      </c>
      <c r="C7" t="s">
        <v>517</v>
      </c>
      <c r="D7" t="s">
        <v>389</v>
      </c>
      <c r="E7" t="s">
        <v>609</v>
      </c>
    </row>
    <row r="8" spans="1:5">
      <c r="A8" s="26">
        <v>44377</v>
      </c>
      <c r="B8" t="s">
        <v>537</v>
      </c>
      <c r="C8" t="s">
        <v>517</v>
      </c>
      <c r="D8" t="s">
        <v>389</v>
      </c>
      <c r="E8" t="s">
        <v>609</v>
      </c>
    </row>
    <row r="9" spans="1:5">
      <c r="A9" s="26">
        <v>44286</v>
      </c>
      <c r="B9" t="s">
        <v>537</v>
      </c>
      <c r="C9" t="s">
        <v>517</v>
      </c>
      <c r="D9" t="s">
        <v>389</v>
      </c>
      <c r="E9" t="s">
        <v>609</v>
      </c>
    </row>
    <row r="10" spans="1:5">
      <c r="A10" s="26">
        <v>44196</v>
      </c>
      <c r="B10" t="s">
        <v>537</v>
      </c>
      <c r="C10" t="s">
        <v>517</v>
      </c>
      <c r="D10" t="s">
        <v>389</v>
      </c>
      <c r="E10" t="s">
        <v>609</v>
      </c>
    </row>
    <row r="11" spans="1:5">
      <c r="A11" s="26">
        <v>44104</v>
      </c>
      <c r="B11" t="s">
        <v>537</v>
      </c>
      <c r="C11" t="s">
        <v>517</v>
      </c>
      <c r="D11" t="s">
        <v>389</v>
      </c>
      <c r="E11" t="s">
        <v>609</v>
      </c>
    </row>
    <row r="12" spans="1:5">
      <c r="A12" s="26">
        <v>44012</v>
      </c>
      <c r="B12" t="s">
        <v>537</v>
      </c>
      <c r="C12" t="s">
        <v>517</v>
      </c>
      <c r="D12" t="s">
        <v>389</v>
      </c>
      <c r="E12" t="s">
        <v>609</v>
      </c>
    </row>
    <row r="13" spans="1:5">
      <c r="A13" s="26">
        <v>43921</v>
      </c>
      <c r="B13" t="s">
        <v>537</v>
      </c>
      <c r="C13" t="s">
        <v>517</v>
      </c>
      <c r="D13" t="s">
        <v>389</v>
      </c>
      <c r="E13" t="s">
        <v>609</v>
      </c>
    </row>
    <row r="14" spans="1:5">
      <c r="A14" s="26">
        <v>43830</v>
      </c>
      <c r="B14" t="s">
        <v>537</v>
      </c>
      <c r="C14" t="s">
        <v>517</v>
      </c>
      <c r="D14" t="s">
        <v>389</v>
      </c>
      <c r="E14" t="s">
        <v>609</v>
      </c>
    </row>
    <row r="15" spans="1:5">
      <c r="A15" s="26">
        <v>43735</v>
      </c>
      <c r="B15" t="s">
        <v>537</v>
      </c>
      <c r="C15" t="s">
        <v>517</v>
      </c>
      <c r="D15" t="s">
        <v>389</v>
      </c>
      <c r="E15" t="s">
        <v>609</v>
      </c>
    </row>
    <row r="16" spans="1:5">
      <c r="A16" s="26">
        <v>43644</v>
      </c>
      <c r="B16" t="s">
        <v>537</v>
      </c>
      <c r="C16" t="s">
        <v>517</v>
      </c>
      <c r="D16" t="s">
        <v>389</v>
      </c>
      <c r="E16" t="s">
        <v>609</v>
      </c>
    </row>
    <row r="17" spans="1:5">
      <c r="A17" s="26">
        <v>43553</v>
      </c>
      <c r="B17" t="s">
        <v>537</v>
      </c>
      <c r="C17" t="s">
        <v>517</v>
      </c>
      <c r="D17" t="s">
        <v>389</v>
      </c>
      <c r="E17" t="s">
        <v>609</v>
      </c>
    </row>
    <row r="18" spans="1:5">
      <c r="A18" s="26">
        <v>43462</v>
      </c>
      <c r="B18" t="s">
        <v>537</v>
      </c>
      <c r="C18" t="s">
        <v>517</v>
      </c>
      <c r="D18" t="s">
        <v>389</v>
      </c>
      <c r="E18" t="s">
        <v>609</v>
      </c>
    </row>
    <row r="19" spans="1:5">
      <c r="A19" s="26">
        <v>43371</v>
      </c>
      <c r="B19" t="s">
        <v>537</v>
      </c>
      <c r="C19" t="s">
        <v>517</v>
      </c>
      <c r="D19" t="s">
        <v>389</v>
      </c>
      <c r="E19" t="s">
        <v>609</v>
      </c>
    </row>
    <row r="20" spans="1:5">
      <c r="A20" s="26">
        <v>43280</v>
      </c>
      <c r="B20" t="s">
        <v>537</v>
      </c>
      <c r="C20" t="s">
        <v>517</v>
      </c>
      <c r="D20" t="s">
        <v>389</v>
      </c>
      <c r="E20" t="s">
        <v>609</v>
      </c>
    </row>
    <row r="21" spans="1:5">
      <c r="A21" s="26">
        <v>43190</v>
      </c>
      <c r="B21" t="s">
        <v>537</v>
      </c>
      <c r="C21" t="s">
        <v>517</v>
      </c>
      <c r="D21" t="s">
        <v>389</v>
      </c>
      <c r="E21" t="s">
        <v>609</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8"/>
  <dimension ref="A1:J41"/>
  <sheetViews>
    <sheetView workbookViewId="0"/>
  </sheetViews>
  <sheetFormatPr defaultRowHeight="15.75"/>
  <cols>
    <col min="1" max="1" width="11.42578125" bestFit="1" customWidth="1"/>
    <col min="2" max="2" width="12.42578125" bestFit="1" customWidth="1"/>
    <col min="3" max="3" width="20.42578125" bestFit="1" customWidth="1"/>
    <col min="4" max="4" width="16.28515625" bestFit="1" customWidth="1"/>
    <col min="5" max="10" width="7.28515625" bestFit="1" customWidth="1"/>
  </cols>
  <sheetData>
    <row r="1" spans="1:10">
      <c r="A1" t="s">
        <v>512</v>
      </c>
      <c r="B1" t="s">
        <v>513</v>
      </c>
      <c r="C1" t="s">
        <v>514</v>
      </c>
      <c r="D1" t="s">
        <v>578</v>
      </c>
      <c r="E1" t="s">
        <v>415</v>
      </c>
      <c r="F1" t="s">
        <v>419</v>
      </c>
      <c r="G1" t="s">
        <v>421</v>
      </c>
      <c r="H1" t="s">
        <v>424</v>
      </c>
      <c r="I1" t="s">
        <v>426</v>
      </c>
      <c r="J1" t="s">
        <v>428</v>
      </c>
    </row>
    <row r="2" spans="1:10">
      <c r="A2" s="26">
        <v>44834</v>
      </c>
      <c r="B2" t="s">
        <v>534</v>
      </c>
      <c r="C2" t="s">
        <v>517</v>
      </c>
      <c r="D2" t="s">
        <v>610</v>
      </c>
      <c r="E2" t="s">
        <v>11</v>
      </c>
      <c r="F2" s="27">
        <v>0.54959999999999998</v>
      </c>
      <c r="G2" s="27">
        <v>0.74809999999999999</v>
      </c>
      <c r="H2" t="s">
        <v>11</v>
      </c>
      <c r="I2" s="27">
        <v>0.54649999999999999</v>
      </c>
      <c r="J2" s="27">
        <v>0.77349999999999997</v>
      </c>
    </row>
    <row r="3" spans="1:10">
      <c r="A3" s="26">
        <v>44834</v>
      </c>
      <c r="B3" t="s">
        <v>534</v>
      </c>
      <c r="C3" t="s">
        <v>517</v>
      </c>
      <c r="D3" t="s">
        <v>611</v>
      </c>
      <c r="E3" t="s">
        <v>11</v>
      </c>
      <c r="F3" s="27">
        <v>0.56740000000000002</v>
      </c>
      <c r="G3" s="27">
        <v>0.76139999999999997</v>
      </c>
      <c r="H3" t="s">
        <v>11</v>
      </c>
      <c r="I3" s="27">
        <v>0.5917</v>
      </c>
      <c r="J3" s="27">
        <v>0.80210000000000004</v>
      </c>
    </row>
    <row r="4" spans="1:10">
      <c r="A4" s="26">
        <v>44834</v>
      </c>
      <c r="B4" t="s">
        <v>534</v>
      </c>
      <c r="C4" t="s">
        <v>543</v>
      </c>
      <c r="D4" t="s">
        <v>610</v>
      </c>
      <c r="E4" s="27">
        <v>0.92510000000000003</v>
      </c>
      <c r="F4" t="s">
        <v>11</v>
      </c>
      <c r="G4" t="s">
        <v>11</v>
      </c>
      <c r="H4" s="27">
        <v>0.95509999999999995</v>
      </c>
      <c r="I4" t="s">
        <v>11</v>
      </c>
      <c r="J4" t="s">
        <v>11</v>
      </c>
    </row>
    <row r="5" spans="1:10">
      <c r="A5" s="26">
        <v>44834</v>
      </c>
      <c r="B5" t="s">
        <v>534</v>
      </c>
      <c r="C5" t="s">
        <v>543</v>
      </c>
      <c r="D5" t="s">
        <v>611</v>
      </c>
      <c r="E5" s="27">
        <v>0.92820000000000003</v>
      </c>
      <c r="F5" t="s">
        <v>11</v>
      </c>
      <c r="G5" t="s">
        <v>11</v>
      </c>
      <c r="H5" s="27">
        <v>0.97609999999999997</v>
      </c>
      <c r="I5" t="s">
        <v>11</v>
      </c>
      <c r="J5" t="s">
        <v>11</v>
      </c>
    </row>
    <row r="6" spans="1:10">
      <c r="A6" s="26">
        <v>44742</v>
      </c>
      <c r="B6" t="s">
        <v>534</v>
      </c>
      <c r="C6" t="s">
        <v>517</v>
      </c>
      <c r="D6" t="s">
        <v>610</v>
      </c>
      <c r="E6" t="s">
        <v>11</v>
      </c>
      <c r="F6" s="27">
        <v>0.55859999999999999</v>
      </c>
      <c r="G6" s="27">
        <v>0.77080000000000004</v>
      </c>
      <c r="H6" t="s">
        <v>11</v>
      </c>
      <c r="I6" s="27">
        <v>0.55800000000000005</v>
      </c>
      <c r="J6" s="27">
        <v>0.78879999999999995</v>
      </c>
    </row>
    <row r="7" spans="1:10">
      <c r="A7" s="26">
        <v>44742</v>
      </c>
      <c r="B7" t="s">
        <v>534</v>
      </c>
      <c r="C7" t="s">
        <v>517</v>
      </c>
      <c r="D7" t="s">
        <v>611</v>
      </c>
      <c r="E7" t="s">
        <v>11</v>
      </c>
      <c r="F7" s="27">
        <v>0.57989999999999997</v>
      </c>
      <c r="G7" s="27">
        <v>0.79659999999999997</v>
      </c>
      <c r="H7" t="s">
        <v>11</v>
      </c>
      <c r="I7" s="27">
        <v>0.57779999999999998</v>
      </c>
      <c r="J7" s="27">
        <v>0.79990000000000006</v>
      </c>
    </row>
    <row r="8" spans="1:10">
      <c r="A8" s="26">
        <v>44651</v>
      </c>
      <c r="B8" t="s">
        <v>534</v>
      </c>
      <c r="C8" t="s">
        <v>517</v>
      </c>
      <c r="D8" t="s">
        <v>610</v>
      </c>
      <c r="E8" t="s">
        <v>11</v>
      </c>
      <c r="F8" s="27">
        <v>0.56240000000000001</v>
      </c>
      <c r="G8" s="27">
        <v>0.79010000000000002</v>
      </c>
      <c r="H8" t="s">
        <v>11</v>
      </c>
      <c r="I8" s="27">
        <v>0.55220000000000002</v>
      </c>
      <c r="J8" s="27">
        <v>0.78939999999999999</v>
      </c>
    </row>
    <row r="9" spans="1:10">
      <c r="A9" s="26">
        <v>44651</v>
      </c>
      <c r="B9" t="s">
        <v>534</v>
      </c>
      <c r="C9" t="s">
        <v>517</v>
      </c>
      <c r="D9" t="s">
        <v>611</v>
      </c>
      <c r="E9" t="s">
        <v>11</v>
      </c>
      <c r="F9" s="27">
        <v>0.58050000000000002</v>
      </c>
      <c r="G9" s="27">
        <v>0.81889999999999996</v>
      </c>
      <c r="H9" t="s">
        <v>11</v>
      </c>
      <c r="I9" s="27">
        <v>0.56920000000000004</v>
      </c>
      <c r="J9" s="27">
        <v>0.81540000000000001</v>
      </c>
    </row>
    <row r="10" spans="1:10">
      <c r="A10" s="26">
        <v>44560</v>
      </c>
      <c r="B10" t="s">
        <v>534</v>
      </c>
      <c r="C10" t="s">
        <v>517</v>
      </c>
      <c r="D10" t="s">
        <v>610</v>
      </c>
      <c r="E10" t="s">
        <v>11</v>
      </c>
      <c r="F10" s="27">
        <v>0.59309999999999996</v>
      </c>
      <c r="G10" s="27">
        <v>0.81369999999999998</v>
      </c>
      <c r="H10" t="s">
        <v>11</v>
      </c>
      <c r="I10" s="27">
        <v>0.5806</v>
      </c>
      <c r="J10" s="27">
        <v>0.80879999999999996</v>
      </c>
    </row>
    <row r="11" spans="1:10">
      <c r="A11" s="26">
        <v>44560</v>
      </c>
      <c r="B11" t="s">
        <v>534</v>
      </c>
      <c r="C11" t="s">
        <v>517</v>
      </c>
      <c r="D11" t="s">
        <v>611</v>
      </c>
      <c r="E11" t="s">
        <v>11</v>
      </c>
      <c r="F11" s="27">
        <v>0.62429999999999997</v>
      </c>
      <c r="G11" s="27">
        <v>0.84109999999999996</v>
      </c>
      <c r="H11" t="s">
        <v>11</v>
      </c>
      <c r="I11" s="27">
        <v>0.61460000000000004</v>
      </c>
      <c r="J11" s="27">
        <v>0.83630000000000004</v>
      </c>
    </row>
    <row r="12" spans="1:10">
      <c r="A12" s="26">
        <v>44469</v>
      </c>
      <c r="B12" t="s">
        <v>534</v>
      </c>
      <c r="C12" t="s">
        <v>517</v>
      </c>
      <c r="D12" t="s">
        <v>610</v>
      </c>
      <c r="E12" t="s">
        <v>11</v>
      </c>
      <c r="F12" s="27">
        <v>0.60199999999999998</v>
      </c>
      <c r="G12" s="27">
        <v>0.81899999999999995</v>
      </c>
      <c r="H12" t="s">
        <v>11</v>
      </c>
      <c r="I12" s="27">
        <v>0.5857</v>
      </c>
      <c r="J12" s="27">
        <v>0.81599999999999995</v>
      </c>
    </row>
    <row r="13" spans="1:10">
      <c r="A13" s="26">
        <v>44469</v>
      </c>
      <c r="B13" t="s">
        <v>534</v>
      </c>
      <c r="C13" t="s">
        <v>517</v>
      </c>
      <c r="D13" t="s">
        <v>611</v>
      </c>
      <c r="E13" t="s">
        <v>11</v>
      </c>
      <c r="F13" s="27">
        <v>0.62490000000000001</v>
      </c>
      <c r="G13" s="27">
        <v>0.83540000000000003</v>
      </c>
      <c r="H13" t="s">
        <v>11</v>
      </c>
      <c r="I13" s="27">
        <v>0.60529999999999995</v>
      </c>
      <c r="J13" s="27">
        <v>0.83409999999999995</v>
      </c>
    </row>
    <row r="14" spans="1:10">
      <c r="A14" s="26">
        <v>44377</v>
      </c>
      <c r="B14" t="s">
        <v>534</v>
      </c>
      <c r="C14" t="s">
        <v>517</v>
      </c>
      <c r="D14" t="s">
        <v>610</v>
      </c>
      <c r="E14" t="s">
        <v>11</v>
      </c>
      <c r="F14" s="27">
        <v>0.60270000000000001</v>
      </c>
      <c r="G14" s="27">
        <v>0.81330000000000002</v>
      </c>
      <c r="H14" t="s">
        <v>11</v>
      </c>
      <c r="I14" s="27">
        <v>0.57020000000000004</v>
      </c>
      <c r="J14" s="27">
        <v>0.80549999999999999</v>
      </c>
    </row>
    <row r="15" spans="1:10">
      <c r="A15" s="26">
        <v>44377</v>
      </c>
      <c r="B15" t="s">
        <v>534</v>
      </c>
      <c r="C15" t="s">
        <v>517</v>
      </c>
      <c r="D15" t="s">
        <v>611</v>
      </c>
      <c r="E15" t="s">
        <v>11</v>
      </c>
      <c r="F15" s="27">
        <v>0.63039999999999996</v>
      </c>
      <c r="G15" s="27">
        <v>0.83399999999999996</v>
      </c>
      <c r="H15" t="s">
        <v>11</v>
      </c>
      <c r="I15" s="27">
        <v>0.62380000000000002</v>
      </c>
      <c r="J15" s="27">
        <v>0.83460000000000001</v>
      </c>
    </row>
    <row r="16" spans="1:10">
      <c r="A16" s="26">
        <v>44286</v>
      </c>
      <c r="B16" t="s">
        <v>534</v>
      </c>
      <c r="C16" t="s">
        <v>517</v>
      </c>
      <c r="D16" t="s">
        <v>610</v>
      </c>
      <c r="E16" t="s">
        <v>11</v>
      </c>
      <c r="F16" s="27">
        <v>0.59119999999999995</v>
      </c>
      <c r="G16" s="27">
        <v>0.79690000000000005</v>
      </c>
      <c r="H16" t="s">
        <v>11</v>
      </c>
      <c r="I16" s="27">
        <v>0.56940000000000002</v>
      </c>
      <c r="J16" s="27">
        <v>0.80889999999999995</v>
      </c>
    </row>
    <row r="17" spans="1:10">
      <c r="A17" s="26">
        <v>44286</v>
      </c>
      <c r="B17" t="s">
        <v>534</v>
      </c>
      <c r="C17" t="s">
        <v>517</v>
      </c>
      <c r="D17" t="s">
        <v>611</v>
      </c>
      <c r="E17" t="s">
        <v>11</v>
      </c>
      <c r="F17" s="27">
        <v>0.62009999999999998</v>
      </c>
      <c r="G17" s="27">
        <v>0.81910000000000005</v>
      </c>
      <c r="H17" t="s">
        <v>11</v>
      </c>
      <c r="I17" s="27">
        <v>0.60089999999999999</v>
      </c>
      <c r="J17" s="27">
        <v>0.83109999999999995</v>
      </c>
    </row>
    <row r="18" spans="1:10">
      <c r="A18" s="26">
        <v>44196</v>
      </c>
      <c r="B18" t="s">
        <v>534</v>
      </c>
      <c r="C18" t="s">
        <v>517</v>
      </c>
      <c r="D18" t="s">
        <v>610</v>
      </c>
      <c r="E18" t="s">
        <v>11</v>
      </c>
      <c r="F18" s="27">
        <v>0.58909999999999996</v>
      </c>
      <c r="G18" s="27">
        <v>0.80279999999999996</v>
      </c>
      <c r="H18" t="s">
        <v>11</v>
      </c>
      <c r="I18" s="27">
        <v>0.56879999999999997</v>
      </c>
      <c r="J18" s="27">
        <v>0.81810000000000005</v>
      </c>
    </row>
    <row r="19" spans="1:10">
      <c r="A19" s="26">
        <v>44196</v>
      </c>
      <c r="B19" t="s">
        <v>534</v>
      </c>
      <c r="C19" t="s">
        <v>517</v>
      </c>
      <c r="D19" t="s">
        <v>611</v>
      </c>
      <c r="E19" t="s">
        <v>11</v>
      </c>
      <c r="F19" s="27">
        <v>0.61170000000000002</v>
      </c>
      <c r="G19" s="27">
        <v>0.82410000000000005</v>
      </c>
      <c r="H19" t="s">
        <v>11</v>
      </c>
      <c r="I19" s="27">
        <v>0.59550000000000003</v>
      </c>
      <c r="J19" s="27">
        <v>0.82889999999999997</v>
      </c>
    </row>
    <row r="20" spans="1:10">
      <c r="A20" s="26">
        <v>44104</v>
      </c>
      <c r="B20" t="s">
        <v>534</v>
      </c>
      <c r="C20" t="s">
        <v>517</v>
      </c>
      <c r="D20" t="s">
        <v>610</v>
      </c>
      <c r="E20" t="s">
        <v>11</v>
      </c>
      <c r="F20" s="27">
        <v>0.58199999999999996</v>
      </c>
      <c r="G20" s="27">
        <v>0.79669999999999996</v>
      </c>
      <c r="H20" t="s">
        <v>11</v>
      </c>
      <c r="I20" s="27">
        <v>0.57110000000000005</v>
      </c>
      <c r="J20" s="27">
        <v>0.81069999999999998</v>
      </c>
    </row>
    <row r="21" spans="1:10">
      <c r="A21" s="26">
        <v>44104</v>
      </c>
      <c r="B21" t="s">
        <v>534</v>
      </c>
      <c r="C21" t="s">
        <v>517</v>
      </c>
      <c r="D21" t="s">
        <v>611</v>
      </c>
      <c r="E21" t="s">
        <v>11</v>
      </c>
      <c r="F21" s="27">
        <v>0.60780000000000001</v>
      </c>
      <c r="G21" s="27">
        <v>0.81950000000000001</v>
      </c>
      <c r="H21" t="s">
        <v>11</v>
      </c>
      <c r="I21" s="27">
        <v>0.58899999999999997</v>
      </c>
      <c r="J21" s="27">
        <v>0.83160000000000001</v>
      </c>
    </row>
    <row r="22" spans="1:10">
      <c r="A22" s="26">
        <v>44012</v>
      </c>
      <c r="B22" t="s">
        <v>534</v>
      </c>
      <c r="C22" t="s">
        <v>517</v>
      </c>
      <c r="D22" t="s">
        <v>610</v>
      </c>
      <c r="E22" t="s">
        <v>11</v>
      </c>
      <c r="F22" s="27">
        <v>0.57389999999999997</v>
      </c>
      <c r="G22" s="27">
        <v>0.78349999999999997</v>
      </c>
      <c r="H22" t="s">
        <v>11</v>
      </c>
      <c r="I22" s="27">
        <v>0.56540000000000001</v>
      </c>
      <c r="J22" s="27">
        <v>0.79200000000000004</v>
      </c>
    </row>
    <row r="23" spans="1:10">
      <c r="A23" s="26">
        <v>44012</v>
      </c>
      <c r="B23" t="s">
        <v>534</v>
      </c>
      <c r="C23" t="s">
        <v>517</v>
      </c>
      <c r="D23" t="s">
        <v>611</v>
      </c>
      <c r="E23" t="s">
        <v>11</v>
      </c>
      <c r="F23" s="27">
        <v>0.62549999999999994</v>
      </c>
      <c r="G23" s="27">
        <v>0.81459999999999999</v>
      </c>
      <c r="H23" t="s">
        <v>11</v>
      </c>
      <c r="I23" s="27">
        <v>0.58720000000000006</v>
      </c>
      <c r="J23" s="27">
        <v>0.80430000000000001</v>
      </c>
    </row>
    <row r="24" spans="1:10">
      <c r="A24" s="26">
        <v>43921</v>
      </c>
      <c r="B24" t="s">
        <v>534</v>
      </c>
      <c r="C24" t="s">
        <v>517</v>
      </c>
      <c r="D24" t="s">
        <v>610</v>
      </c>
      <c r="E24" t="s">
        <v>11</v>
      </c>
      <c r="F24" s="27">
        <v>0.56640000000000001</v>
      </c>
      <c r="G24" s="27">
        <v>0.77190000000000003</v>
      </c>
      <c r="H24" t="s">
        <v>11</v>
      </c>
      <c r="I24" s="27">
        <v>0.56069999999999998</v>
      </c>
      <c r="J24" s="27">
        <v>0.76859999999999995</v>
      </c>
    </row>
    <row r="25" spans="1:10">
      <c r="A25" s="26">
        <v>43921</v>
      </c>
      <c r="B25" t="s">
        <v>534</v>
      </c>
      <c r="C25" t="s">
        <v>517</v>
      </c>
      <c r="D25" t="s">
        <v>611</v>
      </c>
      <c r="E25" t="s">
        <v>11</v>
      </c>
      <c r="F25" s="27">
        <v>0.59870000000000001</v>
      </c>
      <c r="G25" s="27">
        <v>0.81530000000000002</v>
      </c>
      <c r="H25" t="s">
        <v>11</v>
      </c>
      <c r="I25" s="27">
        <v>0.6079</v>
      </c>
      <c r="J25" s="27">
        <v>0.80459999999999998</v>
      </c>
    </row>
    <row r="26" spans="1:10">
      <c r="A26" s="26">
        <v>43830</v>
      </c>
      <c r="B26" t="s">
        <v>534</v>
      </c>
      <c r="C26" t="s">
        <v>517</v>
      </c>
      <c r="D26" t="s">
        <v>610</v>
      </c>
      <c r="E26" t="s">
        <v>11</v>
      </c>
      <c r="F26" s="27">
        <v>0.55210000000000004</v>
      </c>
      <c r="G26" s="27">
        <v>0.75619999999999998</v>
      </c>
      <c r="H26" t="s">
        <v>11</v>
      </c>
      <c r="I26" s="27">
        <v>0.53349999999999997</v>
      </c>
      <c r="J26" s="27">
        <v>0.75129999999999997</v>
      </c>
    </row>
    <row r="27" spans="1:10">
      <c r="A27" s="26">
        <v>43830</v>
      </c>
      <c r="B27" t="s">
        <v>534</v>
      </c>
      <c r="C27" t="s">
        <v>517</v>
      </c>
      <c r="D27" t="s">
        <v>611</v>
      </c>
      <c r="E27" t="s">
        <v>11</v>
      </c>
      <c r="F27" s="27">
        <v>0.59230000000000005</v>
      </c>
      <c r="G27" s="27">
        <v>0.7833</v>
      </c>
      <c r="H27" t="s">
        <v>11</v>
      </c>
      <c r="I27" s="27">
        <v>0.58430000000000004</v>
      </c>
      <c r="J27" s="27">
        <v>0.7873</v>
      </c>
    </row>
    <row r="28" spans="1:10">
      <c r="A28" s="26">
        <v>43735</v>
      </c>
      <c r="B28" t="s">
        <v>534</v>
      </c>
      <c r="C28" t="s">
        <v>517</v>
      </c>
      <c r="D28" t="s">
        <v>610</v>
      </c>
      <c r="E28" t="s">
        <v>11</v>
      </c>
      <c r="F28" s="27">
        <v>0.55620000000000003</v>
      </c>
      <c r="G28" s="27">
        <v>0.76470000000000005</v>
      </c>
      <c r="H28" t="s">
        <v>11</v>
      </c>
      <c r="I28" s="27">
        <v>0.50549999999999995</v>
      </c>
      <c r="J28" s="27">
        <v>0.73560000000000003</v>
      </c>
    </row>
    <row r="29" spans="1:10">
      <c r="A29" s="26">
        <v>43735</v>
      </c>
      <c r="B29" t="s">
        <v>534</v>
      </c>
      <c r="C29" t="s">
        <v>517</v>
      </c>
      <c r="D29" t="s">
        <v>611</v>
      </c>
      <c r="E29" t="s">
        <v>11</v>
      </c>
      <c r="F29" s="27">
        <v>0.58079999999999998</v>
      </c>
      <c r="G29" s="27">
        <v>0.79610000000000003</v>
      </c>
      <c r="H29" t="s">
        <v>11</v>
      </c>
      <c r="I29" s="27">
        <v>0.52</v>
      </c>
      <c r="J29" s="27">
        <v>0.74560000000000004</v>
      </c>
    </row>
    <row r="30" spans="1:10">
      <c r="A30" s="26">
        <v>43644</v>
      </c>
      <c r="B30" t="s">
        <v>534</v>
      </c>
      <c r="C30" t="s">
        <v>517</v>
      </c>
      <c r="D30" t="s">
        <v>610</v>
      </c>
      <c r="E30" t="s">
        <v>11</v>
      </c>
      <c r="F30" s="27">
        <v>0.55869999999999997</v>
      </c>
      <c r="G30" s="27">
        <v>0.7732</v>
      </c>
      <c r="H30" t="s">
        <v>11</v>
      </c>
      <c r="I30" s="27">
        <v>0.46429999999999999</v>
      </c>
      <c r="J30" s="27">
        <v>0.71889999999999998</v>
      </c>
    </row>
    <row r="31" spans="1:10">
      <c r="A31" s="26">
        <v>43644</v>
      </c>
      <c r="B31" t="s">
        <v>534</v>
      </c>
      <c r="C31" t="s">
        <v>517</v>
      </c>
      <c r="D31" t="s">
        <v>611</v>
      </c>
      <c r="E31" t="s">
        <v>11</v>
      </c>
      <c r="F31" s="27">
        <v>0.58679999999999999</v>
      </c>
      <c r="G31" s="27">
        <v>0.80789999999999995</v>
      </c>
      <c r="H31" t="s">
        <v>11</v>
      </c>
      <c r="I31" s="27">
        <v>0.51219999999999999</v>
      </c>
      <c r="J31" s="27">
        <v>0.74480000000000002</v>
      </c>
    </row>
    <row r="32" spans="1:10">
      <c r="A32" s="26">
        <v>43553</v>
      </c>
      <c r="B32" t="s">
        <v>534</v>
      </c>
      <c r="C32" t="s">
        <v>517</v>
      </c>
      <c r="D32" t="s">
        <v>610</v>
      </c>
      <c r="E32" t="s">
        <v>11</v>
      </c>
      <c r="F32" s="27">
        <v>0.55479999999999996</v>
      </c>
      <c r="G32" s="27">
        <v>0.78049999999999997</v>
      </c>
      <c r="H32" t="s">
        <v>11</v>
      </c>
      <c r="I32" s="27">
        <v>0.48770000000000002</v>
      </c>
      <c r="J32" s="27">
        <v>0.73450000000000004</v>
      </c>
    </row>
    <row r="33" spans="1:10">
      <c r="A33" s="26">
        <v>43553</v>
      </c>
      <c r="B33" t="s">
        <v>534</v>
      </c>
      <c r="C33" t="s">
        <v>517</v>
      </c>
      <c r="D33" t="s">
        <v>611</v>
      </c>
      <c r="E33" t="s">
        <v>11</v>
      </c>
      <c r="F33" s="27">
        <v>0.58209999999999995</v>
      </c>
      <c r="G33" s="27">
        <v>0.80549999999999999</v>
      </c>
      <c r="H33" t="s">
        <v>11</v>
      </c>
      <c r="I33" s="27">
        <v>0.50900000000000001</v>
      </c>
      <c r="J33" s="27">
        <v>0.74419999999999997</v>
      </c>
    </row>
    <row r="34" spans="1:10">
      <c r="A34" s="26">
        <v>43462</v>
      </c>
      <c r="B34" t="s">
        <v>534</v>
      </c>
      <c r="C34" t="s">
        <v>517</v>
      </c>
      <c r="D34" t="s">
        <v>610</v>
      </c>
      <c r="E34" t="s">
        <v>11</v>
      </c>
      <c r="F34" s="27">
        <v>0.56759999999999999</v>
      </c>
      <c r="G34" s="27">
        <v>0.76639999999999997</v>
      </c>
      <c r="H34" t="s">
        <v>11</v>
      </c>
      <c r="I34" s="27">
        <v>0.49390000000000001</v>
      </c>
      <c r="J34" s="27">
        <v>0.72809999999999997</v>
      </c>
    </row>
    <row r="35" spans="1:10">
      <c r="A35" s="26">
        <v>43462</v>
      </c>
      <c r="B35" t="s">
        <v>534</v>
      </c>
      <c r="C35" t="s">
        <v>517</v>
      </c>
      <c r="D35" t="s">
        <v>611</v>
      </c>
      <c r="E35" t="s">
        <v>11</v>
      </c>
      <c r="F35" s="27">
        <v>0.58750000000000002</v>
      </c>
      <c r="G35" s="27">
        <v>0.78959999999999997</v>
      </c>
      <c r="H35" t="s">
        <v>11</v>
      </c>
      <c r="I35" s="27">
        <v>0.5383</v>
      </c>
      <c r="J35" s="27">
        <v>0.75029999999999997</v>
      </c>
    </row>
    <row r="36" spans="1:10">
      <c r="A36" s="26">
        <v>43371</v>
      </c>
      <c r="B36" t="s">
        <v>534</v>
      </c>
      <c r="C36" t="s">
        <v>517</v>
      </c>
      <c r="D36" t="s">
        <v>610</v>
      </c>
      <c r="E36" t="s">
        <v>11</v>
      </c>
      <c r="F36" s="27">
        <v>0.55759999999999998</v>
      </c>
      <c r="G36" s="27">
        <v>0.75980000000000003</v>
      </c>
      <c r="H36" t="s">
        <v>11</v>
      </c>
      <c r="I36" s="27">
        <v>0.50129999999999997</v>
      </c>
      <c r="J36" s="27">
        <v>0.73399999999999999</v>
      </c>
    </row>
    <row r="37" spans="1:10">
      <c r="A37" s="26">
        <v>43371</v>
      </c>
      <c r="B37" t="s">
        <v>534</v>
      </c>
      <c r="C37" t="s">
        <v>517</v>
      </c>
      <c r="D37" t="s">
        <v>611</v>
      </c>
      <c r="E37" t="s">
        <v>11</v>
      </c>
      <c r="F37" s="27">
        <v>0.57330000000000003</v>
      </c>
      <c r="G37" s="27">
        <v>0.77480000000000004</v>
      </c>
      <c r="H37" t="s">
        <v>11</v>
      </c>
      <c r="I37" s="27">
        <v>0.51970000000000005</v>
      </c>
      <c r="J37" s="27">
        <v>0.74850000000000005</v>
      </c>
    </row>
    <row r="38" spans="1:10">
      <c r="A38" s="26">
        <v>43280</v>
      </c>
      <c r="B38" t="s">
        <v>534</v>
      </c>
      <c r="C38" t="s">
        <v>517</v>
      </c>
      <c r="D38" t="s">
        <v>610</v>
      </c>
      <c r="E38" t="s">
        <v>11</v>
      </c>
      <c r="F38" s="27">
        <v>0.57979999999999998</v>
      </c>
      <c r="G38" s="27">
        <v>0.77610000000000001</v>
      </c>
      <c r="H38" t="s">
        <v>11</v>
      </c>
      <c r="I38" s="27">
        <v>0.48859999999999998</v>
      </c>
      <c r="J38" s="27">
        <v>0.7349</v>
      </c>
    </row>
    <row r="39" spans="1:10">
      <c r="A39" s="26">
        <v>43280</v>
      </c>
      <c r="B39" t="s">
        <v>534</v>
      </c>
      <c r="C39" t="s">
        <v>517</v>
      </c>
      <c r="D39" t="s">
        <v>611</v>
      </c>
      <c r="E39" t="s">
        <v>11</v>
      </c>
      <c r="F39" s="27">
        <v>0.60680000000000001</v>
      </c>
      <c r="G39" s="27">
        <v>0.79479999999999995</v>
      </c>
      <c r="H39" t="s">
        <v>11</v>
      </c>
      <c r="I39" s="27">
        <v>0.50990000000000002</v>
      </c>
      <c r="J39" s="27">
        <v>0.76049999999999995</v>
      </c>
    </row>
    <row r="40" spans="1:10">
      <c r="A40" s="26">
        <v>43190</v>
      </c>
      <c r="B40" t="s">
        <v>534</v>
      </c>
      <c r="C40" t="s">
        <v>517</v>
      </c>
      <c r="D40" t="s">
        <v>610</v>
      </c>
      <c r="E40" t="s">
        <v>11</v>
      </c>
      <c r="F40" s="27">
        <v>0.5837</v>
      </c>
      <c r="G40" s="27">
        <v>0.78569999999999995</v>
      </c>
      <c r="H40" t="s">
        <v>11</v>
      </c>
      <c r="I40" s="27">
        <v>0.4894</v>
      </c>
      <c r="J40" s="27">
        <v>0.73680000000000001</v>
      </c>
    </row>
    <row r="41" spans="1:10">
      <c r="A41" s="26">
        <v>43190</v>
      </c>
      <c r="B41" t="s">
        <v>534</v>
      </c>
      <c r="C41" t="s">
        <v>517</v>
      </c>
      <c r="D41" t="s">
        <v>611</v>
      </c>
      <c r="E41" t="s">
        <v>11</v>
      </c>
      <c r="F41" s="27">
        <v>0.62190000000000001</v>
      </c>
      <c r="G41" s="27">
        <v>0.81140000000000001</v>
      </c>
      <c r="H41" t="s">
        <v>11</v>
      </c>
      <c r="I41" s="27">
        <v>0.54190000000000005</v>
      </c>
      <c r="J41" s="27">
        <v>0.76500000000000001</v>
      </c>
    </row>
  </sheetData>
  <phoneticPr fontId="1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9"/>
  <dimension ref="A1:R21"/>
  <sheetViews>
    <sheetView workbookViewId="0"/>
  </sheetViews>
  <sheetFormatPr defaultRowHeight="15.75"/>
  <cols>
    <col min="1" max="1" width="11.42578125" bestFit="1" customWidth="1"/>
    <col min="2" max="2" width="12.42578125" bestFit="1" customWidth="1"/>
    <col min="3" max="3" width="20.42578125" bestFit="1" customWidth="1"/>
    <col min="4" max="4" width="9.85546875" bestFit="1" customWidth="1"/>
    <col min="5" max="5" width="9.140625" bestFit="1" customWidth="1"/>
    <col min="6" max="7" width="6.85546875" bestFit="1" customWidth="1"/>
    <col min="8" max="10" width="8.42578125" bestFit="1" customWidth="1"/>
    <col min="11" max="12" width="6.85546875" bestFit="1" customWidth="1"/>
    <col min="13" max="16" width="8.42578125" bestFit="1" customWidth="1"/>
    <col min="17" max="18" width="6.85546875" bestFit="1" customWidth="1"/>
  </cols>
  <sheetData>
    <row r="1" spans="1:18">
      <c r="A1" t="s">
        <v>512</v>
      </c>
      <c r="B1" t="s">
        <v>513</v>
      </c>
      <c r="C1" t="s">
        <v>514</v>
      </c>
      <c r="D1" t="s">
        <v>612</v>
      </c>
      <c r="E1" t="s">
        <v>515</v>
      </c>
      <c r="F1" t="s">
        <v>451</v>
      </c>
      <c r="G1" t="s">
        <v>456</v>
      </c>
      <c r="H1" t="s">
        <v>463</v>
      </c>
      <c r="I1" t="s">
        <v>465</v>
      </c>
      <c r="J1" t="s">
        <v>467</v>
      </c>
      <c r="K1" t="s">
        <v>469</v>
      </c>
      <c r="L1" t="s">
        <v>471</v>
      </c>
      <c r="M1" t="s">
        <v>473</v>
      </c>
      <c r="N1" t="s">
        <v>613</v>
      </c>
      <c r="O1" t="s">
        <v>478</v>
      </c>
      <c r="P1" t="s">
        <v>614</v>
      </c>
      <c r="Q1" t="s">
        <v>482</v>
      </c>
      <c r="R1" t="s">
        <v>484</v>
      </c>
    </row>
    <row r="2" spans="1:18">
      <c r="A2" s="26">
        <v>44834</v>
      </c>
      <c r="B2" t="s">
        <v>534</v>
      </c>
      <c r="C2" t="s">
        <v>517</v>
      </c>
      <c r="D2" t="s">
        <v>11</v>
      </c>
      <c r="E2" t="s">
        <v>11</v>
      </c>
      <c r="F2" t="s">
        <v>11</v>
      </c>
      <c r="G2" t="s">
        <v>11</v>
      </c>
      <c r="H2" t="s">
        <v>11</v>
      </c>
      <c r="I2" t="s">
        <v>11</v>
      </c>
      <c r="J2" t="s">
        <v>11</v>
      </c>
      <c r="K2" t="s">
        <v>11</v>
      </c>
      <c r="L2" t="s">
        <v>11</v>
      </c>
      <c r="M2" t="s">
        <v>11</v>
      </c>
      <c r="N2" t="s">
        <v>11</v>
      </c>
      <c r="O2" t="s">
        <v>11</v>
      </c>
      <c r="P2" t="s">
        <v>11</v>
      </c>
      <c r="Q2" t="s">
        <v>11</v>
      </c>
      <c r="R2" t="s">
        <v>11</v>
      </c>
    </row>
    <row r="3" spans="1:18">
      <c r="A3" s="26">
        <v>44834</v>
      </c>
      <c r="B3" t="s">
        <v>534</v>
      </c>
      <c r="C3" t="s">
        <v>543</v>
      </c>
      <c r="D3" t="s">
        <v>11</v>
      </c>
      <c r="E3" t="s">
        <v>11</v>
      </c>
      <c r="F3" t="s">
        <v>11</v>
      </c>
      <c r="G3" t="s">
        <v>11</v>
      </c>
      <c r="H3" t="s">
        <v>11</v>
      </c>
      <c r="I3" t="s">
        <v>11</v>
      </c>
      <c r="J3" t="s">
        <v>11</v>
      </c>
      <c r="K3" t="s">
        <v>11</v>
      </c>
      <c r="L3" t="s">
        <v>11</v>
      </c>
      <c r="M3" t="s">
        <v>11</v>
      </c>
      <c r="N3" t="s">
        <v>11</v>
      </c>
      <c r="O3" t="s">
        <v>11</v>
      </c>
      <c r="P3" t="s">
        <v>11</v>
      </c>
      <c r="Q3" t="s">
        <v>11</v>
      </c>
      <c r="R3" t="s">
        <v>11</v>
      </c>
    </row>
    <row r="4" spans="1:18">
      <c r="A4" s="26">
        <v>44742</v>
      </c>
      <c r="B4" t="s">
        <v>534</v>
      </c>
      <c r="C4" t="s">
        <v>517</v>
      </c>
      <c r="D4" t="s">
        <v>11</v>
      </c>
      <c r="E4" t="s">
        <v>11</v>
      </c>
      <c r="F4" t="s">
        <v>11</v>
      </c>
      <c r="G4" t="s">
        <v>11</v>
      </c>
      <c r="H4" t="s">
        <v>11</v>
      </c>
      <c r="I4" t="s">
        <v>11</v>
      </c>
      <c r="J4" t="s">
        <v>11</v>
      </c>
      <c r="K4" t="s">
        <v>11</v>
      </c>
      <c r="L4" t="s">
        <v>11</v>
      </c>
      <c r="M4" t="s">
        <v>11</v>
      </c>
      <c r="N4" t="s">
        <v>11</v>
      </c>
      <c r="O4" t="s">
        <v>11</v>
      </c>
      <c r="P4" t="s">
        <v>11</v>
      </c>
      <c r="Q4" t="s">
        <v>11</v>
      </c>
      <c r="R4" t="s">
        <v>11</v>
      </c>
    </row>
    <row r="5" spans="1:18">
      <c r="A5" s="26">
        <v>44651</v>
      </c>
      <c r="B5" t="s">
        <v>534</v>
      </c>
      <c r="C5" t="s">
        <v>517</v>
      </c>
      <c r="D5" t="s">
        <v>11</v>
      </c>
      <c r="E5" t="s">
        <v>11</v>
      </c>
      <c r="F5" t="s">
        <v>11</v>
      </c>
      <c r="G5" t="s">
        <v>11</v>
      </c>
      <c r="H5" t="s">
        <v>11</v>
      </c>
      <c r="I5" t="s">
        <v>11</v>
      </c>
      <c r="J5" t="s">
        <v>11</v>
      </c>
      <c r="K5" t="s">
        <v>11</v>
      </c>
      <c r="L5" t="s">
        <v>11</v>
      </c>
      <c r="M5" t="s">
        <v>11</v>
      </c>
      <c r="N5" t="s">
        <v>11</v>
      </c>
      <c r="O5" t="s">
        <v>11</v>
      </c>
      <c r="P5" t="s">
        <v>11</v>
      </c>
      <c r="Q5" t="s">
        <v>11</v>
      </c>
      <c r="R5" t="s">
        <v>11</v>
      </c>
    </row>
    <row r="6" spans="1:18">
      <c r="A6" s="26">
        <v>44560</v>
      </c>
      <c r="B6" t="s">
        <v>534</v>
      </c>
      <c r="C6" t="s">
        <v>517</v>
      </c>
      <c r="D6" t="s">
        <v>11</v>
      </c>
      <c r="E6" t="s">
        <v>11</v>
      </c>
      <c r="F6" t="s">
        <v>11</v>
      </c>
      <c r="G6" t="s">
        <v>11</v>
      </c>
      <c r="H6" t="s">
        <v>11</v>
      </c>
      <c r="I6" t="s">
        <v>11</v>
      </c>
      <c r="J6" t="s">
        <v>11</v>
      </c>
      <c r="K6" t="s">
        <v>11</v>
      </c>
      <c r="L6" t="s">
        <v>11</v>
      </c>
      <c r="M6" t="s">
        <v>11</v>
      </c>
      <c r="N6" t="s">
        <v>11</v>
      </c>
      <c r="O6" t="s">
        <v>11</v>
      </c>
      <c r="P6" t="s">
        <v>11</v>
      </c>
      <c r="Q6" t="s">
        <v>11</v>
      </c>
      <c r="R6" t="s">
        <v>11</v>
      </c>
    </row>
    <row r="7" spans="1:18">
      <c r="A7" s="26">
        <v>44469</v>
      </c>
      <c r="B7" t="s">
        <v>534</v>
      </c>
      <c r="C7" t="s">
        <v>517</v>
      </c>
      <c r="D7" t="s">
        <v>11</v>
      </c>
      <c r="E7" t="s">
        <v>11</v>
      </c>
      <c r="F7" t="s">
        <v>11</v>
      </c>
      <c r="G7" t="s">
        <v>11</v>
      </c>
      <c r="H7" t="s">
        <v>11</v>
      </c>
      <c r="I7" t="s">
        <v>11</v>
      </c>
      <c r="J7" t="s">
        <v>11</v>
      </c>
      <c r="K7" t="s">
        <v>11</v>
      </c>
      <c r="L7" t="s">
        <v>11</v>
      </c>
      <c r="M7" t="s">
        <v>11</v>
      </c>
      <c r="N7" t="s">
        <v>11</v>
      </c>
      <c r="O7" t="s">
        <v>11</v>
      </c>
      <c r="P7" t="s">
        <v>11</v>
      </c>
      <c r="Q7" t="s">
        <v>11</v>
      </c>
      <c r="R7" t="s">
        <v>11</v>
      </c>
    </row>
    <row r="8" spans="1:18">
      <c r="A8" s="26">
        <v>44377</v>
      </c>
      <c r="B8" t="s">
        <v>534</v>
      </c>
      <c r="C8" t="s">
        <v>517</v>
      </c>
      <c r="D8" t="s">
        <v>11</v>
      </c>
      <c r="E8" t="s">
        <v>11</v>
      </c>
      <c r="F8" t="s">
        <v>11</v>
      </c>
      <c r="G8" t="s">
        <v>11</v>
      </c>
      <c r="H8" t="s">
        <v>11</v>
      </c>
      <c r="I8" t="s">
        <v>11</v>
      </c>
      <c r="J8" t="s">
        <v>11</v>
      </c>
      <c r="K8" t="s">
        <v>11</v>
      </c>
      <c r="L8" t="s">
        <v>11</v>
      </c>
      <c r="M8" t="s">
        <v>11</v>
      </c>
      <c r="N8" t="s">
        <v>11</v>
      </c>
      <c r="O8" t="s">
        <v>11</v>
      </c>
      <c r="P8" t="s">
        <v>11</v>
      </c>
      <c r="Q8" t="s">
        <v>11</v>
      </c>
      <c r="R8" t="s">
        <v>11</v>
      </c>
    </row>
    <row r="9" spans="1:18">
      <c r="A9" s="26">
        <v>44286</v>
      </c>
      <c r="B9" t="s">
        <v>534</v>
      </c>
      <c r="C9" t="s">
        <v>517</v>
      </c>
      <c r="D9" t="s">
        <v>11</v>
      </c>
      <c r="E9" t="s">
        <v>11</v>
      </c>
      <c r="F9" t="s">
        <v>11</v>
      </c>
      <c r="G9" t="s">
        <v>11</v>
      </c>
      <c r="H9" t="s">
        <v>11</v>
      </c>
      <c r="I9" t="s">
        <v>11</v>
      </c>
      <c r="J9" t="s">
        <v>11</v>
      </c>
      <c r="K9" t="s">
        <v>11</v>
      </c>
      <c r="L9" t="s">
        <v>11</v>
      </c>
      <c r="M9" t="s">
        <v>11</v>
      </c>
      <c r="N9" t="s">
        <v>11</v>
      </c>
      <c r="O9" t="s">
        <v>11</v>
      </c>
      <c r="P9" t="s">
        <v>11</v>
      </c>
      <c r="Q9" t="s">
        <v>11</v>
      </c>
      <c r="R9" t="s">
        <v>11</v>
      </c>
    </row>
    <row r="10" spans="1:18">
      <c r="A10" s="26">
        <v>44196</v>
      </c>
      <c r="B10" t="s">
        <v>534</v>
      </c>
      <c r="C10" t="s">
        <v>517</v>
      </c>
      <c r="D10" t="s">
        <v>11</v>
      </c>
      <c r="E10" t="s">
        <v>11</v>
      </c>
      <c r="F10" t="s">
        <v>11</v>
      </c>
      <c r="G10" t="s">
        <v>11</v>
      </c>
      <c r="H10" t="s">
        <v>11</v>
      </c>
      <c r="I10" t="s">
        <v>11</v>
      </c>
      <c r="J10" t="s">
        <v>11</v>
      </c>
      <c r="K10" t="s">
        <v>11</v>
      </c>
      <c r="L10" t="s">
        <v>11</v>
      </c>
      <c r="M10" t="s">
        <v>11</v>
      </c>
      <c r="N10" t="s">
        <v>11</v>
      </c>
      <c r="O10" t="s">
        <v>11</v>
      </c>
      <c r="P10" t="s">
        <v>11</v>
      </c>
      <c r="Q10" t="s">
        <v>11</v>
      </c>
      <c r="R10" t="s">
        <v>11</v>
      </c>
    </row>
    <row r="11" spans="1:18">
      <c r="A11" s="26">
        <v>44104</v>
      </c>
      <c r="B11" t="s">
        <v>534</v>
      </c>
      <c r="C11" t="s">
        <v>517</v>
      </c>
      <c r="D11" t="s">
        <v>11</v>
      </c>
      <c r="E11" t="s">
        <v>11</v>
      </c>
      <c r="F11" t="s">
        <v>11</v>
      </c>
      <c r="G11" t="s">
        <v>11</v>
      </c>
      <c r="H11" t="s">
        <v>11</v>
      </c>
      <c r="I11" t="s">
        <v>11</v>
      </c>
      <c r="J11" t="s">
        <v>11</v>
      </c>
      <c r="K11" t="s">
        <v>11</v>
      </c>
      <c r="L11" t="s">
        <v>11</v>
      </c>
      <c r="M11" t="s">
        <v>11</v>
      </c>
      <c r="N11" t="s">
        <v>11</v>
      </c>
      <c r="O11" t="s">
        <v>11</v>
      </c>
      <c r="P11" t="s">
        <v>11</v>
      </c>
      <c r="Q11" t="s">
        <v>11</v>
      </c>
      <c r="R11" t="s">
        <v>11</v>
      </c>
    </row>
    <row r="12" spans="1:18">
      <c r="A12" s="26">
        <v>44012</v>
      </c>
      <c r="B12" t="s">
        <v>534</v>
      </c>
      <c r="C12" t="s">
        <v>517</v>
      </c>
      <c r="D12" t="s">
        <v>11</v>
      </c>
      <c r="E12" t="s">
        <v>11</v>
      </c>
      <c r="F12" t="s">
        <v>11</v>
      </c>
      <c r="G12" t="s">
        <v>11</v>
      </c>
      <c r="H12" t="s">
        <v>11</v>
      </c>
      <c r="I12" t="s">
        <v>11</v>
      </c>
      <c r="J12" t="s">
        <v>11</v>
      </c>
      <c r="K12" t="s">
        <v>11</v>
      </c>
      <c r="L12" t="s">
        <v>11</v>
      </c>
      <c r="M12" t="s">
        <v>11</v>
      </c>
      <c r="N12" t="s">
        <v>11</v>
      </c>
      <c r="O12" t="s">
        <v>11</v>
      </c>
      <c r="P12" t="s">
        <v>11</v>
      </c>
      <c r="Q12" t="s">
        <v>11</v>
      </c>
      <c r="R12" t="s">
        <v>11</v>
      </c>
    </row>
    <row r="13" spans="1:18">
      <c r="A13" s="26">
        <v>43921</v>
      </c>
      <c r="B13" t="s">
        <v>534</v>
      </c>
      <c r="C13" t="s">
        <v>517</v>
      </c>
      <c r="D13" t="s">
        <v>11</v>
      </c>
      <c r="E13" t="s">
        <v>11</v>
      </c>
      <c r="F13" t="s">
        <v>11</v>
      </c>
      <c r="G13" t="s">
        <v>11</v>
      </c>
      <c r="H13" t="s">
        <v>11</v>
      </c>
      <c r="I13" t="s">
        <v>11</v>
      </c>
      <c r="J13" t="s">
        <v>11</v>
      </c>
      <c r="K13" t="s">
        <v>11</v>
      </c>
      <c r="L13" t="s">
        <v>11</v>
      </c>
      <c r="M13" t="s">
        <v>11</v>
      </c>
      <c r="N13" t="s">
        <v>11</v>
      </c>
      <c r="O13" t="s">
        <v>11</v>
      </c>
      <c r="P13" t="s">
        <v>11</v>
      </c>
      <c r="Q13" t="s">
        <v>11</v>
      </c>
      <c r="R13" t="s">
        <v>11</v>
      </c>
    </row>
    <row r="14" spans="1:18">
      <c r="A14" s="26">
        <v>43830</v>
      </c>
      <c r="B14" t="s">
        <v>534</v>
      </c>
      <c r="C14" t="s">
        <v>517</v>
      </c>
      <c r="D14" t="s">
        <v>11</v>
      </c>
      <c r="E14" t="s">
        <v>11</v>
      </c>
      <c r="F14" t="s">
        <v>11</v>
      </c>
      <c r="G14" t="s">
        <v>11</v>
      </c>
      <c r="H14" t="s">
        <v>11</v>
      </c>
      <c r="I14" t="s">
        <v>11</v>
      </c>
      <c r="J14" t="s">
        <v>11</v>
      </c>
      <c r="K14" t="s">
        <v>11</v>
      </c>
      <c r="L14" t="s">
        <v>11</v>
      </c>
      <c r="M14" t="s">
        <v>11</v>
      </c>
      <c r="N14" t="s">
        <v>11</v>
      </c>
      <c r="O14" t="s">
        <v>11</v>
      </c>
      <c r="P14" t="s">
        <v>11</v>
      </c>
      <c r="Q14" t="s">
        <v>11</v>
      </c>
      <c r="R14" t="s">
        <v>11</v>
      </c>
    </row>
    <row r="15" spans="1:18">
      <c r="A15" s="26">
        <v>43735</v>
      </c>
      <c r="B15" t="s">
        <v>534</v>
      </c>
      <c r="C15" t="s">
        <v>517</v>
      </c>
      <c r="D15" t="s">
        <v>11</v>
      </c>
      <c r="E15" t="s">
        <v>11</v>
      </c>
      <c r="F15" t="s">
        <v>11</v>
      </c>
      <c r="G15" t="s">
        <v>11</v>
      </c>
      <c r="H15" t="s">
        <v>11</v>
      </c>
      <c r="I15" t="s">
        <v>11</v>
      </c>
      <c r="J15" t="s">
        <v>11</v>
      </c>
      <c r="K15" t="s">
        <v>11</v>
      </c>
      <c r="L15" t="s">
        <v>11</v>
      </c>
      <c r="M15" t="s">
        <v>11</v>
      </c>
      <c r="N15" t="s">
        <v>11</v>
      </c>
      <c r="O15" t="s">
        <v>11</v>
      </c>
      <c r="P15" t="s">
        <v>11</v>
      </c>
      <c r="Q15" t="s">
        <v>11</v>
      </c>
      <c r="R15" t="s">
        <v>11</v>
      </c>
    </row>
    <row r="16" spans="1:18">
      <c r="A16" s="26">
        <v>43644</v>
      </c>
      <c r="B16" t="s">
        <v>534</v>
      </c>
      <c r="C16" t="s">
        <v>517</v>
      </c>
      <c r="D16" t="s">
        <v>11</v>
      </c>
      <c r="E16" t="s">
        <v>11</v>
      </c>
      <c r="F16" t="s">
        <v>11</v>
      </c>
      <c r="G16" t="s">
        <v>11</v>
      </c>
      <c r="H16" t="s">
        <v>11</v>
      </c>
      <c r="I16" t="s">
        <v>11</v>
      </c>
      <c r="J16" t="s">
        <v>11</v>
      </c>
      <c r="K16" t="s">
        <v>11</v>
      </c>
      <c r="L16" t="s">
        <v>11</v>
      </c>
      <c r="M16" t="s">
        <v>11</v>
      </c>
      <c r="N16" t="s">
        <v>11</v>
      </c>
      <c r="O16" t="s">
        <v>11</v>
      </c>
      <c r="P16" t="s">
        <v>11</v>
      </c>
      <c r="Q16" t="s">
        <v>11</v>
      </c>
      <c r="R16" t="s">
        <v>11</v>
      </c>
    </row>
    <row r="17" spans="1:18">
      <c r="A17" s="26">
        <v>43553</v>
      </c>
      <c r="B17" t="s">
        <v>534</v>
      </c>
      <c r="C17" t="s">
        <v>517</v>
      </c>
      <c r="D17" t="s">
        <v>11</v>
      </c>
      <c r="E17" t="s">
        <v>11</v>
      </c>
      <c r="F17" t="s">
        <v>11</v>
      </c>
      <c r="G17" t="s">
        <v>11</v>
      </c>
      <c r="H17" t="s">
        <v>11</v>
      </c>
      <c r="I17" t="s">
        <v>11</v>
      </c>
      <c r="J17" t="s">
        <v>11</v>
      </c>
      <c r="K17" t="s">
        <v>11</v>
      </c>
      <c r="L17" t="s">
        <v>11</v>
      </c>
      <c r="M17" t="s">
        <v>11</v>
      </c>
      <c r="N17" t="s">
        <v>11</v>
      </c>
      <c r="O17" t="s">
        <v>11</v>
      </c>
      <c r="P17" t="s">
        <v>11</v>
      </c>
      <c r="Q17" t="s">
        <v>11</v>
      </c>
      <c r="R17" t="s">
        <v>11</v>
      </c>
    </row>
    <row r="18" spans="1:18">
      <c r="A18" s="26">
        <v>43462</v>
      </c>
      <c r="B18" t="s">
        <v>534</v>
      </c>
      <c r="C18" t="s">
        <v>517</v>
      </c>
      <c r="D18" t="s">
        <v>11</v>
      </c>
      <c r="E18" t="s">
        <v>11</v>
      </c>
      <c r="F18" t="s">
        <v>11</v>
      </c>
      <c r="G18" t="s">
        <v>11</v>
      </c>
      <c r="H18" t="s">
        <v>11</v>
      </c>
      <c r="I18" t="s">
        <v>11</v>
      </c>
      <c r="J18" t="s">
        <v>11</v>
      </c>
      <c r="K18" t="s">
        <v>11</v>
      </c>
      <c r="L18" t="s">
        <v>11</v>
      </c>
      <c r="M18" t="s">
        <v>11</v>
      </c>
      <c r="N18" t="s">
        <v>11</v>
      </c>
      <c r="O18" t="s">
        <v>11</v>
      </c>
      <c r="P18" t="s">
        <v>11</v>
      </c>
      <c r="Q18" t="s">
        <v>11</v>
      </c>
      <c r="R18" t="s">
        <v>11</v>
      </c>
    </row>
    <row r="19" spans="1:18">
      <c r="A19" s="26">
        <v>43371</v>
      </c>
      <c r="B19" t="s">
        <v>534</v>
      </c>
      <c r="C19" t="s">
        <v>517</v>
      </c>
      <c r="D19" t="s">
        <v>11</v>
      </c>
      <c r="E19" t="s">
        <v>11</v>
      </c>
      <c r="F19" t="s">
        <v>11</v>
      </c>
      <c r="G19" t="s">
        <v>11</v>
      </c>
      <c r="H19" t="s">
        <v>11</v>
      </c>
      <c r="I19" t="s">
        <v>11</v>
      </c>
      <c r="J19" t="s">
        <v>11</v>
      </c>
      <c r="K19" t="s">
        <v>11</v>
      </c>
      <c r="L19" t="s">
        <v>11</v>
      </c>
      <c r="M19" t="s">
        <v>11</v>
      </c>
      <c r="N19" t="s">
        <v>11</v>
      </c>
      <c r="O19" t="s">
        <v>11</v>
      </c>
      <c r="P19" t="s">
        <v>11</v>
      </c>
      <c r="Q19" t="s">
        <v>11</v>
      </c>
      <c r="R19" t="s">
        <v>11</v>
      </c>
    </row>
    <row r="20" spans="1:18">
      <c r="A20" s="26">
        <v>43280</v>
      </c>
      <c r="B20" t="s">
        <v>534</v>
      </c>
      <c r="C20" t="s">
        <v>517</v>
      </c>
      <c r="D20" t="s">
        <v>11</v>
      </c>
      <c r="E20" t="s">
        <v>11</v>
      </c>
      <c r="F20" t="s">
        <v>11</v>
      </c>
      <c r="G20" t="s">
        <v>11</v>
      </c>
      <c r="H20" t="s">
        <v>11</v>
      </c>
      <c r="I20" t="s">
        <v>11</v>
      </c>
      <c r="J20" t="s">
        <v>11</v>
      </c>
      <c r="K20" t="s">
        <v>11</v>
      </c>
      <c r="L20" t="s">
        <v>11</v>
      </c>
      <c r="M20" t="s">
        <v>11</v>
      </c>
      <c r="N20" t="s">
        <v>11</v>
      </c>
      <c r="O20" t="s">
        <v>11</v>
      </c>
      <c r="P20" t="s">
        <v>11</v>
      </c>
      <c r="Q20" t="s">
        <v>11</v>
      </c>
      <c r="R20" t="s">
        <v>11</v>
      </c>
    </row>
    <row r="21" spans="1:18">
      <c r="A21" s="26">
        <v>43190</v>
      </c>
      <c r="B21" t="s">
        <v>534</v>
      </c>
      <c r="C21" t="s">
        <v>517</v>
      </c>
      <c r="D21" t="s">
        <v>11</v>
      </c>
      <c r="E21" t="s">
        <v>11</v>
      </c>
      <c r="F21" t="s">
        <v>11</v>
      </c>
      <c r="G21" t="s">
        <v>11</v>
      </c>
      <c r="H21" t="s">
        <v>11</v>
      </c>
      <c r="I21" t="s">
        <v>11</v>
      </c>
      <c r="J21" t="s">
        <v>11</v>
      </c>
      <c r="K21" t="s">
        <v>11</v>
      </c>
      <c r="L21" t="s">
        <v>11</v>
      </c>
      <c r="M21" t="s">
        <v>11</v>
      </c>
      <c r="N21" t="s">
        <v>11</v>
      </c>
      <c r="O21" t="s">
        <v>11</v>
      </c>
      <c r="P21" t="s">
        <v>11</v>
      </c>
      <c r="Q21" t="s">
        <v>11</v>
      </c>
      <c r="R21" t="s">
        <v>11</v>
      </c>
    </row>
  </sheetData>
  <phoneticPr fontId="14"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0"/>
  <dimension ref="A1:G21"/>
  <sheetViews>
    <sheetView workbookViewId="0"/>
  </sheetViews>
  <sheetFormatPr defaultRowHeight="15.75"/>
  <cols>
    <col min="1" max="1" width="11.42578125" bestFit="1" customWidth="1"/>
    <col min="2" max="2" width="12.42578125" bestFit="1" customWidth="1"/>
    <col min="3" max="3" width="20.42578125" bestFit="1" customWidth="1"/>
    <col min="4" max="4" width="9.85546875" bestFit="1" customWidth="1"/>
    <col min="5" max="5" width="11" bestFit="1" customWidth="1"/>
    <col min="6" max="6" width="9.140625" bestFit="1" customWidth="1"/>
    <col min="7" max="7" width="6.85546875" bestFit="1" customWidth="1"/>
  </cols>
  <sheetData>
    <row r="1" spans="1:7">
      <c r="A1" t="s">
        <v>512</v>
      </c>
      <c r="B1" t="s">
        <v>513</v>
      </c>
      <c r="C1" t="s">
        <v>514</v>
      </c>
      <c r="D1" t="s">
        <v>612</v>
      </c>
      <c r="E1" t="s">
        <v>578</v>
      </c>
      <c r="F1" t="s">
        <v>515</v>
      </c>
      <c r="G1" t="s">
        <v>459</v>
      </c>
    </row>
    <row r="2" spans="1:7">
      <c r="A2" s="26">
        <v>44834</v>
      </c>
      <c r="B2" t="s">
        <v>534</v>
      </c>
      <c r="C2" t="s">
        <v>517</v>
      </c>
      <c r="D2" t="s">
        <v>11</v>
      </c>
      <c r="E2" t="s">
        <v>11</v>
      </c>
      <c r="F2" t="s">
        <v>11</v>
      </c>
      <c r="G2" t="s">
        <v>11</v>
      </c>
    </row>
    <row r="3" spans="1:7">
      <c r="A3" s="26">
        <v>44834</v>
      </c>
      <c r="B3" t="s">
        <v>534</v>
      </c>
      <c r="C3" t="s">
        <v>543</v>
      </c>
      <c r="D3" t="s">
        <v>11</v>
      </c>
      <c r="E3" t="s">
        <v>11</v>
      </c>
      <c r="F3" t="s">
        <v>11</v>
      </c>
      <c r="G3" t="s">
        <v>11</v>
      </c>
    </row>
    <row r="4" spans="1:7">
      <c r="A4" s="26">
        <v>44742</v>
      </c>
      <c r="B4" t="s">
        <v>534</v>
      </c>
      <c r="C4" t="s">
        <v>517</v>
      </c>
      <c r="D4" t="s">
        <v>11</v>
      </c>
      <c r="E4" t="s">
        <v>11</v>
      </c>
      <c r="F4" t="s">
        <v>11</v>
      </c>
      <c r="G4" t="s">
        <v>11</v>
      </c>
    </row>
    <row r="5" spans="1:7">
      <c r="A5" s="26">
        <v>44651</v>
      </c>
      <c r="B5" t="s">
        <v>534</v>
      </c>
      <c r="C5" t="s">
        <v>517</v>
      </c>
      <c r="D5" t="s">
        <v>11</v>
      </c>
      <c r="E5" t="s">
        <v>11</v>
      </c>
      <c r="F5" t="s">
        <v>11</v>
      </c>
      <c r="G5" t="s">
        <v>11</v>
      </c>
    </row>
    <row r="6" spans="1:7">
      <c r="A6" s="26">
        <v>44560</v>
      </c>
      <c r="B6" t="s">
        <v>534</v>
      </c>
      <c r="C6" t="s">
        <v>517</v>
      </c>
      <c r="D6" t="s">
        <v>11</v>
      </c>
      <c r="E6" t="s">
        <v>11</v>
      </c>
      <c r="F6" t="s">
        <v>11</v>
      </c>
      <c r="G6" t="s">
        <v>11</v>
      </c>
    </row>
    <row r="7" spans="1:7">
      <c r="A7" s="26">
        <v>44469</v>
      </c>
      <c r="B7" t="s">
        <v>534</v>
      </c>
      <c r="C7" t="s">
        <v>517</v>
      </c>
      <c r="D7" t="s">
        <v>11</v>
      </c>
      <c r="E7" t="s">
        <v>11</v>
      </c>
      <c r="F7" t="s">
        <v>11</v>
      </c>
      <c r="G7" t="s">
        <v>11</v>
      </c>
    </row>
    <row r="8" spans="1:7">
      <c r="A8" s="26">
        <v>44377</v>
      </c>
      <c r="B8" t="s">
        <v>534</v>
      </c>
      <c r="C8" t="s">
        <v>517</v>
      </c>
      <c r="D8" t="s">
        <v>11</v>
      </c>
      <c r="E8" t="s">
        <v>11</v>
      </c>
      <c r="F8" t="s">
        <v>11</v>
      </c>
      <c r="G8" t="s">
        <v>11</v>
      </c>
    </row>
    <row r="9" spans="1:7">
      <c r="A9" s="26">
        <v>44286</v>
      </c>
      <c r="B9" t="s">
        <v>534</v>
      </c>
      <c r="C9" t="s">
        <v>517</v>
      </c>
      <c r="D9" t="s">
        <v>11</v>
      </c>
      <c r="E9" t="s">
        <v>11</v>
      </c>
      <c r="F9" t="s">
        <v>11</v>
      </c>
      <c r="G9" t="s">
        <v>11</v>
      </c>
    </row>
    <row r="10" spans="1:7">
      <c r="A10" s="26">
        <v>44196</v>
      </c>
      <c r="B10" t="s">
        <v>534</v>
      </c>
      <c r="C10" t="s">
        <v>517</v>
      </c>
      <c r="D10" t="s">
        <v>11</v>
      </c>
      <c r="E10" t="s">
        <v>11</v>
      </c>
      <c r="F10" t="s">
        <v>11</v>
      </c>
      <c r="G10" t="s">
        <v>11</v>
      </c>
    </row>
    <row r="11" spans="1:7">
      <c r="A11" s="26">
        <v>44104</v>
      </c>
      <c r="B11" t="s">
        <v>534</v>
      </c>
      <c r="C11" t="s">
        <v>517</v>
      </c>
      <c r="D11" t="s">
        <v>11</v>
      </c>
      <c r="E11" t="s">
        <v>11</v>
      </c>
      <c r="F11" t="s">
        <v>11</v>
      </c>
      <c r="G11" t="s">
        <v>11</v>
      </c>
    </row>
    <row r="12" spans="1:7">
      <c r="A12" s="26">
        <v>44012</v>
      </c>
      <c r="B12" t="s">
        <v>534</v>
      </c>
      <c r="C12" t="s">
        <v>517</v>
      </c>
      <c r="D12" t="s">
        <v>11</v>
      </c>
      <c r="E12" t="s">
        <v>11</v>
      </c>
      <c r="F12" t="s">
        <v>11</v>
      </c>
      <c r="G12" t="s">
        <v>11</v>
      </c>
    </row>
    <row r="13" spans="1:7">
      <c r="A13" s="26">
        <v>43921</v>
      </c>
      <c r="B13" t="s">
        <v>534</v>
      </c>
      <c r="C13" t="s">
        <v>517</v>
      </c>
      <c r="D13" t="s">
        <v>11</v>
      </c>
      <c r="E13" t="s">
        <v>11</v>
      </c>
      <c r="F13" t="s">
        <v>11</v>
      </c>
      <c r="G13" t="s">
        <v>11</v>
      </c>
    </row>
    <row r="14" spans="1:7">
      <c r="A14" s="26">
        <v>43830</v>
      </c>
      <c r="B14" t="s">
        <v>534</v>
      </c>
      <c r="C14" t="s">
        <v>517</v>
      </c>
      <c r="D14" t="s">
        <v>11</v>
      </c>
      <c r="E14" t="s">
        <v>11</v>
      </c>
      <c r="F14" t="s">
        <v>11</v>
      </c>
      <c r="G14" t="s">
        <v>11</v>
      </c>
    </row>
    <row r="15" spans="1:7">
      <c r="A15" s="26">
        <v>43735</v>
      </c>
      <c r="B15" t="s">
        <v>534</v>
      </c>
      <c r="C15" t="s">
        <v>517</v>
      </c>
      <c r="D15" t="s">
        <v>11</v>
      </c>
      <c r="E15" t="s">
        <v>11</v>
      </c>
      <c r="F15" t="s">
        <v>11</v>
      </c>
      <c r="G15" t="s">
        <v>11</v>
      </c>
    </row>
    <row r="16" spans="1:7">
      <c r="A16" s="26">
        <v>43644</v>
      </c>
      <c r="B16" t="s">
        <v>534</v>
      </c>
      <c r="C16" t="s">
        <v>517</v>
      </c>
      <c r="D16" t="s">
        <v>11</v>
      </c>
      <c r="E16" t="s">
        <v>11</v>
      </c>
      <c r="F16" t="s">
        <v>11</v>
      </c>
      <c r="G16" t="s">
        <v>11</v>
      </c>
    </row>
    <row r="17" spans="1:7">
      <c r="A17" s="26">
        <v>43553</v>
      </c>
      <c r="B17" t="s">
        <v>534</v>
      </c>
      <c r="C17" t="s">
        <v>517</v>
      </c>
      <c r="D17" t="s">
        <v>11</v>
      </c>
      <c r="E17" t="s">
        <v>11</v>
      </c>
      <c r="F17" t="s">
        <v>11</v>
      </c>
      <c r="G17" t="s">
        <v>11</v>
      </c>
    </row>
    <row r="18" spans="1:7">
      <c r="A18" s="26">
        <v>43462</v>
      </c>
      <c r="B18" t="s">
        <v>534</v>
      </c>
      <c r="C18" t="s">
        <v>517</v>
      </c>
      <c r="D18" t="s">
        <v>11</v>
      </c>
      <c r="E18" t="s">
        <v>11</v>
      </c>
      <c r="F18" t="s">
        <v>11</v>
      </c>
      <c r="G18" t="s">
        <v>11</v>
      </c>
    </row>
    <row r="19" spans="1:7">
      <c r="A19" s="26">
        <v>43371</v>
      </c>
      <c r="B19" t="s">
        <v>534</v>
      </c>
      <c r="C19" t="s">
        <v>517</v>
      </c>
      <c r="D19" t="s">
        <v>11</v>
      </c>
      <c r="E19" t="s">
        <v>11</v>
      </c>
      <c r="F19" t="s">
        <v>11</v>
      </c>
      <c r="G19" t="s">
        <v>11</v>
      </c>
    </row>
    <row r="20" spans="1:7">
      <c r="A20" s="26">
        <v>43280</v>
      </c>
      <c r="B20" t="s">
        <v>534</v>
      </c>
      <c r="C20" t="s">
        <v>517</v>
      </c>
      <c r="D20" t="s">
        <v>11</v>
      </c>
      <c r="E20" t="s">
        <v>11</v>
      </c>
      <c r="F20" t="s">
        <v>11</v>
      </c>
      <c r="G20" t="s">
        <v>11</v>
      </c>
    </row>
    <row r="21" spans="1:7">
      <c r="A21" s="26">
        <v>43190</v>
      </c>
      <c r="B21" t="s">
        <v>534</v>
      </c>
      <c r="C21" t="s">
        <v>517</v>
      </c>
      <c r="D21" t="s">
        <v>11</v>
      </c>
      <c r="E21" t="s">
        <v>11</v>
      </c>
      <c r="F21" t="s">
        <v>11</v>
      </c>
      <c r="G21" t="s">
        <v>11</v>
      </c>
    </row>
  </sheetData>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0"/>
  <sheetViews>
    <sheetView workbookViewId="0">
      <selection activeCell="A2" sqref="A2"/>
    </sheetView>
  </sheetViews>
  <sheetFormatPr defaultColWidth="9.140625" defaultRowHeight="15.75"/>
  <cols>
    <col min="1" max="1" width="14" style="499" bestFit="1" customWidth="1"/>
    <col min="2" max="2" width="16.140625" style="499" customWidth="1"/>
    <col min="3" max="3" width="14.140625" style="496" customWidth="1"/>
    <col min="4" max="4" width="17" style="500" customWidth="1"/>
    <col min="5" max="5" width="14.85546875" style="494" customWidth="1"/>
    <col min="6" max="6" width="20.28515625" style="500" customWidth="1"/>
    <col min="7" max="16384" width="9.140625" style="494"/>
  </cols>
  <sheetData>
    <row r="1" spans="1:6">
      <c r="A1" s="493" t="s">
        <v>3042</v>
      </c>
      <c r="B1" s="493" t="s">
        <v>3043</v>
      </c>
      <c r="C1" s="493" t="s">
        <v>2891</v>
      </c>
      <c r="D1" s="493" t="s">
        <v>3044</v>
      </c>
      <c r="E1" s="493" t="s">
        <v>3045</v>
      </c>
      <c r="F1" s="493" t="s">
        <v>3046</v>
      </c>
    </row>
    <row r="2" spans="1:6">
      <c r="A2" s="494"/>
      <c r="B2" s="494"/>
      <c r="C2" s="494"/>
      <c r="D2" s="494"/>
      <c r="F2" s="494"/>
    </row>
    <row r="3" spans="1:6">
      <c r="A3" s="494"/>
      <c r="B3" s="494"/>
      <c r="C3" s="494"/>
      <c r="D3" s="494"/>
      <c r="F3" s="494"/>
    </row>
    <row r="4" spans="1:6">
      <c r="A4" s="494"/>
      <c r="B4" s="494"/>
      <c r="C4" s="494"/>
      <c r="D4" s="494"/>
      <c r="F4" s="494"/>
    </row>
    <row r="5" spans="1:6">
      <c r="A5" s="494"/>
      <c r="B5" s="494"/>
      <c r="C5" s="494"/>
      <c r="D5" s="494"/>
      <c r="F5" s="494"/>
    </row>
    <row r="6" spans="1:6">
      <c r="A6" s="494"/>
      <c r="B6" s="494"/>
      <c r="C6" s="494"/>
      <c r="D6" s="494"/>
      <c r="F6" s="494"/>
    </row>
    <row r="7" spans="1:6">
      <c r="A7" s="494"/>
      <c r="B7" s="494"/>
      <c r="C7" s="494"/>
      <c r="D7" s="494"/>
      <c r="F7" s="494"/>
    </row>
    <row r="9" spans="1:6">
      <c r="A9" s="495"/>
      <c r="B9" s="494"/>
      <c r="D9" s="494"/>
      <c r="F9" s="494"/>
    </row>
    <row r="10" spans="1:6">
      <c r="A10" s="497"/>
      <c r="B10" s="497"/>
      <c r="C10" s="498"/>
      <c r="D10" s="495"/>
      <c r="E10" s="495"/>
      <c r="F10" s="495"/>
    </row>
  </sheetData>
  <autoFilter ref="A1:F1"/>
  <phoneticPr fontId="14" type="noConversion"/>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1">
    <pageSetUpPr fitToPage="1"/>
  </sheetPr>
  <dimension ref="A1:K5613"/>
  <sheetViews>
    <sheetView workbookViewId="0"/>
  </sheetViews>
  <sheetFormatPr defaultRowHeight="15.75"/>
  <cols>
    <col min="1" max="1" width="11.42578125" bestFit="1" customWidth="1"/>
    <col min="2" max="2" width="15.140625" bestFit="1" customWidth="1"/>
    <col min="3" max="3" width="20.42578125" bestFit="1" customWidth="1"/>
    <col min="4" max="4" width="11" bestFit="1" customWidth="1"/>
    <col min="5" max="5" width="9.140625" bestFit="1" customWidth="1"/>
    <col min="6" max="6" width="10.28515625" bestFit="1" customWidth="1"/>
    <col min="7" max="7" width="16.28515625" bestFit="1" customWidth="1"/>
    <col min="8" max="8" width="6.85546875" bestFit="1" customWidth="1"/>
    <col min="9" max="9" width="51.85546875" bestFit="1" customWidth="1"/>
    <col min="10" max="10" width="28.140625" bestFit="1" customWidth="1"/>
    <col min="11" max="11" width="6.85546875" bestFit="1" customWidth="1"/>
  </cols>
  <sheetData>
    <row r="1" spans="1:11">
      <c r="A1" t="s">
        <v>512</v>
      </c>
      <c r="B1" t="s">
        <v>513</v>
      </c>
      <c r="C1" t="s">
        <v>514</v>
      </c>
      <c r="D1" t="s">
        <v>578</v>
      </c>
      <c r="E1" t="s">
        <v>515</v>
      </c>
      <c r="F1" t="s">
        <v>487</v>
      </c>
      <c r="G1" t="s">
        <v>491</v>
      </c>
      <c r="H1" t="s">
        <v>494</v>
      </c>
      <c r="I1" t="s">
        <v>496</v>
      </c>
      <c r="J1" t="s">
        <v>499</v>
      </c>
      <c r="K1" t="s">
        <v>502</v>
      </c>
    </row>
    <row r="2" spans="1:11">
      <c r="A2" s="26">
        <v>44834</v>
      </c>
      <c r="B2" t="s">
        <v>516</v>
      </c>
      <c r="C2" t="s">
        <v>517</v>
      </c>
      <c r="D2" t="s">
        <v>615</v>
      </c>
      <c r="E2" t="s">
        <v>518</v>
      </c>
      <c r="F2" s="29">
        <v>220</v>
      </c>
      <c r="G2" s="29">
        <v>130476381.23</v>
      </c>
      <c r="H2" t="s">
        <v>11</v>
      </c>
      <c r="I2" t="s">
        <v>616</v>
      </c>
      <c r="J2" t="s">
        <v>617</v>
      </c>
      <c r="K2" t="s">
        <v>618</v>
      </c>
    </row>
    <row r="3" spans="1:11">
      <c r="A3" s="26">
        <v>44834</v>
      </c>
      <c r="B3" t="s">
        <v>516</v>
      </c>
      <c r="C3" t="s">
        <v>517</v>
      </c>
      <c r="D3" t="s">
        <v>615</v>
      </c>
      <c r="E3" t="s">
        <v>619</v>
      </c>
      <c r="F3" s="29">
        <v>120</v>
      </c>
      <c r="G3" s="29">
        <v>2101715.0499999998</v>
      </c>
      <c r="H3" t="s">
        <v>11</v>
      </c>
      <c r="I3" t="s">
        <v>620</v>
      </c>
      <c r="J3" t="s">
        <v>617</v>
      </c>
      <c r="K3" t="s">
        <v>621</v>
      </c>
    </row>
    <row r="4" spans="1:11">
      <c r="A4" s="26">
        <v>44834</v>
      </c>
      <c r="B4" t="s">
        <v>516</v>
      </c>
      <c r="C4" t="s">
        <v>517</v>
      </c>
      <c r="D4" t="s">
        <v>615</v>
      </c>
      <c r="E4" t="s">
        <v>518</v>
      </c>
      <c r="F4" s="29">
        <v>267</v>
      </c>
      <c r="G4" s="29">
        <v>169776275.38</v>
      </c>
      <c r="H4" t="s">
        <v>11</v>
      </c>
      <c r="I4" t="s">
        <v>622</v>
      </c>
      <c r="J4" t="s">
        <v>617</v>
      </c>
      <c r="K4" t="s">
        <v>623</v>
      </c>
    </row>
    <row r="5" spans="1:11">
      <c r="A5" s="26">
        <v>44834</v>
      </c>
      <c r="B5" t="s">
        <v>516</v>
      </c>
      <c r="C5" t="s">
        <v>517</v>
      </c>
      <c r="D5" t="s">
        <v>615</v>
      </c>
      <c r="E5" t="s">
        <v>518</v>
      </c>
      <c r="F5" s="29">
        <v>111</v>
      </c>
      <c r="G5" s="29">
        <v>442809.23</v>
      </c>
      <c r="H5" t="s">
        <v>11</v>
      </c>
      <c r="I5" t="s">
        <v>624</v>
      </c>
      <c r="J5" t="s">
        <v>617</v>
      </c>
      <c r="K5" t="s">
        <v>625</v>
      </c>
    </row>
    <row r="6" spans="1:11">
      <c r="A6" s="26">
        <v>44834</v>
      </c>
      <c r="B6" t="s">
        <v>516</v>
      </c>
      <c r="C6" t="s">
        <v>517</v>
      </c>
      <c r="D6" t="s">
        <v>615</v>
      </c>
      <c r="E6" t="s">
        <v>518</v>
      </c>
      <c r="F6" s="29">
        <v>330</v>
      </c>
      <c r="G6" s="29">
        <v>46271049.229999997</v>
      </c>
      <c r="H6" t="s">
        <v>11</v>
      </c>
      <c r="I6" t="s">
        <v>626</v>
      </c>
      <c r="J6" t="s">
        <v>627</v>
      </c>
      <c r="K6" t="s">
        <v>628</v>
      </c>
    </row>
    <row r="7" spans="1:11">
      <c r="A7" s="26">
        <v>44834</v>
      </c>
      <c r="B7" t="s">
        <v>516</v>
      </c>
      <c r="C7" t="s">
        <v>517</v>
      </c>
      <c r="D7" t="s">
        <v>615</v>
      </c>
      <c r="E7" t="s">
        <v>518</v>
      </c>
      <c r="F7" s="29">
        <v>2146</v>
      </c>
      <c r="G7" s="29">
        <v>124325405.84999999</v>
      </c>
      <c r="H7" t="s">
        <v>11</v>
      </c>
      <c r="I7" t="s">
        <v>629</v>
      </c>
      <c r="J7" t="s">
        <v>627</v>
      </c>
      <c r="K7" t="s">
        <v>630</v>
      </c>
    </row>
    <row r="8" spans="1:11">
      <c r="A8" s="26">
        <v>44834</v>
      </c>
      <c r="B8" t="s">
        <v>516</v>
      </c>
      <c r="C8" t="s">
        <v>517</v>
      </c>
      <c r="D8" t="s">
        <v>615</v>
      </c>
      <c r="E8" t="s">
        <v>518</v>
      </c>
      <c r="F8" s="29">
        <v>13102</v>
      </c>
      <c r="G8" s="29">
        <v>1045591794.46</v>
      </c>
      <c r="H8" t="s">
        <v>11</v>
      </c>
      <c r="I8" t="s">
        <v>631</v>
      </c>
      <c r="J8" t="s">
        <v>627</v>
      </c>
      <c r="K8" t="s">
        <v>632</v>
      </c>
    </row>
    <row r="9" spans="1:11">
      <c r="A9" s="26">
        <v>44834</v>
      </c>
      <c r="B9" t="s">
        <v>516</v>
      </c>
      <c r="C9" t="s">
        <v>517</v>
      </c>
      <c r="D9" t="s">
        <v>615</v>
      </c>
      <c r="E9" t="s">
        <v>518</v>
      </c>
      <c r="F9" s="29">
        <v>10220</v>
      </c>
      <c r="G9" s="29">
        <v>9897372056</v>
      </c>
      <c r="H9" t="s">
        <v>11</v>
      </c>
      <c r="I9" t="s">
        <v>633</v>
      </c>
      <c r="J9" t="s">
        <v>627</v>
      </c>
      <c r="K9" t="s">
        <v>634</v>
      </c>
    </row>
    <row r="10" spans="1:11">
      <c r="A10" s="26">
        <v>44834</v>
      </c>
      <c r="B10" t="s">
        <v>516</v>
      </c>
      <c r="C10" t="s">
        <v>517</v>
      </c>
      <c r="D10" t="s">
        <v>615</v>
      </c>
      <c r="E10" t="s">
        <v>518</v>
      </c>
      <c r="F10" s="29">
        <v>1602</v>
      </c>
      <c r="G10" s="29">
        <v>184338056.31</v>
      </c>
      <c r="H10" t="s">
        <v>11</v>
      </c>
      <c r="I10" t="s">
        <v>635</v>
      </c>
      <c r="J10" t="s">
        <v>627</v>
      </c>
      <c r="K10" t="s">
        <v>636</v>
      </c>
    </row>
    <row r="11" spans="1:11">
      <c r="A11" s="26">
        <v>44834</v>
      </c>
      <c r="B11" t="s">
        <v>516</v>
      </c>
      <c r="C11" t="s">
        <v>517</v>
      </c>
      <c r="D11" t="s">
        <v>615</v>
      </c>
      <c r="E11" t="s">
        <v>518</v>
      </c>
      <c r="F11" s="29">
        <v>285</v>
      </c>
      <c r="G11" s="29">
        <v>51973888.920000002</v>
      </c>
      <c r="H11" t="s">
        <v>11</v>
      </c>
      <c r="I11" t="s">
        <v>637</v>
      </c>
      <c r="J11" t="s">
        <v>627</v>
      </c>
      <c r="K11" t="s">
        <v>638</v>
      </c>
    </row>
    <row r="12" spans="1:11">
      <c r="A12" s="26">
        <v>44834</v>
      </c>
      <c r="B12" t="s">
        <v>516</v>
      </c>
      <c r="C12" t="s">
        <v>517</v>
      </c>
      <c r="D12" t="s">
        <v>615</v>
      </c>
      <c r="E12" t="s">
        <v>518</v>
      </c>
      <c r="F12" s="29">
        <v>130</v>
      </c>
      <c r="G12" s="29">
        <v>5812891.6900000004</v>
      </c>
      <c r="H12" t="s">
        <v>11</v>
      </c>
      <c r="I12" t="s">
        <v>639</v>
      </c>
      <c r="J12" t="s">
        <v>627</v>
      </c>
      <c r="K12" t="s">
        <v>640</v>
      </c>
    </row>
    <row r="13" spans="1:11">
      <c r="A13" s="26">
        <v>44834</v>
      </c>
      <c r="B13" t="s">
        <v>516</v>
      </c>
      <c r="C13" t="s">
        <v>517</v>
      </c>
      <c r="D13" t="s">
        <v>615</v>
      </c>
      <c r="E13" t="s">
        <v>518</v>
      </c>
      <c r="F13" s="29">
        <v>10802</v>
      </c>
      <c r="G13" s="29">
        <v>335281294.60000002</v>
      </c>
      <c r="H13" t="s">
        <v>11</v>
      </c>
      <c r="I13" t="s">
        <v>641</v>
      </c>
      <c r="J13" t="s">
        <v>627</v>
      </c>
      <c r="K13" t="s">
        <v>642</v>
      </c>
    </row>
    <row r="14" spans="1:11">
      <c r="A14" s="26">
        <v>44834</v>
      </c>
      <c r="B14" t="s">
        <v>516</v>
      </c>
      <c r="C14" t="s">
        <v>517</v>
      </c>
      <c r="D14" t="s">
        <v>615</v>
      </c>
      <c r="E14" t="s">
        <v>518</v>
      </c>
      <c r="F14" s="29">
        <v>124</v>
      </c>
      <c r="G14" s="29">
        <v>5596660.6200000001</v>
      </c>
      <c r="H14" t="s">
        <v>11</v>
      </c>
      <c r="I14" t="s">
        <v>643</v>
      </c>
      <c r="J14" t="s">
        <v>627</v>
      </c>
      <c r="K14" t="s">
        <v>644</v>
      </c>
    </row>
    <row r="15" spans="1:11">
      <c r="A15" s="26">
        <v>44834</v>
      </c>
      <c r="B15" t="s">
        <v>516</v>
      </c>
      <c r="C15" t="s">
        <v>517</v>
      </c>
      <c r="D15" t="s">
        <v>615</v>
      </c>
      <c r="E15" t="s">
        <v>518</v>
      </c>
      <c r="F15" s="29">
        <v>1584</v>
      </c>
      <c r="G15" s="29">
        <v>141606697.84999999</v>
      </c>
      <c r="H15" t="s">
        <v>11</v>
      </c>
      <c r="I15" t="s">
        <v>645</v>
      </c>
      <c r="J15" t="s">
        <v>627</v>
      </c>
      <c r="K15" t="s">
        <v>646</v>
      </c>
    </row>
    <row r="16" spans="1:11">
      <c r="A16" s="26">
        <v>44834</v>
      </c>
      <c r="B16" t="s">
        <v>516</v>
      </c>
      <c r="C16" t="s">
        <v>517</v>
      </c>
      <c r="D16" t="s">
        <v>615</v>
      </c>
      <c r="E16" t="s">
        <v>518</v>
      </c>
      <c r="F16" s="29">
        <v>202</v>
      </c>
      <c r="G16" s="29">
        <v>14062475.08</v>
      </c>
      <c r="H16" t="s">
        <v>11</v>
      </c>
      <c r="I16" t="s">
        <v>647</v>
      </c>
      <c r="J16" t="s">
        <v>627</v>
      </c>
      <c r="K16" t="s">
        <v>648</v>
      </c>
    </row>
    <row r="17" spans="1:11">
      <c r="A17" s="26">
        <v>44834</v>
      </c>
      <c r="B17" t="s">
        <v>516</v>
      </c>
      <c r="C17" t="s">
        <v>517</v>
      </c>
      <c r="D17" t="s">
        <v>615</v>
      </c>
      <c r="E17" t="s">
        <v>518</v>
      </c>
      <c r="F17" s="29">
        <v>253</v>
      </c>
      <c r="G17" s="29">
        <v>7929731.3799999999</v>
      </c>
      <c r="H17" t="s">
        <v>11</v>
      </c>
      <c r="I17" t="s">
        <v>649</v>
      </c>
      <c r="J17" t="s">
        <v>627</v>
      </c>
      <c r="K17" t="s">
        <v>650</v>
      </c>
    </row>
    <row r="18" spans="1:11">
      <c r="A18" s="26">
        <v>44834</v>
      </c>
      <c r="B18" t="s">
        <v>516</v>
      </c>
      <c r="C18" t="s">
        <v>517</v>
      </c>
      <c r="D18" t="s">
        <v>615</v>
      </c>
      <c r="E18" t="s">
        <v>518</v>
      </c>
      <c r="F18" s="29">
        <v>455</v>
      </c>
      <c r="G18" s="29">
        <v>20887944.920000002</v>
      </c>
      <c r="H18" t="s">
        <v>11</v>
      </c>
      <c r="I18" t="s">
        <v>651</v>
      </c>
      <c r="J18" t="s">
        <v>627</v>
      </c>
      <c r="K18" t="s">
        <v>652</v>
      </c>
    </row>
    <row r="19" spans="1:11">
      <c r="A19" s="26">
        <v>44834</v>
      </c>
      <c r="B19" t="s">
        <v>516</v>
      </c>
      <c r="C19" t="s">
        <v>517</v>
      </c>
      <c r="D19" t="s">
        <v>615</v>
      </c>
      <c r="E19" t="s">
        <v>518</v>
      </c>
      <c r="F19" s="29">
        <v>109</v>
      </c>
      <c r="G19" s="29">
        <v>14754880.619999999</v>
      </c>
      <c r="H19" t="s">
        <v>11</v>
      </c>
      <c r="I19" t="s">
        <v>653</v>
      </c>
      <c r="J19" t="s">
        <v>627</v>
      </c>
      <c r="K19" t="s">
        <v>654</v>
      </c>
    </row>
    <row r="20" spans="1:11">
      <c r="A20" s="26">
        <v>44834</v>
      </c>
      <c r="B20" t="s">
        <v>516</v>
      </c>
      <c r="C20" t="s">
        <v>517</v>
      </c>
      <c r="D20" t="s">
        <v>615</v>
      </c>
      <c r="E20" t="s">
        <v>518</v>
      </c>
      <c r="F20" s="29">
        <v>135</v>
      </c>
      <c r="G20" s="29">
        <v>8547873.2300000004</v>
      </c>
      <c r="H20" t="s">
        <v>11</v>
      </c>
      <c r="I20" t="s">
        <v>655</v>
      </c>
      <c r="J20" t="s">
        <v>627</v>
      </c>
      <c r="K20" t="s">
        <v>656</v>
      </c>
    </row>
    <row r="21" spans="1:11">
      <c r="A21" s="26">
        <v>44834</v>
      </c>
      <c r="B21" t="s">
        <v>516</v>
      </c>
      <c r="C21" t="s">
        <v>517</v>
      </c>
      <c r="D21" t="s">
        <v>615</v>
      </c>
      <c r="E21" t="s">
        <v>518</v>
      </c>
      <c r="F21" s="29">
        <v>5018</v>
      </c>
      <c r="G21" s="29">
        <v>371357600</v>
      </c>
      <c r="H21" t="s">
        <v>11</v>
      </c>
      <c r="I21" t="s">
        <v>657</v>
      </c>
      <c r="J21" t="s">
        <v>627</v>
      </c>
      <c r="K21" t="s">
        <v>658</v>
      </c>
    </row>
    <row r="22" spans="1:11">
      <c r="A22" s="26">
        <v>44834</v>
      </c>
      <c r="B22" t="s">
        <v>516</v>
      </c>
      <c r="C22" t="s">
        <v>517</v>
      </c>
      <c r="D22" t="s">
        <v>615</v>
      </c>
      <c r="E22" t="s">
        <v>518</v>
      </c>
      <c r="F22" s="29">
        <v>63</v>
      </c>
      <c r="G22" s="29">
        <v>966794.77</v>
      </c>
      <c r="H22" t="s">
        <v>11</v>
      </c>
      <c r="I22" t="s">
        <v>659</v>
      </c>
      <c r="J22" t="s">
        <v>627</v>
      </c>
      <c r="K22" t="s">
        <v>660</v>
      </c>
    </row>
    <row r="23" spans="1:11">
      <c r="A23" s="26">
        <v>44834</v>
      </c>
      <c r="B23" t="s">
        <v>516</v>
      </c>
      <c r="C23" t="s">
        <v>517</v>
      </c>
      <c r="D23" t="s">
        <v>615</v>
      </c>
      <c r="E23" t="s">
        <v>518</v>
      </c>
      <c r="F23" s="29">
        <v>205</v>
      </c>
      <c r="G23" s="29">
        <v>11884566.77</v>
      </c>
      <c r="H23" t="s">
        <v>11</v>
      </c>
      <c r="I23" t="s">
        <v>661</v>
      </c>
      <c r="J23" t="s">
        <v>627</v>
      </c>
      <c r="K23" t="s">
        <v>662</v>
      </c>
    </row>
    <row r="24" spans="1:11">
      <c r="A24" s="26">
        <v>44834</v>
      </c>
      <c r="B24" t="s">
        <v>516</v>
      </c>
      <c r="C24" t="s">
        <v>517</v>
      </c>
      <c r="D24" t="s">
        <v>615</v>
      </c>
      <c r="E24" t="s">
        <v>518</v>
      </c>
      <c r="F24" s="29">
        <v>545</v>
      </c>
      <c r="G24" s="29">
        <v>54770768</v>
      </c>
      <c r="H24" t="s">
        <v>11</v>
      </c>
      <c r="I24" t="s">
        <v>663</v>
      </c>
      <c r="J24" t="s">
        <v>627</v>
      </c>
      <c r="K24" t="s">
        <v>664</v>
      </c>
    </row>
    <row r="25" spans="1:11">
      <c r="A25" s="26">
        <v>44834</v>
      </c>
      <c r="B25" t="s">
        <v>516</v>
      </c>
      <c r="C25" t="s">
        <v>517</v>
      </c>
      <c r="D25" t="s">
        <v>615</v>
      </c>
      <c r="E25" t="s">
        <v>518</v>
      </c>
      <c r="F25" s="29">
        <v>21399</v>
      </c>
      <c r="G25" s="29">
        <v>4271528620.3400002</v>
      </c>
      <c r="H25" t="s">
        <v>11</v>
      </c>
      <c r="I25" t="s">
        <v>665</v>
      </c>
      <c r="J25" t="s">
        <v>627</v>
      </c>
      <c r="K25" t="s">
        <v>666</v>
      </c>
    </row>
    <row r="26" spans="1:11">
      <c r="A26" s="26">
        <v>44834</v>
      </c>
      <c r="B26" t="s">
        <v>516</v>
      </c>
      <c r="C26" t="s">
        <v>517</v>
      </c>
      <c r="D26" t="s">
        <v>615</v>
      </c>
      <c r="E26" t="s">
        <v>518</v>
      </c>
      <c r="F26" s="29">
        <v>3651</v>
      </c>
      <c r="G26" s="29">
        <v>574168686.46000004</v>
      </c>
      <c r="H26" t="s">
        <v>11</v>
      </c>
      <c r="I26" t="s">
        <v>667</v>
      </c>
      <c r="J26" t="s">
        <v>627</v>
      </c>
      <c r="K26" t="s">
        <v>668</v>
      </c>
    </row>
    <row r="27" spans="1:11">
      <c r="A27" s="26">
        <v>44834</v>
      </c>
      <c r="B27" t="s">
        <v>516</v>
      </c>
      <c r="C27" t="s">
        <v>517</v>
      </c>
      <c r="D27" t="s">
        <v>615</v>
      </c>
      <c r="E27" t="s">
        <v>518</v>
      </c>
      <c r="F27" s="29">
        <v>1521</v>
      </c>
      <c r="G27" s="29">
        <v>65445948.640000001</v>
      </c>
      <c r="H27" t="s">
        <v>11</v>
      </c>
      <c r="I27" t="s">
        <v>669</v>
      </c>
      <c r="J27" t="s">
        <v>627</v>
      </c>
      <c r="K27" t="s">
        <v>670</v>
      </c>
    </row>
    <row r="28" spans="1:11">
      <c r="A28" s="26">
        <v>44834</v>
      </c>
      <c r="B28" t="s">
        <v>516</v>
      </c>
      <c r="C28" t="s">
        <v>517</v>
      </c>
      <c r="D28" t="s">
        <v>615</v>
      </c>
      <c r="E28" t="s">
        <v>518</v>
      </c>
      <c r="F28" s="29">
        <v>60</v>
      </c>
      <c r="G28" s="29">
        <v>2111105.54</v>
      </c>
      <c r="H28" t="s">
        <v>11</v>
      </c>
      <c r="I28" t="s">
        <v>671</v>
      </c>
      <c r="J28" t="s">
        <v>627</v>
      </c>
      <c r="K28" t="s">
        <v>672</v>
      </c>
    </row>
    <row r="29" spans="1:11">
      <c r="A29" s="26">
        <v>44834</v>
      </c>
      <c r="B29" t="s">
        <v>516</v>
      </c>
      <c r="C29" t="s">
        <v>517</v>
      </c>
      <c r="D29" t="s">
        <v>615</v>
      </c>
      <c r="E29" t="s">
        <v>518</v>
      </c>
      <c r="F29" s="29">
        <v>1624</v>
      </c>
      <c r="G29" s="29">
        <v>27911897.539999999</v>
      </c>
      <c r="H29" t="s">
        <v>11</v>
      </c>
      <c r="I29" t="s">
        <v>673</v>
      </c>
      <c r="J29" t="s">
        <v>627</v>
      </c>
      <c r="K29" t="s">
        <v>674</v>
      </c>
    </row>
    <row r="30" spans="1:11">
      <c r="A30" s="26">
        <v>44834</v>
      </c>
      <c r="B30" t="s">
        <v>516</v>
      </c>
      <c r="C30" t="s">
        <v>517</v>
      </c>
      <c r="D30" t="s">
        <v>615</v>
      </c>
      <c r="E30" t="s">
        <v>518</v>
      </c>
      <c r="F30" s="29">
        <v>112</v>
      </c>
      <c r="G30" s="29">
        <v>3831969.85</v>
      </c>
      <c r="H30" t="s">
        <v>11</v>
      </c>
      <c r="I30" t="s">
        <v>675</v>
      </c>
      <c r="J30" t="s">
        <v>627</v>
      </c>
      <c r="K30" t="s">
        <v>676</v>
      </c>
    </row>
    <row r="31" spans="1:11">
      <c r="A31" s="26">
        <v>44834</v>
      </c>
      <c r="B31" t="s">
        <v>516</v>
      </c>
      <c r="C31" t="s">
        <v>517</v>
      </c>
      <c r="D31" t="s">
        <v>615</v>
      </c>
      <c r="E31" t="s">
        <v>518</v>
      </c>
      <c r="F31" s="29">
        <v>598</v>
      </c>
      <c r="G31" s="29">
        <v>46227909.850000001</v>
      </c>
      <c r="H31" t="s">
        <v>11</v>
      </c>
      <c r="I31" t="s">
        <v>677</v>
      </c>
      <c r="J31" t="s">
        <v>627</v>
      </c>
      <c r="K31" t="s">
        <v>678</v>
      </c>
    </row>
    <row r="32" spans="1:11">
      <c r="A32" s="26">
        <v>44834</v>
      </c>
      <c r="B32" t="s">
        <v>516</v>
      </c>
      <c r="C32" t="s">
        <v>517</v>
      </c>
      <c r="D32" t="s">
        <v>615</v>
      </c>
      <c r="E32" t="s">
        <v>518</v>
      </c>
      <c r="F32" s="29">
        <v>42</v>
      </c>
      <c r="G32" s="29">
        <v>5792357.2300000004</v>
      </c>
      <c r="H32" t="s">
        <v>11</v>
      </c>
      <c r="I32" t="s">
        <v>679</v>
      </c>
      <c r="J32" t="s">
        <v>627</v>
      </c>
      <c r="K32" t="s">
        <v>680</v>
      </c>
    </row>
    <row r="33" spans="1:11">
      <c r="A33" s="26">
        <v>44834</v>
      </c>
      <c r="B33" t="s">
        <v>516</v>
      </c>
      <c r="C33" t="s">
        <v>517</v>
      </c>
      <c r="D33" t="s">
        <v>615</v>
      </c>
      <c r="E33" t="s">
        <v>518</v>
      </c>
      <c r="F33" s="29">
        <v>6614</v>
      </c>
      <c r="G33" s="29">
        <v>1415964862.77</v>
      </c>
      <c r="H33" t="s">
        <v>11</v>
      </c>
      <c r="I33" t="s">
        <v>681</v>
      </c>
      <c r="J33" t="s">
        <v>627</v>
      </c>
      <c r="K33" t="s">
        <v>682</v>
      </c>
    </row>
    <row r="34" spans="1:11">
      <c r="A34" s="26">
        <v>44834</v>
      </c>
      <c r="B34" t="s">
        <v>516</v>
      </c>
      <c r="C34" t="s">
        <v>517</v>
      </c>
      <c r="D34" t="s">
        <v>615</v>
      </c>
      <c r="E34" t="s">
        <v>518</v>
      </c>
      <c r="F34" s="29">
        <v>754</v>
      </c>
      <c r="G34" s="29">
        <v>47549638.770000003</v>
      </c>
      <c r="H34" t="s">
        <v>11</v>
      </c>
      <c r="I34" t="s">
        <v>683</v>
      </c>
      <c r="J34" t="s">
        <v>627</v>
      </c>
      <c r="K34" t="s">
        <v>684</v>
      </c>
    </row>
    <row r="35" spans="1:11">
      <c r="A35" s="26">
        <v>44834</v>
      </c>
      <c r="B35" t="s">
        <v>516</v>
      </c>
      <c r="C35" t="s">
        <v>517</v>
      </c>
      <c r="D35" t="s">
        <v>615</v>
      </c>
      <c r="E35" t="s">
        <v>518</v>
      </c>
      <c r="F35" s="29">
        <v>306</v>
      </c>
      <c r="G35" s="29">
        <v>174154913.84999999</v>
      </c>
      <c r="H35" t="s">
        <v>11</v>
      </c>
      <c r="I35" t="s">
        <v>685</v>
      </c>
      <c r="J35" t="s">
        <v>627</v>
      </c>
      <c r="K35" t="s">
        <v>686</v>
      </c>
    </row>
    <row r="36" spans="1:11">
      <c r="A36" s="26">
        <v>44834</v>
      </c>
      <c r="B36" t="s">
        <v>516</v>
      </c>
      <c r="C36" t="s">
        <v>517</v>
      </c>
      <c r="D36" t="s">
        <v>615</v>
      </c>
      <c r="E36" t="s">
        <v>518</v>
      </c>
      <c r="F36" s="29">
        <v>187</v>
      </c>
      <c r="G36" s="29">
        <v>30005865.23</v>
      </c>
      <c r="H36" t="s">
        <v>11</v>
      </c>
      <c r="I36" t="s">
        <v>687</v>
      </c>
      <c r="J36" t="s">
        <v>627</v>
      </c>
      <c r="K36" t="s">
        <v>688</v>
      </c>
    </row>
    <row r="37" spans="1:11">
      <c r="A37" s="26">
        <v>44834</v>
      </c>
      <c r="B37" t="s">
        <v>516</v>
      </c>
      <c r="C37" t="s">
        <v>517</v>
      </c>
      <c r="D37" t="s">
        <v>615</v>
      </c>
      <c r="E37" t="s">
        <v>518</v>
      </c>
      <c r="F37" s="29">
        <v>154</v>
      </c>
      <c r="G37" s="29">
        <v>37401927.380000003</v>
      </c>
      <c r="H37" t="s">
        <v>11</v>
      </c>
      <c r="I37" t="s">
        <v>689</v>
      </c>
      <c r="J37" t="s">
        <v>627</v>
      </c>
      <c r="K37" t="s">
        <v>690</v>
      </c>
    </row>
    <row r="38" spans="1:11">
      <c r="A38" s="26">
        <v>44834</v>
      </c>
      <c r="B38" t="s">
        <v>516</v>
      </c>
      <c r="C38" t="s">
        <v>517</v>
      </c>
      <c r="D38" t="s">
        <v>615</v>
      </c>
      <c r="E38" t="s">
        <v>518</v>
      </c>
      <c r="F38" s="29">
        <v>220</v>
      </c>
      <c r="G38" s="29">
        <v>12230575.380000001</v>
      </c>
      <c r="H38" t="s">
        <v>11</v>
      </c>
      <c r="I38" t="s">
        <v>691</v>
      </c>
      <c r="J38" t="s">
        <v>627</v>
      </c>
      <c r="K38" t="s">
        <v>692</v>
      </c>
    </row>
    <row r="39" spans="1:11">
      <c r="A39" s="26">
        <v>44834</v>
      </c>
      <c r="B39" t="s">
        <v>516</v>
      </c>
      <c r="C39" t="s">
        <v>517</v>
      </c>
      <c r="D39" t="s">
        <v>615</v>
      </c>
      <c r="E39" t="s">
        <v>518</v>
      </c>
      <c r="F39" s="29">
        <v>253</v>
      </c>
      <c r="G39" s="29">
        <v>10053753.539999999</v>
      </c>
      <c r="H39" t="s">
        <v>11</v>
      </c>
      <c r="I39" t="s">
        <v>693</v>
      </c>
      <c r="J39" t="s">
        <v>627</v>
      </c>
      <c r="K39" t="s">
        <v>694</v>
      </c>
    </row>
    <row r="40" spans="1:11">
      <c r="A40" s="26">
        <v>44834</v>
      </c>
      <c r="B40" t="s">
        <v>516</v>
      </c>
      <c r="C40" t="s">
        <v>517</v>
      </c>
      <c r="D40" t="s">
        <v>615</v>
      </c>
      <c r="E40" t="s">
        <v>518</v>
      </c>
      <c r="F40" s="29">
        <v>134</v>
      </c>
      <c r="G40" s="29">
        <v>6935414.7699999996</v>
      </c>
      <c r="H40" t="s">
        <v>11</v>
      </c>
      <c r="I40" t="s">
        <v>695</v>
      </c>
      <c r="J40" t="s">
        <v>627</v>
      </c>
      <c r="K40" t="s">
        <v>696</v>
      </c>
    </row>
    <row r="41" spans="1:11">
      <c r="A41" s="26">
        <v>44834</v>
      </c>
      <c r="B41" t="s">
        <v>516</v>
      </c>
      <c r="C41" t="s">
        <v>517</v>
      </c>
      <c r="D41" t="s">
        <v>615</v>
      </c>
      <c r="E41" t="s">
        <v>518</v>
      </c>
      <c r="F41" s="29">
        <v>7072</v>
      </c>
      <c r="G41" s="29">
        <v>161409778.72999999</v>
      </c>
      <c r="H41" t="s">
        <v>11</v>
      </c>
      <c r="I41" t="s">
        <v>697</v>
      </c>
      <c r="J41" t="s">
        <v>627</v>
      </c>
      <c r="K41" t="s">
        <v>698</v>
      </c>
    </row>
    <row r="42" spans="1:11">
      <c r="A42" s="26">
        <v>44834</v>
      </c>
      <c r="B42" t="s">
        <v>516</v>
      </c>
      <c r="C42" t="s">
        <v>517</v>
      </c>
      <c r="D42" t="s">
        <v>615</v>
      </c>
      <c r="E42" t="s">
        <v>518</v>
      </c>
      <c r="F42" s="29">
        <v>816</v>
      </c>
      <c r="G42" s="29">
        <v>35602106.460000001</v>
      </c>
      <c r="H42" t="s">
        <v>11</v>
      </c>
      <c r="I42" t="s">
        <v>699</v>
      </c>
      <c r="J42" t="s">
        <v>627</v>
      </c>
      <c r="K42" t="s">
        <v>700</v>
      </c>
    </row>
    <row r="43" spans="1:11">
      <c r="A43" s="26">
        <v>44834</v>
      </c>
      <c r="B43" t="s">
        <v>516</v>
      </c>
      <c r="C43" t="s">
        <v>517</v>
      </c>
      <c r="D43" t="s">
        <v>615</v>
      </c>
      <c r="E43" t="s">
        <v>518</v>
      </c>
      <c r="F43" s="29">
        <v>1548</v>
      </c>
      <c r="G43" s="29">
        <v>2012223477.54</v>
      </c>
      <c r="H43" t="s">
        <v>11</v>
      </c>
      <c r="I43" t="s">
        <v>701</v>
      </c>
      <c r="J43" t="s">
        <v>627</v>
      </c>
      <c r="K43" t="s">
        <v>702</v>
      </c>
    </row>
    <row r="44" spans="1:11">
      <c r="A44" s="26">
        <v>44834</v>
      </c>
      <c r="B44" t="s">
        <v>516</v>
      </c>
      <c r="C44" t="s">
        <v>517</v>
      </c>
      <c r="D44" t="s">
        <v>615</v>
      </c>
      <c r="E44" t="s">
        <v>518</v>
      </c>
      <c r="F44" s="29">
        <v>559</v>
      </c>
      <c r="G44" s="29">
        <v>73271460.819999993</v>
      </c>
      <c r="H44" t="s">
        <v>11</v>
      </c>
      <c r="I44" t="s">
        <v>703</v>
      </c>
      <c r="J44" t="s">
        <v>627</v>
      </c>
      <c r="K44" t="s">
        <v>704</v>
      </c>
    </row>
    <row r="45" spans="1:11">
      <c r="A45" s="26">
        <v>44834</v>
      </c>
      <c r="B45" t="s">
        <v>516</v>
      </c>
      <c r="C45" t="s">
        <v>517</v>
      </c>
      <c r="D45" t="s">
        <v>615</v>
      </c>
      <c r="E45" t="s">
        <v>518</v>
      </c>
      <c r="F45" s="29">
        <v>160</v>
      </c>
      <c r="G45" s="29">
        <v>8301561.2300000004</v>
      </c>
      <c r="H45" t="s">
        <v>11</v>
      </c>
      <c r="I45" t="s">
        <v>705</v>
      </c>
      <c r="J45" t="s">
        <v>627</v>
      </c>
      <c r="K45" t="s">
        <v>706</v>
      </c>
    </row>
    <row r="46" spans="1:11">
      <c r="A46" s="26">
        <v>44834</v>
      </c>
      <c r="B46" t="s">
        <v>516</v>
      </c>
      <c r="C46" t="s">
        <v>517</v>
      </c>
      <c r="D46" t="s">
        <v>615</v>
      </c>
      <c r="E46" t="s">
        <v>518</v>
      </c>
      <c r="F46" s="29">
        <v>107</v>
      </c>
      <c r="G46" s="29">
        <v>9216216</v>
      </c>
      <c r="H46" t="s">
        <v>11</v>
      </c>
      <c r="I46" t="s">
        <v>707</v>
      </c>
      <c r="J46" t="s">
        <v>627</v>
      </c>
      <c r="K46" t="s">
        <v>708</v>
      </c>
    </row>
    <row r="47" spans="1:11">
      <c r="A47" s="26">
        <v>44834</v>
      </c>
      <c r="B47" t="s">
        <v>516</v>
      </c>
      <c r="C47" t="s">
        <v>517</v>
      </c>
      <c r="D47" t="s">
        <v>615</v>
      </c>
      <c r="E47" t="s">
        <v>518</v>
      </c>
      <c r="F47" s="29">
        <v>12</v>
      </c>
      <c r="G47" s="29">
        <v>1140945.54</v>
      </c>
      <c r="H47" t="s">
        <v>11</v>
      </c>
      <c r="I47" t="s">
        <v>709</v>
      </c>
      <c r="J47" t="s">
        <v>627</v>
      </c>
      <c r="K47" t="s">
        <v>710</v>
      </c>
    </row>
    <row r="48" spans="1:11">
      <c r="A48" s="26">
        <v>44834</v>
      </c>
      <c r="B48" t="s">
        <v>516</v>
      </c>
      <c r="C48" t="s">
        <v>517</v>
      </c>
      <c r="D48" t="s">
        <v>615</v>
      </c>
      <c r="E48" t="s">
        <v>518</v>
      </c>
      <c r="F48" s="29">
        <v>98</v>
      </c>
      <c r="G48" s="29">
        <v>3801754.15</v>
      </c>
      <c r="H48" t="s">
        <v>11</v>
      </c>
      <c r="I48" t="s">
        <v>711</v>
      </c>
      <c r="J48" t="s">
        <v>627</v>
      </c>
      <c r="K48" t="s">
        <v>712</v>
      </c>
    </row>
    <row r="49" spans="1:11">
      <c r="A49" s="26">
        <v>44834</v>
      </c>
      <c r="B49" t="s">
        <v>516</v>
      </c>
      <c r="C49" t="s">
        <v>517</v>
      </c>
      <c r="D49" t="s">
        <v>615</v>
      </c>
      <c r="E49" t="s">
        <v>518</v>
      </c>
      <c r="F49" s="29">
        <v>244</v>
      </c>
      <c r="G49" s="29">
        <v>4974441.2300000004</v>
      </c>
      <c r="H49" t="s">
        <v>11</v>
      </c>
      <c r="I49" t="s">
        <v>713</v>
      </c>
      <c r="J49" t="s">
        <v>627</v>
      </c>
      <c r="K49" t="s">
        <v>714</v>
      </c>
    </row>
    <row r="50" spans="1:11">
      <c r="A50" s="26">
        <v>44834</v>
      </c>
      <c r="B50" t="s">
        <v>516</v>
      </c>
      <c r="C50" t="s">
        <v>517</v>
      </c>
      <c r="D50" t="s">
        <v>615</v>
      </c>
      <c r="E50" t="s">
        <v>518</v>
      </c>
      <c r="F50" s="29">
        <v>539</v>
      </c>
      <c r="G50" s="29">
        <v>55630214.770000003</v>
      </c>
      <c r="H50" t="s">
        <v>11</v>
      </c>
      <c r="I50" t="s">
        <v>715</v>
      </c>
      <c r="J50" t="s">
        <v>627</v>
      </c>
      <c r="K50" t="s">
        <v>716</v>
      </c>
    </row>
    <row r="51" spans="1:11">
      <c r="A51" s="26">
        <v>44834</v>
      </c>
      <c r="B51" t="s">
        <v>516</v>
      </c>
      <c r="C51" t="s">
        <v>517</v>
      </c>
      <c r="D51" t="s">
        <v>615</v>
      </c>
      <c r="E51" t="s">
        <v>518</v>
      </c>
      <c r="F51" s="29">
        <v>13</v>
      </c>
      <c r="G51" s="29">
        <v>474837.23</v>
      </c>
      <c r="H51" t="s">
        <v>11</v>
      </c>
      <c r="I51" t="s">
        <v>717</v>
      </c>
      <c r="J51" t="s">
        <v>627</v>
      </c>
      <c r="K51" t="s">
        <v>718</v>
      </c>
    </row>
    <row r="52" spans="1:11">
      <c r="A52" s="26">
        <v>44834</v>
      </c>
      <c r="B52" t="s">
        <v>516</v>
      </c>
      <c r="C52" t="s">
        <v>517</v>
      </c>
      <c r="D52" t="s">
        <v>615</v>
      </c>
      <c r="E52" t="s">
        <v>518</v>
      </c>
      <c r="F52" s="29">
        <v>38</v>
      </c>
      <c r="G52" s="29">
        <v>2192733.54</v>
      </c>
      <c r="H52" t="s">
        <v>11</v>
      </c>
      <c r="I52" t="s">
        <v>719</v>
      </c>
      <c r="J52" t="s">
        <v>627</v>
      </c>
      <c r="K52" t="s">
        <v>720</v>
      </c>
    </row>
    <row r="53" spans="1:11">
      <c r="A53" s="26">
        <v>44834</v>
      </c>
      <c r="B53" t="s">
        <v>516</v>
      </c>
      <c r="C53" t="s">
        <v>517</v>
      </c>
      <c r="D53" t="s">
        <v>615</v>
      </c>
      <c r="E53" t="s">
        <v>518</v>
      </c>
      <c r="F53" s="29">
        <v>22</v>
      </c>
      <c r="G53" s="29">
        <v>35900364.619999997</v>
      </c>
      <c r="H53" t="s">
        <v>11</v>
      </c>
      <c r="I53" t="s">
        <v>721</v>
      </c>
      <c r="J53" t="s">
        <v>627</v>
      </c>
      <c r="K53" t="s">
        <v>722</v>
      </c>
    </row>
    <row r="54" spans="1:11">
      <c r="A54" s="26">
        <v>44834</v>
      </c>
      <c r="B54" t="s">
        <v>516</v>
      </c>
      <c r="C54" t="s">
        <v>517</v>
      </c>
      <c r="D54" t="s">
        <v>615</v>
      </c>
      <c r="E54" t="s">
        <v>518</v>
      </c>
      <c r="F54" s="29">
        <v>0</v>
      </c>
      <c r="G54" s="29">
        <v>35018.46</v>
      </c>
      <c r="H54" t="s">
        <v>11</v>
      </c>
      <c r="I54" t="s">
        <v>723</v>
      </c>
      <c r="J54" t="s">
        <v>627</v>
      </c>
      <c r="K54" t="s">
        <v>724</v>
      </c>
    </row>
    <row r="55" spans="1:11">
      <c r="A55" s="26">
        <v>44834</v>
      </c>
      <c r="B55" t="s">
        <v>516</v>
      </c>
      <c r="C55" t="s">
        <v>517</v>
      </c>
      <c r="D55" t="s">
        <v>615</v>
      </c>
      <c r="E55" t="s">
        <v>518</v>
      </c>
      <c r="F55" s="29">
        <v>21</v>
      </c>
      <c r="G55" s="29">
        <v>334115.08</v>
      </c>
      <c r="H55" t="s">
        <v>11</v>
      </c>
      <c r="I55" t="s">
        <v>725</v>
      </c>
      <c r="J55" t="s">
        <v>627</v>
      </c>
      <c r="K55" t="s">
        <v>726</v>
      </c>
    </row>
    <row r="56" spans="1:11">
      <c r="A56" s="26">
        <v>44834</v>
      </c>
      <c r="B56" t="s">
        <v>516</v>
      </c>
      <c r="C56" t="s">
        <v>517</v>
      </c>
      <c r="D56" t="s">
        <v>615</v>
      </c>
      <c r="E56" t="s">
        <v>518</v>
      </c>
      <c r="F56" s="29">
        <v>44</v>
      </c>
      <c r="G56" s="29">
        <v>5555329.2300000004</v>
      </c>
      <c r="H56" t="s">
        <v>11</v>
      </c>
      <c r="I56" t="s">
        <v>727</v>
      </c>
      <c r="J56" t="s">
        <v>627</v>
      </c>
      <c r="K56" t="s">
        <v>728</v>
      </c>
    </row>
    <row r="57" spans="1:11">
      <c r="A57" s="26">
        <v>44834</v>
      </c>
      <c r="B57" t="s">
        <v>516</v>
      </c>
      <c r="C57" t="s">
        <v>517</v>
      </c>
      <c r="D57" t="s">
        <v>615</v>
      </c>
      <c r="E57" t="s">
        <v>518</v>
      </c>
      <c r="F57" s="29">
        <v>106</v>
      </c>
      <c r="G57" s="29">
        <v>10839417.23</v>
      </c>
      <c r="H57" t="s">
        <v>11</v>
      </c>
      <c r="I57" t="s">
        <v>729</v>
      </c>
      <c r="J57" t="s">
        <v>627</v>
      </c>
      <c r="K57" t="s">
        <v>730</v>
      </c>
    </row>
    <row r="58" spans="1:11">
      <c r="A58" s="26">
        <v>44834</v>
      </c>
      <c r="B58" t="s">
        <v>516</v>
      </c>
      <c r="C58" t="s">
        <v>517</v>
      </c>
      <c r="D58" t="s">
        <v>615</v>
      </c>
      <c r="E58" t="s">
        <v>518</v>
      </c>
      <c r="F58" s="29">
        <v>421</v>
      </c>
      <c r="G58" s="29">
        <v>21467965.539999999</v>
      </c>
      <c r="H58" t="s">
        <v>11</v>
      </c>
      <c r="I58" t="s">
        <v>731</v>
      </c>
      <c r="J58" t="s">
        <v>627</v>
      </c>
      <c r="K58" t="s">
        <v>732</v>
      </c>
    </row>
    <row r="59" spans="1:11">
      <c r="A59" s="26">
        <v>44834</v>
      </c>
      <c r="B59" t="s">
        <v>516</v>
      </c>
      <c r="C59" t="s">
        <v>517</v>
      </c>
      <c r="D59" t="s">
        <v>615</v>
      </c>
      <c r="E59" t="s">
        <v>518</v>
      </c>
      <c r="F59" s="29">
        <v>1033</v>
      </c>
      <c r="G59" s="29">
        <v>76348993.230000004</v>
      </c>
      <c r="H59" t="s">
        <v>11</v>
      </c>
      <c r="I59" t="s">
        <v>733</v>
      </c>
      <c r="J59" t="s">
        <v>627</v>
      </c>
      <c r="K59" t="s">
        <v>734</v>
      </c>
    </row>
    <row r="60" spans="1:11">
      <c r="A60" s="26">
        <v>44834</v>
      </c>
      <c r="B60" t="s">
        <v>516</v>
      </c>
      <c r="C60" t="s">
        <v>517</v>
      </c>
      <c r="D60" t="s">
        <v>615</v>
      </c>
      <c r="E60" t="s">
        <v>518</v>
      </c>
      <c r="F60" s="29">
        <v>240</v>
      </c>
      <c r="G60" s="29">
        <v>102576080.31</v>
      </c>
      <c r="H60" t="s">
        <v>11</v>
      </c>
      <c r="I60" t="s">
        <v>735</v>
      </c>
      <c r="J60" t="s">
        <v>627</v>
      </c>
      <c r="K60" t="s">
        <v>736</v>
      </c>
    </row>
    <row r="61" spans="1:11">
      <c r="A61" s="26">
        <v>44834</v>
      </c>
      <c r="B61" t="s">
        <v>516</v>
      </c>
      <c r="C61" t="s">
        <v>517</v>
      </c>
      <c r="D61" t="s">
        <v>615</v>
      </c>
      <c r="E61" t="s">
        <v>518</v>
      </c>
      <c r="F61" s="29">
        <v>6</v>
      </c>
      <c r="G61" s="29">
        <v>5842404</v>
      </c>
      <c r="H61" t="s">
        <v>11</v>
      </c>
      <c r="I61" t="s">
        <v>737</v>
      </c>
      <c r="J61" t="s">
        <v>627</v>
      </c>
      <c r="K61" t="s">
        <v>738</v>
      </c>
    </row>
    <row r="62" spans="1:11">
      <c r="A62" s="26">
        <v>44834</v>
      </c>
      <c r="B62" t="s">
        <v>516</v>
      </c>
      <c r="C62" t="s">
        <v>517</v>
      </c>
      <c r="D62" t="s">
        <v>615</v>
      </c>
      <c r="E62" t="s">
        <v>518</v>
      </c>
      <c r="F62" s="29">
        <v>188</v>
      </c>
      <c r="G62" s="29">
        <v>13831616.310000001</v>
      </c>
      <c r="H62" t="s">
        <v>11</v>
      </c>
      <c r="I62" t="s">
        <v>739</v>
      </c>
      <c r="J62" t="s">
        <v>627</v>
      </c>
      <c r="K62" t="s">
        <v>740</v>
      </c>
    </row>
    <row r="63" spans="1:11">
      <c r="A63" s="26">
        <v>44834</v>
      </c>
      <c r="B63" t="s">
        <v>516</v>
      </c>
      <c r="C63" t="s">
        <v>517</v>
      </c>
      <c r="D63" t="s">
        <v>615</v>
      </c>
      <c r="E63" t="s">
        <v>518</v>
      </c>
      <c r="F63" s="29">
        <v>324</v>
      </c>
      <c r="G63" s="29">
        <v>28724385.539999999</v>
      </c>
      <c r="H63" t="s">
        <v>11</v>
      </c>
      <c r="I63" t="s">
        <v>741</v>
      </c>
      <c r="J63" t="s">
        <v>627</v>
      </c>
      <c r="K63" t="s">
        <v>742</v>
      </c>
    </row>
    <row r="64" spans="1:11">
      <c r="A64" s="26">
        <v>44834</v>
      </c>
      <c r="B64" t="s">
        <v>516</v>
      </c>
      <c r="C64" t="s">
        <v>517</v>
      </c>
      <c r="D64" t="s">
        <v>615</v>
      </c>
      <c r="E64" t="s">
        <v>518</v>
      </c>
      <c r="F64" s="29">
        <v>132</v>
      </c>
      <c r="G64" s="29">
        <v>17245459.079999998</v>
      </c>
      <c r="H64" t="s">
        <v>11</v>
      </c>
      <c r="I64" t="s">
        <v>743</v>
      </c>
      <c r="J64" t="s">
        <v>627</v>
      </c>
      <c r="K64" t="s">
        <v>744</v>
      </c>
    </row>
    <row r="65" spans="1:11">
      <c r="A65" s="26">
        <v>44834</v>
      </c>
      <c r="B65" t="s">
        <v>516</v>
      </c>
      <c r="C65" t="s">
        <v>517</v>
      </c>
      <c r="D65" t="s">
        <v>615</v>
      </c>
      <c r="E65" t="s">
        <v>518</v>
      </c>
      <c r="F65" s="29">
        <v>1020</v>
      </c>
      <c r="G65" s="29">
        <v>525169652.31</v>
      </c>
      <c r="H65" t="s">
        <v>11</v>
      </c>
      <c r="I65" t="s">
        <v>745</v>
      </c>
      <c r="J65" t="s">
        <v>627</v>
      </c>
      <c r="K65" t="s">
        <v>746</v>
      </c>
    </row>
    <row r="66" spans="1:11">
      <c r="A66" s="26">
        <v>44834</v>
      </c>
      <c r="B66" t="s">
        <v>516</v>
      </c>
      <c r="C66" t="s">
        <v>517</v>
      </c>
      <c r="D66" t="s">
        <v>615</v>
      </c>
      <c r="E66" t="s">
        <v>518</v>
      </c>
      <c r="F66" s="29">
        <v>2179</v>
      </c>
      <c r="G66" s="29">
        <v>212764580.91999999</v>
      </c>
      <c r="H66" t="s">
        <v>11</v>
      </c>
      <c r="I66" t="s">
        <v>747</v>
      </c>
      <c r="J66" t="s">
        <v>627</v>
      </c>
      <c r="K66" t="s">
        <v>748</v>
      </c>
    </row>
    <row r="67" spans="1:11">
      <c r="A67" s="26">
        <v>44834</v>
      </c>
      <c r="B67" t="s">
        <v>516</v>
      </c>
      <c r="C67" t="s">
        <v>517</v>
      </c>
      <c r="D67" t="s">
        <v>615</v>
      </c>
      <c r="E67" t="s">
        <v>518</v>
      </c>
      <c r="F67" s="29">
        <v>213</v>
      </c>
      <c r="G67" s="29">
        <v>10468051.689999999</v>
      </c>
      <c r="H67" t="s">
        <v>11</v>
      </c>
      <c r="I67" t="s">
        <v>749</v>
      </c>
      <c r="J67" t="s">
        <v>627</v>
      </c>
      <c r="K67" t="s">
        <v>750</v>
      </c>
    </row>
    <row r="68" spans="1:11">
      <c r="A68" s="26">
        <v>44834</v>
      </c>
      <c r="B68" t="s">
        <v>516</v>
      </c>
      <c r="C68" t="s">
        <v>517</v>
      </c>
      <c r="D68" t="s">
        <v>615</v>
      </c>
      <c r="E68" t="s">
        <v>518</v>
      </c>
      <c r="F68" s="29">
        <v>135</v>
      </c>
      <c r="G68" s="29">
        <v>4524218.46</v>
      </c>
      <c r="H68" t="s">
        <v>11</v>
      </c>
      <c r="I68" t="s">
        <v>751</v>
      </c>
      <c r="J68" t="s">
        <v>627</v>
      </c>
      <c r="K68" t="s">
        <v>752</v>
      </c>
    </row>
    <row r="69" spans="1:11">
      <c r="A69" s="26">
        <v>44834</v>
      </c>
      <c r="B69" t="s">
        <v>516</v>
      </c>
      <c r="C69" t="s">
        <v>517</v>
      </c>
      <c r="D69" t="s">
        <v>615</v>
      </c>
      <c r="E69" t="s">
        <v>518</v>
      </c>
      <c r="F69" s="29">
        <v>402</v>
      </c>
      <c r="G69" s="29">
        <v>31980632</v>
      </c>
      <c r="H69" t="s">
        <v>11</v>
      </c>
      <c r="I69" t="s">
        <v>753</v>
      </c>
      <c r="J69" t="s">
        <v>627</v>
      </c>
      <c r="K69" t="s">
        <v>754</v>
      </c>
    </row>
    <row r="70" spans="1:11">
      <c r="A70" s="26">
        <v>44834</v>
      </c>
      <c r="B70" t="s">
        <v>516</v>
      </c>
      <c r="C70" t="s">
        <v>517</v>
      </c>
      <c r="D70" t="s">
        <v>615</v>
      </c>
      <c r="E70" t="s">
        <v>518</v>
      </c>
      <c r="F70" s="29">
        <v>1140</v>
      </c>
      <c r="G70" s="29">
        <v>48243790.149999999</v>
      </c>
      <c r="H70" t="s">
        <v>11</v>
      </c>
      <c r="I70" t="s">
        <v>755</v>
      </c>
      <c r="J70" t="s">
        <v>627</v>
      </c>
      <c r="K70" t="s">
        <v>756</v>
      </c>
    </row>
    <row r="71" spans="1:11">
      <c r="A71" s="26">
        <v>44834</v>
      </c>
      <c r="B71" t="s">
        <v>516</v>
      </c>
      <c r="C71" t="s">
        <v>517</v>
      </c>
      <c r="D71" t="s">
        <v>615</v>
      </c>
      <c r="E71" t="s">
        <v>518</v>
      </c>
      <c r="F71" s="29">
        <v>64</v>
      </c>
      <c r="G71" s="29">
        <v>6956215.6900000004</v>
      </c>
      <c r="H71" t="s">
        <v>11</v>
      </c>
      <c r="I71" t="s">
        <v>757</v>
      </c>
      <c r="J71" t="s">
        <v>627</v>
      </c>
      <c r="K71" t="s">
        <v>758</v>
      </c>
    </row>
    <row r="72" spans="1:11">
      <c r="A72" s="26">
        <v>44834</v>
      </c>
      <c r="B72" t="s">
        <v>516</v>
      </c>
      <c r="C72" t="s">
        <v>517</v>
      </c>
      <c r="D72" t="s">
        <v>615</v>
      </c>
      <c r="E72" t="s">
        <v>518</v>
      </c>
      <c r="F72" s="29">
        <v>169</v>
      </c>
      <c r="G72" s="29">
        <v>16441603.689999999</v>
      </c>
      <c r="H72" t="s">
        <v>11</v>
      </c>
      <c r="I72" t="s">
        <v>759</v>
      </c>
      <c r="J72" t="s">
        <v>627</v>
      </c>
      <c r="K72" t="s">
        <v>760</v>
      </c>
    </row>
    <row r="73" spans="1:11">
      <c r="A73" s="26">
        <v>44834</v>
      </c>
      <c r="B73" t="s">
        <v>516</v>
      </c>
      <c r="C73" t="s">
        <v>517</v>
      </c>
      <c r="D73" t="s">
        <v>615</v>
      </c>
      <c r="E73" t="s">
        <v>518</v>
      </c>
      <c r="F73" s="29">
        <v>836</v>
      </c>
      <c r="G73" s="29">
        <v>148070056.31</v>
      </c>
      <c r="H73" t="s">
        <v>11</v>
      </c>
      <c r="I73" t="s">
        <v>761</v>
      </c>
      <c r="J73" t="s">
        <v>627</v>
      </c>
      <c r="K73" t="s">
        <v>762</v>
      </c>
    </row>
    <row r="74" spans="1:11">
      <c r="A74" s="26">
        <v>44834</v>
      </c>
      <c r="B74" t="s">
        <v>516</v>
      </c>
      <c r="C74" t="s">
        <v>517</v>
      </c>
      <c r="D74" t="s">
        <v>615</v>
      </c>
      <c r="E74" t="s">
        <v>518</v>
      </c>
      <c r="F74" s="29">
        <v>747</v>
      </c>
      <c r="G74" s="29">
        <v>171377391.38</v>
      </c>
      <c r="H74" t="s">
        <v>11</v>
      </c>
      <c r="I74" t="s">
        <v>763</v>
      </c>
      <c r="J74" t="s">
        <v>627</v>
      </c>
      <c r="K74" t="s">
        <v>764</v>
      </c>
    </row>
    <row r="75" spans="1:11">
      <c r="A75" s="26">
        <v>44834</v>
      </c>
      <c r="B75" t="s">
        <v>516</v>
      </c>
      <c r="C75" t="s">
        <v>517</v>
      </c>
      <c r="D75" t="s">
        <v>615</v>
      </c>
      <c r="E75" t="s">
        <v>518</v>
      </c>
      <c r="F75" s="29">
        <v>226</v>
      </c>
      <c r="G75" s="29">
        <v>147961800.62</v>
      </c>
      <c r="H75" t="s">
        <v>11</v>
      </c>
      <c r="I75" t="s">
        <v>765</v>
      </c>
      <c r="J75" t="s">
        <v>627</v>
      </c>
      <c r="K75" t="s">
        <v>766</v>
      </c>
    </row>
    <row r="76" spans="1:11">
      <c r="A76" s="26">
        <v>44834</v>
      </c>
      <c r="B76" t="s">
        <v>516</v>
      </c>
      <c r="C76" t="s">
        <v>517</v>
      </c>
      <c r="D76" t="s">
        <v>615</v>
      </c>
      <c r="E76" t="s">
        <v>518</v>
      </c>
      <c r="F76" s="29">
        <v>19</v>
      </c>
      <c r="G76" s="29">
        <v>1292124</v>
      </c>
      <c r="H76" t="s">
        <v>11</v>
      </c>
      <c r="I76" t="s">
        <v>767</v>
      </c>
      <c r="J76" t="s">
        <v>627</v>
      </c>
      <c r="K76" t="s">
        <v>768</v>
      </c>
    </row>
    <row r="77" spans="1:11">
      <c r="A77" s="26">
        <v>44834</v>
      </c>
      <c r="B77" t="s">
        <v>516</v>
      </c>
      <c r="C77" t="s">
        <v>517</v>
      </c>
      <c r="D77" t="s">
        <v>615</v>
      </c>
      <c r="E77" t="s">
        <v>518</v>
      </c>
      <c r="F77" s="29">
        <v>14</v>
      </c>
      <c r="G77" s="29">
        <v>1075128</v>
      </c>
      <c r="H77" t="s">
        <v>11</v>
      </c>
      <c r="I77" t="s">
        <v>769</v>
      </c>
      <c r="J77" t="s">
        <v>627</v>
      </c>
      <c r="K77" t="s">
        <v>770</v>
      </c>
    </row>
    <row r="78" spans="1:11">
      <c r="A78" s="26">
        <v>44834</v>
      </c>
      <c r="B78" t="s">
        <v>516</v>
      </c>
      <c r="C78" t="s">
        <v>517</v>
      </c>
      <c r="D78" t="s">
        <v>615</v>
      </c>
      <c r="E78" t="s">
        <v>518</v>
      </c>
      <c r="F78" s="29">
        <v>165</v>
      </c>
      <c r="G78" s="29">
        <v>8922219.6899999995</v>
      </c>
      <c r="H78" t="s">
        <v>11</v>
      </c>
      <c r="I78" t="s">
        <v>771</v>
      </c>
      <c r="J78" t="s">
        <v>627</v>
      </c>
      <c r="K78" t="s">
        <v>772</v>
      </c>
    </row>
    <row r="79" spans="1:11">
      <c r="A79" s="26">
        <v>44834</v>
      </c>
      <c r="B79" t="s">
        <v>516</v>
      </c>
      <c r="C79" t="s">
        <v>517</v>
      </c>
      <c r="D79" t="s">
        <v>615</v>
      </c>
      <c r="E79" t="s">
        <v>518</v>
      </c>
      <c r="F79" s="29">
        <v>20</v>
      </c>
      <c r="G79" s="29">
        <v>6373081.2300000004</v>
      </c>
      <c r="H79" t="s">
        <v>11</v>
      </c>
      <c r="I79" t="s">
        <v>773</v>
      </c>
      <c r="J79" t="s">
        <v>627</v>
      </c>
      <c r="K79" t="s">
        <v>774</v>
      </c>
    </row>
    <row r="80" spans="1:11">
      <c r="A80" s="26">
        <v>44834</v>
      </c>
      <c r="B80" t="s">
        <v>516</v>
      </c>
      <c r="C80" t="s">
        <v>517</v>
      </c>
      <c r="D80" t="s">
        <v>615</v>
      </c>
      <c r="E80" t="s">
        <v>518</v>
      </c>
      <c r="F80" s="29">
        <v>216</v>
      </c>
      <c r="G80" s="29">
        <v>16181543.380000001</v>
      </c>
      <c r="H80" t="s">
        <v>11</v>
      </c>
      <c r="I80" t="s">
        <v>775</v>
      </c>
      <c r="J80" t="s">
        <v>627</v>
      </c>
      <c r="K80" t="s">
        <v>776</v>
      </c>
    </row>
    <row r="81" spans="1:11">
      <c r="A81" s="26">
        <v>44834</v>
      </c>
      <c r="B81" t="s">
        <v>516</v>
      </c>
      <c r="C81" t="s">
        <v>517</v>
      </c>
      <c r="D81" t="s">
        <v>615</v>
      </c>
      <c r="E81" t="s">
        <v>518</v>
      </c>
      <c r="F81" s="29">
        <v>268</v>
      </c>
      <c r="G81" s="29">
        <v>36896768.310000002</v>
      </c>
      <c r="H81" t="s">
        <v>11</v>
      </c>
      <c r="I81" t="s">
        <v>777</v>
      </c>
      <c r="J81" t="s">
        <v>627</v>
      </c>
      <c r="K81" t="s">
        <v>778</v>
      </c>
    </row>
    <row r="82" spans="1:11">
      <c r="A82" s="26">
        <v>44834</v>
      </c>
      <c r="B82" t="s">
        <v>516</v>
      </c>
      <c r="C82" t="s">
        <v>517</v>
      </c>
      <c r="D82" t="s">
        <v>615</v>
      </c>
      <c r="E82" t="s">
        <v>518</v>
      </c>
      <c r="F82" s="29">
        <v>301</v>
      </c>
      <c r="G82" s="29">
        <v>59153401.229999997</v>
      </c>
      <c r="H82" t="s">
        <v>11</v>
      </c>
      <c r="I82" t="s">
        <v>779</v>
      </c>
      <c r="J82" t="s">
        <v>627</v>
      </c>
      <c r="K82" t="s">
        <v>780</v>
      </c>
    </row>
    <row r="83" spans="1:11">
      <c r="A83" s="26">
        <v>44834</v>
      </c>
      <c r="B83" t="s">
        <v>516</v>
      </c>
      <c r="C83" t="s">
        <v>517</v>
      </c>
      <c r="D83" t="s">
        <v>615</v>
      </c>
      <c r="E83" t="s">
        <v>518</v>
      </c>
      <c r="F83" s="29">
        <v>674</v>
      </c>
      <c r="G83" s="29">
        <v>232662989.84999999</v>
      </c>
      <c r="H83" t="s">
        <v>11</v>
      </c>
      <c r="I83" t="s">
        <v>781</v>
      </c>
      <c r="J83" t="s">
        <v>627</v>
      </c>
      <c r="K83" t="s">
        <v>782</v>
      </c>
    </row>
    <row r="84" spans="1:11">
      <c r="A84" s="26">
        <v>44834</v>
      </c>
      <c r="B84" t="s">
        <v>516</v>
      </c>
      <c r="C84" t="s">
        <v>517</v>
      </c>
      <c r="D84" t="s">
        <v>615</v>
      </c>
      <c r="E84" t="s">
        <v>518</v>
      </c>
      <c r="F84" s="29">
        <v>51</v>
      </c>
      <c r="G84" s="29">
        <v>1830944</v>
      </c>
      <c r="H84" t="s">
        <v>11</v>
      </c>
      <c r="I84" t="s">
        <v>783</v>
      </c>
      <c r="J84" t="s">
        <v>627</v>
      </c>
      <c r="K84" t="s">
        <v>784</v>
      </c>
    </row>
    <row r="85" spans="1:11">
      <c r="A85" s="26">
        <v>44834</v>
      </c>
      <c r="B85" t="s">
        <v>516</v>
      </c>
      <c r="C85" t="s">
        <v>517</v>
      </c>
      <c r="D85" t="s">
        <v>615</v>
      </c>
      <c r="E85" t="s">
        <v>518</v>
      </c>
      <c r="F85" s="29">
        <v>34</v>
      </c>
      <c r="G85" s="29">
        <v>775097.23</v>
      </c>
      <c r="H85" t="s">
        <v>11</v>
      </c>
      <c r="I85" t="s">
        <v>785</v>
      </c>
      <c r="J85" t="s">
        <v>627</v>
      </c>
      <c r="K85" t="s">
        <v>786</v>
      </c>
    </row>
    <row r="86" spans="1:11">
      <c r="A86" s="26">
        <v>44834</v>
      </c>
      <c r="B86" t="s">
        <v>516</v>
      </c>
      <c r="C86" t="s">
        <v>517</v>
      </c>
      <c r="D86" t="s">
        <v>615</v>
      </c>
      <c r="E86" t="s">
        <v>518</v>
      </c>
      <c r="F86" s="29">
        <v>220</v>
      </c>
      <c r="G86" s="29">
        <v>40344432</v>
      </c>
      <c r="H86" t="s">
        <v>11</v>
      </c>
      <c r="I86" t="s">
        <v>787</v>
      </c>
      <c r="J86" t="s">
        <v>627</v>
      </c>
      <c r="K86" t="s">
        <v>788</v>
      </c>
    </row>
    <row r="87" spans="1:11">
      <c r="A87" s="26">
        <v>44834</v>
      </c>
      <c r="B87" t="s">
        <v>516</v>
      </c>
      <c r="C87" t="s">
        <v>517</v>
      </c>
      <c r="D87" t="s">
        <v>615</v>
      </c>
      <c r="E87" t="s">
        <v>518</v>
      </c>
      <c r="F87" s="29">
        <v>15975</v>
      </c>
      <c r="G87" s="29">
        <v>1957718701.8499999</v>
      </c>
      <c r="H87" t="s">
        <v>11</v>
      </c>
      <c r="I87" t="s">
        <v>789</v>
      </c>
      <c r="J87" t="s">
        <v>627</v>
      </c>
      <c r="K87" t="s">
        <v>790</v>
      </c>
    </row>
    <row r="88" spans="1:11">
      <c r="A88" s="26">
        <v>44834</v>
      </c>
      <c r="B88" t="s">
        <v>516</v>
      </c>
      <c r="C88" t="s">
        <v>517</v>
      </c>
      <c r="D88" t="s">
        <v>615</v>
      </c>
      <c r="E88" t="s">
        <v>518</v>
      </c>
      <c r="F88" s="29">
        <v>42</v>
      </c>
      <c r="G88" s="29">
        <v>733499.08</v>
      </c>
      <c r="H88" t="s">
        <v>11</v>
      </c>
      <c r="I88" t="s">
        <v>791</v>
      </c>
      <c r="J88" t="s">
        <v>627</v>
      </c>
      <c r="K88" t="s">
        <v>792</v>
      </c>
    </row>
    <row r="89" spans="1:11">
      <c r="A89" s="26">
        <v>44834</v>
      </c>
      <c r="B89" t="s">
        <v>516</v>
      </c>
      <c r="C89" t="s">
        <v>517</v>
      </c>
      <c r="D89" t="s">
        <v>615</v>
      </c>
      <c r="E89" t="s">
        <v>518</v>
      </c>
      <c r="F89" s="29">
        <v>87</v>
      </c>
      <c r="G89" s="29">
        <v>4988904</v>
      </c>
      <c r="H89" t="s">
        <v>11</v>
      </c>
      <c r="I89" t="s">
        <v>793</v>
      </c>
      <c r="J89" t="s">
        <v>627</v>
      </c>
      <c r="K89" t="s">
        <v>794</v>
      </c>
    </row>
    <row r="90" spans="1:11">
      <c r="A90" s="26">
        <v>44834</v>
      </c>
      <c r="B90" t="s">
        <v>516</v>
      </c>
      <c r="C90" t="s">
        <v>517</v>
      </c>
      <c r="D90" t="s">
        <v>615</v>
      </c>
      <c r="E90" t="s">
        <v>518</v>
      </c>
      <c r="F90" s="29">
        <v>169</v>
      </c>
      <c r="G90" s="29">
        <v>15342791.689999999</v>
      </c>
      <c r="H90" t="s">
        <v>11</v>
      </c>
      <c r="I90" t="s">
        <v>795</v>
      </c>
      <c r="J90" t="s">
        <v>627</v>
      </c>
      <c r="K90" t="s">
        <v>796</v>
      </c>
    </row>
    <row r="91" spans="1:11">
      <c r="A91" s="26">
        <v>44834</v>
      </c>
      <c r="B91" t="s">
        <v>516</v>
      </c>
      <c r="C91" t="s">
        <v>517</v>
      </c>
      <c r="D91" t="s">
        <v>615</v>
      </c>
      <c r="E91" t="s">
        <v>518</v>
      </c>
      <c r="F91" s="29">
        <v>12</v>
      </c>
      <c r="G91" s="29">
        <v>2083156.62</v>
      </c>
      <c r="H91" t="s">
        <v>11</v>
      </c>
      <c r="I91" t="s">
        <v>797</v>
      </c>
      <c r="J91" t="s">
        <v>627</v>
      </c>
      <c r="K91" t="s">
        <v>798</v>
      </c>
    </row>
    <row r="92" spans="1:11">
      <c r="A92" s="26">
        <v>44834</v>
      </c>
      <c r="B92" t="s">
        <v>516</v>
      </c>
      <c r="C92" t="s">
        <v>517</v>
      </c>
      <c r="D92" t="s">
        <v>615</v>
      </c>
      <c r="E92" t="s">
        <v>518</v>
      </c>
      <c r="F92" s="29">
        <v>187</v>
      </c>
      <c r="G92" s="29">
        <v>8494541.8499999996</v>
      </c>
      <c r="H92" t="s">
        <v>11</v>
      </c>
      <c r="I92" t="s">
        <v>799</v>
      </c>
      <c r="J92" t="s">
        <v>627</v>
      </c>
      <c r="K92" t="s">
        <v>800</v>
      </c>
    </row>
    <row r="93" spans="1:11">
      <c r="A93" s="26">
        <v>44834</v>
      </c>
      <c r="B93" t="s">
        <v>516</v>
      </c>
      <c r="C93" t="s">
        <v>517</v>
      </c>
      <c r="D93" t="s">
        <v>615</v>
      </c>
      <c r="E93" t="s">
        <v>518</v>
      </c>
      <c r="F93" s="29">
        <v>16221</v>
      </c>
      <c r="G93" s="29">
        <v>1048860719.38</v>
      </c>
      <c r="H93" t="s">
        <v>11</v>
      </c>
      <c r="I93" t="s">
        <v>801</v>
      </c>
      <c r="J93" t="s">
        <v>627</v>
      </c>
      <c r="K93" t="s">
        <v>802</v>
      </c>
    </row>
    <row r="94" spans="1:11">
      <c r="A94" s="26">
        <v>44834</v>
      </c>
      <c r="B94" t="s">
        <v>516</v>
      </c>
      <c r="C94" t="s">
        <v>517</v>
      </c>
      <c r="D94" t="s">
        <v>615</v>
      </c>
      <c r="E94" t="s">
        <v>518</v>
      </c>
      <c r="F94" s="29">
        <v>207</v>
      </c>
      <c r="G94" s="29">
        <v>5092310.7699999996</v>
      </c>
      <c r="H94" t="s">
        <v>11</v>
      </c>
      <c r="I94" t="s">
        <v>803</v>
      </c>
      <c r="J94" t="s">
        <v>627</v>
      </c>
      <c r="K94" t="s">
        <v>804</v>
      </c>
    </row>
    <row r="95" spans="1:11">
      <c r="A95" s="26">
        <v>44834</v>
      </c>
      <c r="B95" t="s">
        <v>516</v>
      </c>
      <c r="C95" t="s">
        <v>517</v>
      </c>
      <c r="D95" t="s">
        <v>615</v>
      </c>
      <c r="E95" t="s">
        <v>518</v>
      </c>
      <c r="F95" s="29">
        <v>18</v>
      </c>
      <c r="G95" s="29">
        <v>713023.38</v>
      </c>
      <c r="H95" t="s">
        <v>11</v>
      </c>
      <c r="I95" t="s">
        <v>805</v>
      </c>
      <c r="J95" t="s">
        <v>627</v>
      </c>
      <c r="K95" t="s">
        <v>806</v>
      </c>
    </row>
    <row r="96" spans="1:11">
      <c r="A96" s="26">
        <v>44834</v>
      </c>
      <c r="B96" t="s">
        <v>516</v>
      </c>
      <c r="C96" t="s">
        <v>517</v>
      </c>
      <c r="D96" t="s">
        <v>615</v>
      </c>
      <c r="E96" t="s">
        <v>518</v>
      </c>
      <c r="F96" s="29">
        <v>1648</v>
      </c>
      <c r="G96" s="29">
        <v>256059230.15000001</v>
      </c>
      <c r="H96" t="s">
        <v>11</v>
      </c>
      <c r="I96" t="s">
        <v>807</v>
      </c>
      <c r="J96" t="s">
        <v>627</v>
      </c>
      <c r="K96" t="s">
        <v>808</v>
      </c>
    </row>
    <row r="97" spans="1:11">
      <c r="A97" s="26">
        <v>44834</v>
      </c>
      <c r="B97" t="s">
        <v>516</v>
      </c>
      <c r="C97" t="s">
        <v>517</v>
      </c>
      <c r="D97" t="s">
        <v>615</v>
      </c>
      <c r="E97" t="s">
        <v>518</v>
      </c>
      <c r="F97" s="29">
        <v>24</v>
      </c>
      <c r="G97" s="29">
        <v>93706593.230000004</v>
      </c>
      <c r="H97" t="s">
        <v>11</v>
      </c>
      <c r="I97" t="s">
        <v>809</v>
      </c>
      <c r="J97" t="s">
        <v>627</v>
      </c>
      <c r="K97" t="s">
        <v>810</v>
      </c>
    </row>
    <row r="98" spans="1:11">
      <c r="A98" s="26">
        <v>44834</v>
      </c>
      <c r="B98" t="s">
        <v>516</v>
      </c>
      <c r="C98" t="s">
        <v>517</v>
      </c>
      <c r="D98" t="s">
        <v>615</v>
      </c>
      <c r="E98" t="s">
        <v>518</v>
      </c>
      <c r="F98" s="29">
        <v>99</v>
      </c>
      <c r="G98" s="29">
        <v>12361815.380000001</v>
      </c>
      <c r="H98" t="s">
        <v>11</v>
      </c>
      <c r="I98" t="s">
        <v>811</v>
      </c>
      <c r="J98" t="s">
        <v>627</v>
      </c>
      <c r="K98" t="s">
        <v>812</v>
      </c>
    </row>
    <row r="99" spans="1:11">
      <c r="A99" s="26">
        <v>44834</v>
      </c>
      <c r="B99" t="s">
        <v>516</v>
      </c>
      <c r="C99" t="s">
        <v>517</v>
      </c>
      <c r="D99" t="s">
        <v>615</v>
      </c>
      <c r="E99" t="s">
        <v>518</v>
      </c>
      <c r="F99" s="29">
        <v>1367</v>
      </c>
      <c r="G99" s="29">
        <v>708134658.76999998</v>
      </c>
      <c r="H99" t="s">
        <v>11</v>
      </c>
      <c r="I99" t="s">
        <v>813</v>
      </c>
      <c r="J99" t="s">
        <v>627</v>
      </c>
      <c r="K99" t="s">
        <v>814</v>
      </c>
    </row>
    <row r="100" spans="1:11">
      <c r="A100" s="26">
        <v>44834</v>
      </c>
      <c r="B100" t="s">
        <v>516</v>
      </c>
      <c r="C100" t="s">
        <v>517</v>
      </c>
      <c r="D100" t="s">
        <v>615</v>
      </c>
      <c r="E100" t="s">
        <v>518</v>
      </c>
      <c r="F100" s="29">
        <v>6074</v>
      </c>
      <c r="G100" s="29">
        <v>2017148067.3800001</v>
      </c>
      <c r="H100" t="s">
        <v>11</v>
      </c>
      <c r="I100" t="s">
        <v>815</v>
      </c>
      <c r="J100" t="s">
        <v>627</v>
      </c>
      <c r="K100" t="s">
        <v>816</v>
      </c>
    </row>
    <row r="101" spans="1:11">
      <c r="A101" s="26">
        <v>44834</v>
      </c>
      <c r="B101" t="s">
        <v>516</v>
      </c>
      <c r="C101" t="s">
        <v>517</v>
      </c>
      <c r="D101" t="s">
        <v>615</v>
      </c>
      <c r="E101" t="s">
        <v>518</v>
      </c>
      <c r="F101" s="29">
        <v>36</v>
      </c>
      <c r="G101" s="29">
        <v>4542278.1500000004</v>
      </c>
      <c r="H101" t="s">
        <v>11</v>
      </c>
      <c r="I101" t="s">
        <v>817</v>
      </c>
      <c r="J101" t="s">
        <v>627</v>
      </c>
      <c r="K101" t="s">
        <v>818</v>
      </c>
    </row>
    <row r="102" spans="1:11">
      <c r="A102" s="26">
        <v>44834</v>
      </c>
      <c r="B102" t="s">
        <v>516</v>
      </c>
      <c r="C102" t="s">
        <v>517</v>
      </c>
      <c r="D102" t="s">
        <v>615</v>
      </c>
      <c r="E102" t="s">
        <v>518</v>
      </c>
      <c r="F102" s="29">
        <v>5557</v>
      </c>
      <c r="G102" s="29">
        <v>1684887729.54</v>
      </c>
      <c r="H102" t="s">
        <v>11</v>
      </c>
      <c r="I102" t="s">
        <v>819</v>
      </c>
      <c r="J102" t="s">
        <v>627</v>
      </c>
      <c r="K102" t="s">
        <v>820</v>
      </c>
    </row>
    <row r="103" spans="1:11">
      <c r="A103" s="26">
        <v>44834</v>
      </c>
      <c r="B103" t="s">
        <v>516</v>
      </c>
      <c r="C103" t="s">
        <v>517</v>
      </c>
      <c r="D103" t="s">
        <v>615</v>
      </c>
      <c r="E103" t="s">
        <v>518</v>
      </c>
      <c r="F103" s="29">
        <v>114</v>
      </c>
      <c r="G103" s="29">
        <v>19534998.460000001</v>
      </c>
      <c r="H103" t="s">
        <v>11</v>
      </c>
      <c r="I103" t="s">
        <v>821</v>
      </c>
      <c r="J103" t="s">
        <v>627</v>
      </c>
      <c r="K103" t="s">
        <v>822</v>
      </c>
    </row>
    <row r="104" spans="1:11">
      <c r="A104" s="26">
        <v>44834</v>
      </c>
      <c r="B104" t="s">
        <v>516</v>
      </c>
      <c r="C104" t="s">
        <v>517</v>
      </c>
      <c r="D104" t="s">
        <v>615</v>
      </c>
      <c r="E104" t="s">
        <v>518</v>
      </c>
      <c r="F104" s="29">
        <v>2445</v>
      </c>
      <c r="G104" s="29">
        <v>617048822.14999998</v>
      </c>
      <c r="H104" t="s">
        <v>11</v>
      </c>
      <c r="I104" t="s">
        <v>823</v>
      </c>
      <c r="J104" t="s">
        <v>627</v>
      </c>
      <c r="K104" t="s">
        <v>824</v>
      </c>
    </row>
    <row r="105" spans="1:11">
      <c r="A105" s="26">
        <v>44834</v>
      </c>
      <c r="B105" t="s">
        <v>516</v>
      </c>
      <c r="C105" t="s">
        <v>517</v>
      </c>
      <c r="D105" t="s">
        <v>615</v>
      </c>
      <c r="E105" t="s">
        <v>518</v>
      </c>
      <c r="F105" s="29">
        <v>12</v>
      </c>
      <c r="G105" s="29">
        <v>2059399.69</v>
      </c>
      <c r="H105" t="s">
        <v>11</v>
      </c>
      <c r="I105" t="s">
        <v>825</v>
      </c>
      <c r="J105" t="s">
        <v>627</v>
      </c>
      <c r="K105" t="s">
        <v>826</v>
      </c>
    </row>
    <row r="106" spans="1:11">
      <c r="A106" s="26">
        <v>44834</v>
      </c>
      <c r="B106" t="s">
        <v>516</v>
      </c>
      <c r="C106" t="s">
        <v>517</v>
      </c>
      <c r="D106" t="s">
        <v>615</v>
      </c>
      <c r="E106" t="s">
        <v>518</v>
      </c>
      <c r="F106" s="29">
        <v>156</v>
      </c>
      <c r="G106" s="29">
        <v>9575157.5399999991</v>
      </c>
      <c r="H106" t="s">
        <v>11</v>
      </c>
      <c r="I106" t="s">
        <v>827</v>
      </c>
      <c r="J106" t="s">
        <v>627</v>
      </c>
      <c r="K106" t="s">
        <v>828</v>
      </c>
    </row>
    <row r="107" spans="1:11">
      <c r="A107" s="26">
        <v>44834</v>
      </c>
      <c r="B107" t="s">
        <v>516</v>
      </c>
      <c r="C107" t="s">
        <v>517</v>
      </c>
      <c r="D107" t="s">
        <v>615</v>
      </c>
      <c r="E107" t="s">
        <v>518</v>
      </c>
      <c r="F107" s="29">
        <v>1562</v>
      </c>
      <c r="G107" s="29">
        <v>1685323246.46</v>
      </c>
      <c r="H107" t="s">
        <v>11</v>
      </c>
      <c r="I107" t="s">
        <v>829</v>
      </c>
      <c r="J107" t="s">
        <v>627</v>
      </c>
      <c r="K107" t="s">
        <v>830</v>
      </c>
    </row>
    <row r="108" spans="1:11">
      <c r="A108" s="26">
        <v>44834</v>
      </c>
      <c r="B108" t="s">
        <v>516</v>
      </c>
      <c r="C108" t="s">
        <v>517</v>
      </c>
      <c r="D108" t="s">
        <v>615</v>
      </c>
      <c r="E108" t="s">
        <v>518</v>
      </c>
      <c r="F108" s="29">
        <v>72</v>
      </c>
      <c r="G108" s="29">
        <v>101038733.23</v>
      </c>
      <c r="H108" t="s">
        <v>11</v>
      </c>
      <c r="I108" t="s">
        <v>831</v>
      </c>
      <c r="J108" t="s">
        <v>627</v>
      </c>
      <c r="K108" t="s">
        <v>832</v>
      </c>
    </row>
    <row r="109" spans="1:11">
      <c r="A109" s="26">
        <v>44834</v>
      </c>
      <c r="B109" t="s">
        <v>516</v>
      </c>
      <c r="C109" t="s">
        <v>517</v>
      </c>
      <c r="D109" t="s">
        <v>615</v>
      </c>
      <c r="E109" t="s">
        <v>518</v>
      </c>
      <c r="F109" s="29">
        <v>130</v>
      </c>
      <c r="G109" s="29">
        <v>94906312.620000005</v>
      </c>
      <c r="H109" t="s">
        <v>11</v>
      </c>
      <c r="I109" t="s">
        <v>833</v>
      </c>
      <c r="J109" t="s">
        <v>627</v>
      </c>
      <c r="K109" t="s">
        <v>834</v>
      </c>
    </row>
    <row r="110" spans="1:11">
      <c r="A110" s="26">
        <v>44834</v>
      </c>
      <c r="B110" t="s">
        <v>516</v>
      </c>
      <c r="C110" t="s">
        <v>517</v>
      </c>
      <c r="D110" t="s">
        <v>615</v>
      </c>
      <c r="E110" t="s">
        <v>518</v>
      </c>
      <c r="F110" s="29">
        <v>116</v>
      </c>
      <c r="G110" s="29">
        <v>7980784.9199999999</v>
      </c>
      <c r="H110" t="s">
        <v>11</v>
      </c>
      <c r="I110" t="s">
        <v>835</v>
      </c>
      <c r="J110" t="s">
        <v>627</v>
      </c>
      <c r="K110" t="s">
        <v>836</v>
      </c>
    </row>
    <row r="111" spans="1:11">
      <c r="A111" s="26">
        <v>44834</v>
      </c>
      <c r="B111" t="s">
        <v>516</v>
      </c>
      <c r="C111" t="s">
        <v>517</v>
      </c>
      <c r="D111" t="s">
        <v>615</v>
      </c>
      <c r="E111" t="s">
        <v>518</v>
      </c>
      <c r="F111" s="29">
        <v>65</v>
      </c>
      <c r="G111" s="29">
        <v>6615841.2300000004</v>
      </c>
      <c r="H111" t="s">
        <v>11</v>
      </c>
      <c r="I111" t="s">
        <v>837</v>
      </c>
      <c r="J111" t="s">
        <v>627</v>
      </c>
      <c r="K111" t="s">
        <v>838</v>
      </c>
    </row>
    <row r="112" spans="1:11">
      <c r="A112" s="26">
        <v>44834</v>
      </c>
      <c r="B112" t="s">
        <v>516</v>
      </c>
      <c r="C112" t="s">
        <v>517</v>
      </c>
      <c r="D112" t="s">
        <v>615</v>
      </c>
      <c r="E112" t="s">
        <v>518</v>
      </c>
      <c r="F112" s="29">
        <v>141</v>
      </c>
      <c r="G112" s="29">
        <v>17148860.309999999</v>
      </c>
      <c r="H112" t="s">
        <v>11</v>
      </c>
      <c r="I112" t="s">
        <v>839</v>
      </c>
      <c r="J112" t="s">
        <v>627</v>
      </c>
      <c r="K112" t="s">
        <v>840</v>
      </c>
    </row>
    <row r="113" spans="1:11">
      <c r="A113" s="26">
        <v>44834</v>
      </c>
      <c r="B113" t="s">
        <v>516</v>
      </c>
      <c r="C113" t="s">
        <v>517</v>
      </c>
      <c r="D113" t="s">
        <v>615</v>
      </c>
      <c r="E113" t="s">
        <v>518</v>
      </c>
      <c r="F113" s="29">
        <v>36</v>
      </c>
      <c r="G113" s="29">
        <v>5388058.46</v>
      </c>
      <c r="H113" t="s">
        <v>11</v>
      </c>
      <c r="I113" t="s">
        <v>841</v>
      </c>
      <c r="J113" t="s">
        <v>627</v>
      </c>
      <c r="K113" t="s">
        <v>842</v>
      </c>
    </row>
    <row r="114" spans="1:11">
      <c r="A114" s="26">
        <v>44834</v>
      </c>
      <c r="B114" t="s">
        <v>516</v>
      </c>
      <c r="C114" t="s">
        <v>517</v>
      </c>
      <c r="D114" t="s">
        <v>615</v>
      </c>
      <c r="E114" t="s">
        <v>518</v>
      </c>
      <c r="F114" s="29">
        <v>365</v>
      </c>
      <c r="G114" s="29">
        <v>19142797.23</v>
      </c>
      <c r="H114" t="s">
        <v>11</v>
      </c>
      <c r="I114" t="s">
        <v>843</v>
      </c>
      <c r="J114" t="s">
        <v>627</v>
      </c>
      <c r="K114" t="s">
        <v>844</v>
      </c>
    </row>
    <row r="115" spans="1:11">
      <c r="A115" s="26">
        <v>44834</v>
      </c>
      <c r="B115" t="s">
        <v>516</v>
      </c>
      <c r="C115" t="s">
        <v>517</v>
      </c>
      <c r="D115" t="s">
        <v>615</v>
      </c>
      <c r="E115" t="s">
        <v>518</v>
      </c>
      <c r="F115" s="29">
        <v>35</v>
      </c>
      <c r="G115" s="29">
        <v>6506387.6900000004</v>
      </c>
      <c r="H115" t="s">
        <v>11</v>
      </c>
      <c r="I115" t="s">
        <v>845</v>
      </c>
      <c r="J115" t="s">
        <v>627</v>
      </c>
      <c r="K115" t="s">
        <v>846</v>
      </c>
    </row>
    <row r="116" spans="1:11">
      <c r="A116" s="26">
        <v>44834</v>
      </c>
      <c r="B116" t="s">
        <v>516</v>
      </c>
      <c r="C116" t="s">
        <v>517</v>
      </c>
      <c r="D116" t="s">
        <v>615</v>
      </c>
      <c r="E116" t="s">
        <v>518</v>
      </c>
      <c r="F116" s="29">
        <v>170</v>
      </c>
      <c r="G116" s="29">
        <v>23081684.920000002</v>
      </c>
      <c r="H116" t="s">
        <v>11</v>
      </c>
      <c r="I116" t="s">
        <v>847</v>
      </c>
      <c r="J116" t="s">
        <v>627</v>
      </c>
      <c r="K116" t="s">
        <v>848</v>
      </c>
    </row>
    <row r="117" spans="1:11">
      <c r="A117" s="26">
        <v>44834</v>
      </c>
      <c r="B117" t="s">
        <v>516</v>
      </c>
      <c r="C117" t="s">
        <v>517</v>
      </c>
      <c r="D117" t="s">
        <v>615</v>
      </c>
      <c r="E117" t="s">
        <v>518</v>
      </c>
      <c r="F117" s="29">
        <v>63</v>
      </c>
      <c r="G117" s="29">
        <v>10942670.15</v>
      </c>
      <c r="H117" t="s">
        <v>11</v>
      </c>
      <c r="I117" t="s">
        <v>849</v>
      </c>
      <c r="J117" t="s">
        <v>627</v>
      </c>
      <c r="K117" t="s">
        <v>850</v>
      </c>
    </row>
    <row r="118" spans="1:11">
      <c r="A118" s="26">
        <v>44834</v>
      </c>
      <c r="B118" t="s">
        <v>516</v>
      </c>
      <c r="C118" t="s">
        <v>517</v>
      </c>
      <c r="D118" t="s">
        <v>615</v>
      </c>
      <c r="E118" t="s">
        <v>518</v>
      </c>
      <c r="F118" s="29">
        <v>308</v>
      </c>
      <c r="G118" s="29">
        <v>119882229.23</v>
      </c>
      <c r="H118" t="s">
        <v>11</v>
      </c>
      <c r="I118" t="s">
        <v>851</v>
      </c>
      <c r="J118" t="s">
        <v>627</v>
      </c>
      <c r="K118" t="s">
        <v>852</v>
      </c>
    </row>
    <row r="119" spans="1:11">
      <c r="A119" s="26">
        <v>44834</v>
      </c>
      <c r="B119" t="s">
        <v>516</v>
      </c>
      <c r="C119" t="s">
        <v>517</v>
      </c>
      <c r="D119" t="s">
        <v>615</v>
      </c>
      <c r="E119" t="s">
        <v>518</v>
      </c>
      <c r="F119" s="29">
        <v>189</v>
      </c>
      <c r="G119" s="29">
        <v>34204577.850000001</v>
      </c>
      <c r="H119" t="s">
        <v>11</v>
      </c>
      <c r="I119" t="s">
        <v>853</v>
      </c>
      <c r="J119" t="s">
        <v>627</v>
      </c>
      <c r="K119" t="s">
        <v>854</v>
      </c>
    </row>
    <row r="120" spans="1:11">
      <c r="A120" s="26">
        <v>44834</v>
      </c>
      <c r="B120" t="s">
        <v>516</v>
      </c>
      <c r="C120" t="s">
        <v>517</v>
      </c>
      <c r="D120" t="s">
        <v>615</v>
      </c>
      <c r="E120" t="s">
        <v>518</v>
      </c>
      <c r="F120" s="29">
        <v>310</v>
      </c>
      <c r="G120" s="29">
        <v>18650523.690000001</v>
      </c>
      <c r="H120" t="s">
        <v>11</v>
      </c>
      <c r="I120" t="s">
        <v>855</v>
      </c>
      <c r="J120" t="s">
        <v>627</v>
      </c>
      <c r="K120" t="s">
        <v>856</v>
      </c>
    </row>
    <row r="121" spans="1:11">
      <c r="A121" s="26">
        <v>44834</v>
      </c>
      <c r="B121" t="s">
        <v>516</v>
      </c>
      <c r="C121" t="s">
        <v>517</v>
      </c>
      <c r="D121" t="s">
        <v>615</v>
      </c>
      <c r="E121" t="s">
        <v>518</v>
      </c>
      <c r="F121" s="29">
        <v>458</v>
      </c>
      <c r="G121" s="29">
        <v>74805333.849999994</v>
      </c>
      <c r="H121" t="s">
        <v>11</v>
      </c>
      <c r="I121" t="s">
        <v>857</v>
      </c>
      <c r="J121" t="s">
        <v>627</v>
      </c>
      <c r="K121" t="s">
        <v>858</v>
      </c>
    </row>
    <row r="122" spans="1:11">
      <c r="A122" s="26">
        <v>44834</v>
      </c>
      <c r="B122" t="s">
        <v>516</v>
      </c>
      <c r="C122" t="s">
        <v>517</v>
      </c>
      <c r="D122" t="s">
        <v>615</v>
      </c>
      <c r="E122" t="s">
        <v>518</v>
      </c>
      <c r="F122" s="29">
        <v>17</v>
      </c>
      <c r="G122" s="29">
        <v>1446416</v>
      </c>
      <c r="H122" t="s">
        <v>11</v>
      </c>
      <c r="I122" t="s">
        <v>859</v>
      </c>
      <c r="J122" t="s">
        <v>627</v>
      </c>
      <c r="K122" t="s">
        <v>860</v>
      </c>
    </row>
    <row r="123" spans="1:11">
      <c r="A123" s="26">
        <v>44834</v>
      </c>
      <c r="B123" t="s">
        <v>516</v>
      </c>
      <c r="C123" t="s">
        <v>517</v>
      </c>
      <c r="D123" t="s">
        <v>615</v>
      </c>
      <c r="E123" t="s">
        <v>518</v>
      </c>
      <c r="F123" s="29">
        <v>21</v>
      </c>
      <c r="G123" s="29">
        <v>1704457.54</v>
      </c>
      <c r="H123" t="s">
        <v>11</v>
      </c>
      <c r="I123" t="s">
        <v>861</v>
      </c>
      <c r="J123" t="s">
        <v>627</v>
      </c>
      <c r="K123" t="s">
        <v>862</v>
      </c>
    </row>
    <row r="124" spans="1:11">
      <c r="A124" s="26">
        <v>44834</v>
      </c>
      <c r="B124" t="s">
        <v>516</v>
      </c>
      <c r="C124" t="s">
        <v>517</v>
      </c>
      <c r="D124" t="s">
        <v>615</v>
      </c>
      <c r="E124" t="s">
        <v>518</v>
      </c>
      <c r="F124" s="29">
        <v>227</v>
      </c>
      <c r="G124" s="29">
        <v>12739264.92</v>
      </c>
      <c r="H124" t="s">
        <v>11</v>
      </c>
      <c r="I124" t="s">
        <v>863</v>
      </c>
      <c r="J124" t="s">
        <v>627</v>
      </c>
      <c r="K124" t="s">
        <v>864</v>
      </c>
    </row>
    <row r="125" spans="1:11">
      <c r="A125" s="26">
        <v>44834</v>
      </c>
      <c r="B125" t="s">
        <v>516</v>
      </c>
      <c r="C125" t="s">
        <v>517</v>
      </c>
      <c r="D125" t="s">
        <v>615</v>
      </c>
      <c r="E125" t="s">
        <v>518</v>
      </c>
      <c r="F125" s="29">
        <v>80</v>
      </c>
      <c r="G125" s="29">
        <v>12210857.85</v>
      </c>
      <c r="H125" t="s">
        <v>11</v>
      </c>
      <c r="I125" t="s">
        <v>865</v>
      </c>
      <c r="J125" t="s">
        <v>627</v>
      </c>
      <c r="K125" t="s">
        <v>866</v>
      </c>
    </row>
    <row r="126" spans="1:11">
      <c r="A126" s="26">
        <v>44834</v>
      </c>
      <c r="B126" t="s">
        <v>516</v>
      </c>
      <c r="C126" t="s">
        <v>517</v>
      </c>
      <c r="D126" t="s">
        <v>615</v>
      </c>
      <c r="E126" t="s">
        <v>518</v>
      </c>
      <c r="F126" s="29">
        <v>610</v>
      </c>
      <c r="G126" s="29">
        <v>72996063.689999998</v>
      </c>
      <c r="H126" t="s">
        <v>11</v>
      </c>
      <c r="I126" t="s">
        <v>867</v>
      </c>
      <c r="J126" t="s">
        <v>627</v>
      </c>
      <c r="K126" t="s">
        <v>868</v>
      </c>
    </row>
    <row r="127" spans="1:11">
      <c r="A127" s="26">
        <v>44834</v>
      </c>
      <c r="B127" t="s">
        <v>516</v>
      </c>
      <c r="C127" t="s">
        <v>517</v>
      </c>
      <c r="D127" t="s">
        <v>615</v>
      </c>
      <c r="E127" t="s">
        <v>518</v>
      </c>
      <c r="F127" s="29">
        <v>259</v>
      </c>
      <c r="G127" s="29">
        <v>92286863.689999998</v>
      </c>
      <c r="H127" t="s">
        <v>11</v>
      </c>
      <c r="I127" t="s">
        <v>869</v>
      </c>
      <c r="J127" t="s">
        <v>627</v>
      </c>
      <c r="K127" t="s">
        <v>870</v>
      </c>
    </row>
    <row r="128" spans="1:11">
      <c r="A128" s="26">
        <v>44834</v>
      </c>
      <c r="B128" t="s">
        <v>516</v>
      </c>
      <c r="C128" t="s">
        <v>517</v>
      </c>
      <c r="D128" t="s">
        <v>615</v>
      </c>
      <c r="E128" t="s">
        <v>518</v>
      </c>
      <c r="F128" s="29">
        <v>22</v>
      </c>
      <c r="G128" s="29">
        <v>763059.38</v>
      </c>
      <c r="H128" t="s">
        <v>11</v>
      </c>
      <c r="I128" t="s">
        <v>871</v>
      </c>
      <c r="J128" t="s">
        <v>627</v>
      </c>
      <c r="K128" t="s">
        <v>872</v>
      </c>
    </row>
    <row r="129" spans="1:11">
      <c r="A129" s="26">
        <v>44834</v>
      </c>
      <c r="B129" t="s">
        <v>516</v>
      </c>
      <c r="C129" t="s">
        <v>517</v>
      </c>
      <c r="D129" t="s">
        <v>615</v>
      </c>
      <c r="E129" t="s">
        <v>518</v>
      </c>
      <c r="F129" s="29">
        <v>177</v>
      </c>
      <c r="G129" s="29">
        <v>12158823.380000001</v>
      </c>
      <c r="H129" t="s">
        <v>11</v>
      </c>
      <c r="I129" t="s">
        <v>873</v>
      </c>
      <c r="J129" t="s">
        <v>627</v>
      </c>
      <c r="K129" t="s">
        <v>874</v>
      </c>
    </row>
    <row r="130" spans="1:11">
      <c r="A130" s="26">
        <v>44834</v>
      </c>
      <c r="B130" t="s">
        <v>516</v>
      </c>
      <c r="C130" t="s">
        <v>517</v>
      </c>
      <c r="D130" t="s">
        <v>615</v>
      </c>
      <c r="E130" t="s">
        <v>518</v>
      </c>
      <c r="F130" s="29">
        <v>16</v>
      </c>
      <c r="G130" s="29">
        <v>3272600.31</v>
      </c>
      <c r="H130" t="s">
        <v>11</v>
      </c>
      <c r="I130" t="s">
        <v>875</v>
      </c>
      <c r="J130" t="s">
        <v>627</v>
      </c>
      <c r="K130" t="s">
        <v>876</v>
      </c>
    </row>
    <row r="131" spans="1:11">
      <c r="A131" s="26">
        <v>44834</v>
      </c>
      <c r="B131" t="s">
        <v>516</v>
      </c>
      <c r="C131" t="s">
        <v>517</v>
      </c>
      <c r="D131" t="s">
        <v>615</v>
      </c>
      <c r="E131" t="s">
        <v>518</v>
      </c>
      <c r="F131" s="29">
        <v>54</v>
      </c>
      <c r="G131" s="29">
        <v>11044045.85</v>
      </c>
      <c r="H131" t="s">
        <v>11</v>
      </c>
      <c r="I131" t="s">
        <v>877</v>
      </c>
      <c r="J131" t="s">
        <v>627</v>
      </c>
      <c r="K131" t="s">
        <v>878</v>
      </c>
    </row>
    <row r="132" spans="1:11">
      <c r="A132" s="26">
        <v>44834</v>
      </c>
      <c r="B132" t="s">
        <v>516</v>
      </c>
      <c r="C132" t="s">
        <v>517</v>
      </c>
      <c r="D132" t="s">
        <v>615</v>
      </c>
      <c r="E132" t="s">
        <v>518</v>
      </c>
      <c r="F132" s="29">
        <v>869</v>
      </c>
      <c r="G132" s="29">
        <v>721916424.62</v>
      </c>
      <c r="H132" t="s">
        <v>11</v>
      </c>
      <c r="I132" t="s">
        <v>879</v>
      </c>
      <c r="J132" t="s">
        <v>627</v>
      </c>
      <c r="K132" t="s">
        <v>880</v>
      </c>
    </row>
    <row r="133" spans="1:11">
      <c r="A133" s="26">
        <v>44834</v>
      </c>
      <c r="B133" t="s">
        <v>516</v>
      </c>
      <c r="C133" t="s">
        <v>517</v>
      </c>
      <c r="D133" t="s">
        <v>615</v>
      </c>
      <c r="E133" t="s">
        <v>518</v>
      </c>
      <c r="F133" s="29">
        <v>44</v>
      </c>
      <c r="G133" s="29">
        <v>7711455.6900000004</v>
      </c>
      <c r="H133" t="s">
        <v>11</v>
      </c>
      <c r="I133" t="s">
        <v>881</v>
      </c>
      <c r="J133" t="s">
        <v>627</v>
      </c>
      <c r="K133" t="s">
        <v>882</v>
      </c>
    </row>
    <row r="134" spans="1:11">
      <c r="A134" s="26">
        <v>44834</v>
      </c>
      <c r="B134" t="s">
        <v>516</v>
      </c>
      <c r="C134" t="s">
        <v>517</v>
      </c>
      <c r="D134" t="s">
        <v>615</v>
      </c>
      <c r="E134" t="s">
        <v>518</v>
      </c>
      <c r="F134" s="29">
        <v>38</v>
      </c>
      <c r="G134" s="29">
        <v>16594060.619999999</v>
      </c>
      <c r="H134" t="s">
        <v>11</v>
      </c>
      <c r="I134" t="s">
        <v>883</v>
      </c>
      <c r="J134" t="s">
        <v>627</v>
      </c>
      <c r="K134" t="s">
        <v>884</v>
      </c>
    </row>
    <row r="135" spans="1:11">
      <c r="A135" s="26">
        <v>44834</v>
      </c>
      <c r="B135" t="s">
        <v>516</v>
      </c>
      <c r="C135" t="s">
        <v>517</v>
      </c>
      <c r="D135" t="s">
        <v>615</v>
      </c>
      <c r="E135" t="s">
        <v>518</v>
      </c>
      <c r="F135" s="29">
        <v>80</v>
      </c>
      <c r="G135" s="29">
        <v>4309394.46</v>
      </c>
      <c r="H135" t="s">
        <v>11</v>
      </c>
      <c r="I135" t="s">
        <v>885</v>
      </c>
      <c r="J135" t="s">
        <v>627</v>
      </c>
      <c r="K135" t="s">
        <v>886</v>
      </c>
    </row>
    <row r="136" spans="1:11">
      <c r="A136" s="26">
        <v>44834</v>
      </c>
      <c r="B136" t="s">
        <v>516</v>
      </c>
      <c r="C136" t="s">
        <v>517</v>
      </c>
      <c r="D136" t="s">
        <v>615</v>
      </c>
      <c r="E136" t="s">
        <v>518</v>
      </c>
      <c r="F136" s="29">
        <v>166</v>
      </c>
      <c r="G136" s="29">
        <v>7775783.6900000004</v>
      </c>
      <c r="H136" t="s">
        <v>11</v>
      </c>
      <c r="I136" t="s">
        <v>887</v>
      </c>
      <c r="J136" t="s">
        <v>627</v>
      </c>
      <c r="K136" t="s">
        <v>888</v>
      </c>
    </row>
    <row r="137" spans="1:11">
      <c r="A137" s="26">
        <v>44834</v>
      </c>
      <c r="B137" t="s">
        <v>516</v>
      </c>
      <c r="C137" t="s">
        <v>517</v>
      </c>
      <c r="D137" t="s">
        <v>615</v>
      </c>
      <c r="E137" t="s">
        <v>518</v>
      </c>
      <c r="F137" s="29">
        <v>842</v>
      </c>
      <c r="G137" s="29">
        <v>22401724.309999999</v>
      </c>
      <c r="H137" t="s">
        <v>11</v>
      </c>
      <c r="I137" t="s">
        <v>889</v>
      </c>
      <c r="J137" t="s">
        <v>627</v>
      </c>
      <c r="K137" t="s">
        <v>890</v>
      </c>
    </row>
    <row r="138" spans="1:11">
      <c r="A138" s="26">
        <v>44834</v>
      </c>
      <c r="B138" t="s">
        <v>516</v>
      </c>
      <c r="C138" t="s">
        <v>517</v>
      </c>
      <c r="D138" t="s">
        <v>615</v>
      </c>
      <c r="E138" t="s">
        <v>518</v>
      </c>
      <c r="F138" s="29">
        <v>41</v>
      </c>
      <c r="G138" s="29">
        <v>6316970.46</v>
      </c>
      <c r="H138" t="s">
        <v>11</v>
      </c>
      <c r="I138" t="s">
        <v>891</v>
      </c>
      <c r="J138" t="s">
        <v>627</v>
      </c>
      <c r="K138" t="s">
        <v>892</v>
      </c>
    </row>
    <row r="139" spans="1:11">
      <c r="A139" s="26">
        <v>44834</v>
      </c>
      <c r="B139" t="s">
        <v>516</v>
      </c>
      <c r="C139" t="s">
        <v>517</v>
      </c>
      <c r="D139" t="s">
        <v>615</v>
      </c>
      <c r="E139" t="s">
        <v>518</v>
      </c>
      <c r="F139" s="29">
        <v>539</v>
      </c>
      <c r="G139" s="29">
        <v>119259698.77</v>
      </c>
      <c r="H139" t="s">
        <v>11</v>
      </c>
      <c r="I139" t="s">
        <v>893</v>
      </c>
      <c r="J139" t="s">
        <v>627</v>
      </c>
      <c r="K139" t="s">
        <v>894</v>
      </c>
    </row>
    <row r="140" spans="1:11">
      <c r="A140" s="26">
        <v>44834</v>
      </c>
      <c r="B140" t="s">
        <v>516</v>
      </c>
      <c r="C140" t="s">
        <v>517</v>
      </c>
      <c r="D140" t="s">
        <v>615</v>
      </c>
      <c r="E140" t="s">
        <v>518</v>
      </c>
      <c r="F140" s="29">
        <v>110</v>
      </c>
      <c r="G140" s="29">
        <v>43621092</v>
      </c>
      <c r="H140" t="s">
        <v>11</v>
      </c>
      <c r="I140" t="s">
        <v>895</v>
      </c>
      <c r="J140" t="s">
        <v>627</v>
      </c>
      <c r="K140" t="s">
        <v>896</v>
      </c>
    </row>
    <row r="141" spans="1:11">
      <c r="A141" s="26">
        <v>44834</v>
      </c>
      <c r="B141" t="s">
        <v>516</v>
      </c>
      <c r="C141" t="s">
        <v>517</v>
      </c>
      <c r="D141" t="s">
        <v>615</v>
      </c>
      <c r="E141" t="s">
        <v>518</v>
      </c>
      <c r="F141" s="29">
        <v>77</v>
      </c>
      <c r="G141" s="29">
        <v>67668641.540000007</v>
      </c>
      <c r="H141" t="s">
        <v>11</v>
      </c>
      <c r="I141" t="s">
        <v>897</v>
      </c>
      <c r="J141" t="s">
        <v>627</v>
      </c>
      <c r="K141" t="s">
        <v>898</v>
      </c>
    </row>
    <row r="142" spans="1:11">
      <c r="A142" s="26">
        <v>44834</v>
      </c>
      <c r="B142" t="s">
        <v>516</v>
      </c>
      <c r="C142" t="s">
        <v>517</v>
      </c>
      <c r="D142" t="s">
        <v>615</v>
      </c>
      <c r="E142" t="s">
        <v>518</v>
      </c>
      <c r="F142" s="29">
        <v>411</v>
      </c>
      <c r="G142" s="29">
        <v>260328156</v>
      </c>
      <c r="H142" t="s">
        <v>11</v>
      </c>
      <c r="I142" t="s">
        <v>899</v>
      </c>
      <c r="J142" t="s">
        <v>627</v>
      </c>
      <c r="K142" t="s">
        <v>900</v>
      </c>
    </row>
    <row r="143" spans="1:11">
      <c r="A143" s="26">
        <v>44834</v>
      </c>
      <c r="B143" t="s">
        <v>516</v>
      </c>
      <c r="C143" t="s">
        <v>517</v>
      </c>
      <c r="D143" t="s">
        <v>615</v>
      </c>
      <c r="E143" t="s">
        <v>518</v>
      </c>
      <c r="F143" s="29">
        <v>1481</v>
      </c>
      <c r="G143" s="29">
        <v>739581726.76999998</v>
      </c>
      <c r="H143" t="s">
        <v>11</v>
      </c>
      <c r="I143" t="s">
        <v>901</v>
      </c>
      <c r="J143" t="s">
        <v>627</v>
      </c>
      <c r="K143" t="s">
        <v>902</v>
      </c>
    </row>
    <row r="144" spans="1:11">
      <c r="A144" s="26">
        <v>44834</v>
      </c>
      <c r="B144" t="s">
        <v>516</v>
      </c>
      <c r="C144" t="s">
        <v>517</v>
      </c>
      <c r="D144" t="s">
        <v>615</v>
      </c>
      <c r="E144" t="s">
        <v>518</v>
      </c>
      <c r="F144" s="29">
        <v>5</v>
      </c>
      <c r="G144" s="29">
        <v>1382990.77</v>
      </c>
      <c r="H144" t="s">
        <v>11</v>
      </c>
      <c r="I144" t="s">
        <v>903</v>
      </c>
      <c r="J144" t="s">
        <v>627</v>
      </c>
      <c r="K144" t="s">
        <v>904</v>
      </c>
    </row>
    <row r="145" spans="1:11">
      <c r="A145" s="26">
        <v>44834</v>
      </c>
      <c r="B145" t="s">
        <v>516</v>
      </c>
      <c r="C145" t="s">
        <v>517</v>
      </c>
      <c r="D145" t="s">
        <v>615</v>
      </c>
      <c r="E145" t="s">
        <v>518</v>
      </c>
      <c r="F145" s="29">
        <v>17</v>
      </c>
      <c r="G145" s="29">
        <v>988327.69</v>
      </c>
      <c r="H145" t="s">
        <v>11</v>
      </c>
      <c r="I145" t="s">
        <v>905</v>
      </c>
      <c r="J145" t="s">
        <v>627</v>
      </c>
      <c r="K145" t="s">
        <v>906</v>
      </c>
    </row>
    <row r="146" spans="1:11">
      <c r="A146" s="26">
        <v>44834</v>
      </c>
      <c r="B146" t="s">
        <v>516</v>
      </c>
      <c r="C146" t="s">
        <v>517</v>
      </c>
      <c r="D146" t="s">
        <v>615</v>
      </c>
      <c r="E146" t="s">
        <v>518</v>
      </c>
      <c r="F146" s="29">
        <v>47</v>
      </c>
      <c r="G146" s="29">
        <v>17173443.690000001</v>
      </c>
      <c r="H146" t="s">
        <v>11</v>
      </c>
      <c r="I146" t="s">
        <v>907</v>
      </c>
      <c r="J146" t="s">
        <v>627</v>
      </c>
      <c r="K146" t="s">
        <v>908</v>
      </c>
    </row>
    <row r="147" spans="1:11">
      <c r="A147" s="26">
        <v>44834</v>
      </c>
      <c r="B147" t="s">
        <v>516</v>
      </c>
      <c r="C147" t="s">
        <v>517</v>
      </c>
      <c r="D147" t="s">
        <v>615</v>
      </c>
      <c r="E147" t="s">
        <v>518</v>
      </c>
      <c r="F147" s="29">
        <v>100</v>
      </c>
      <c r="G147" s="29">
        <v>17117309.850000001</v>
      </c>
      <c r="H147" t="s">
        <v>11</v>
      </c>
      <c r="I147" t="s">
        <v>909</v>
      </c>
      <c r="J147" t="s">
        <v>627</v>
      </c>
      <c r="K147" t="s">
        <v>910</v>
      </c>
    </row>
    <row r="148" spans="1:11">
      <c r="A148" s="26">
        <v>44834</v>
      </c>
      <c r="B148" t="s">
        <v>516</v>
      </c>
      <c r="C148" t="s">
        <v>517</v>
      </c>
      <c r="D148" t="s">
        <v>615</v>
      </c>
      <c r="E148" t="s">
        <v>518</v>
      </c>
      <c r="F148" s="29">
        <v>0</v>
      </c>
      <c r="G148" s="29">
        <v>63778.46</v>
      </c>
      <c r="H148" t="s">
        <v>11</v>
      </c>
      <c r="I148" t="s">
        <v>911</v>
      </c>
      <c r="J148" t="s">
        <v>627</v>
      </c>
      <c r="K148" t="s">
        <v>912</v>
      </c>
    </row>
    <row r="149" spans="1:11">
      <c r="A149" s="26">
        <v>44834</v>
      </c>
      <c r="B149" t="s">
        <v>516</v>
      </c>
      <c r="C149" t="s">
        <v>517</v>
      </c>
      <c r="D149" t="s">
        <v>615</v>
      </c>
      <c r="E149" t="s">
        <v>518</v>
      </c>
      <c r="F149" s="29">
        <v>78</v>
      </c>
      <c r="G149" s="29">
        <v>7724993.8499999996</v>
      </c>
      <c r="H149" t="s">
        <v>11</v>
      </c>
      <c r="I149" t="s">
        <v>913</v>
      </c>
      <c r="J149" t="s">
        <v>627</v>
      </c>
      <c r="K149" t="s">
        <v>914</v>
      </c>
    </row>
    <row r="150" spans="1:11">
      <c r="A150" s="26">
        <v>44834</v>
      </c>
      <c r="B150" t="s">
        <v>516</v>
      </c>
      <c r="C150" t="s">
        <v>517</v>
      </c>
      <c r="D150" t="s">
        <v>615</v>
      </c>
      <c r="E150" t="s">
        <v>518</v>
      </c>
      <c r="F150" s="29">
        <v>45</v>
      </c>
      <c r="G150" s="29">
        <v>5507800.3099999996</v>
      </c>
      <c r="H150" t="s">
        <v>11</v>
      </c>
      <c r="I150" t="s">
        <v>915</v>
      </c>
      <c r="J150" t="s">
        <v>627</v>
      </c>
      <c r="K150" t="s">
        <v>916</v>
      </c>
    </row>
    <row r="151" spans="1:11">
      <c r="A151" s="26">
        <v>44834</v>
      </c>
      <c r="B151" t="s">
        <v>516</v>
      </c>
      <c r="C151" t="s">
        <v>517</v>
      </c>
      <c r="D151" t="s">
        <v>615</v>
      </c>
      <c r="E151" t="s">
        <v>518</v>
      </c>
      <c r="F151" s="29">
        <v>2</v>
      </c>
      <c r="G151" s="29">
        <v>834252.31</v>
      </c>
      <c r="H151" t="s">
        <v>11</v>
      </c>
      <c r="I151" t="s">
        <v>917</v>
      </c>
      <c r="J151" t="s">
        <v>627</v>
      </c>
      <c r="K151" t="s">
        <v>918</v>
      </c>
    </row>
    <row r="152" spans="1:11">
      <c r="A152" s="26">
        <v>44834</v>
      </c>
      <c r="B152" t="s">
        <v>516</v>
      </c>
      <c r="C152" t="s">
        <v>517</v>
      </c>
      <c r="D152" t="s">
        <v>615</v>
      </c>
      <c r="E152" t="s">
        <v>518</v>
      </c>
      <c r="F152" s="29">
        <v>888</v>
      </c>
      <c r="G152" s="29">
        <v>288927470.14999998</v>
      </c>
      <c r="H152" t="s">
        <v>11</v>
      </c>
      <c r="I152" t="s">
        <v>919</v>
      </c>
      <c r="J152" t="s">
        <v>627</v>
      </c>
      <c r="K152" t="s">
        <v>920</v>
      </c>
    </row>
    <row r="153" spans="1:11">
      <c r="A153" s="26">
        <v>44834</v>
      </c>
      <c r="B153" t="s">
        <v>516</v>
      </c>
      <c r="C153" t="s">
        <v>517</v>
      </c>
      <c r="D153" t="s">
        <v>615</v>
      </c>
      <c r="E153" t="s">
        <v>518</v>
      </c>
      <c r="F153" s="29">
        <v>7</v>
      </c>
      <c r="G153" s="29">
        <v>2638214.77</v>
      </c>
      <c r="H153" t="s">
        <v>11</v>
      </c>
      <c r="I153" t="s">
        <v>921</v>
      </c>
      <c r="J153" t="s">
        <v>627</v>
      </c>
      <c r="K153" t="s">
        <v>922</v>
      </c>
    </row>
    <row r="154" spans="1:11">
      <c r="A154" s="26">
        <v>44834</v>
      </c>
      <c r="B154" t="s">
        <v>516</v>
      </c>
      <c r="C154" t="s">
        <v>517</v>
      </c>
      <c r="D154" t="s">
        <v>615</v>
      </c>
      <c r="E154" t="s">
        <v>518</v>
      </c>
      <c r="F154" s="29">
        <v>9</v>
      </c>
      <c r="G154" s="29">
        <v>1371021.23</v>
      </c>
      <c r="H154" t="s">
        <v>11</v>
      </c>
      <c r="I154" t="s">
        <v>923</v>
      </c>
      <c r="J154" t="s">
        <v>627</v>
      </c>
      <c r="K154" t="s">
        <v>924</v>
      </c>
    </row>
    <row r="155" spans="1:11">
      <c r="A155" s="26">
        <v>44834</v>
      </c>
      <c r="B155" t="s">
        <v>516</v>
      </c>
      <c r="C155" t="s">
        <v>517</v>
      </c>
      <c r="D155" t="s">
        <v>615</v>
      </c>
      <c r="E155" t="s">
        <v>518</v>
      </c>
      <c r="F155" s="29">
        <v>291</v>
      </c>
      <c r="G155" s="29">
        <v>34210652.920000002</v>
      </c>
      <c r="H155" t="s">
        <v>11</v>
      </c>
      <c r="I155" t="s">
        <v>925</v>
      </c>
      <c r="J155" t="s">
        <v>627</v>
      </c>
      <c r="K155" t="s">
        <v>926</v>
      </c>
    </row>
    <row r="156" spans="1:11">
      <c r="A156" s="26">
        <v>44834</v>
      </c>
      <c r="B156" t="s">
        <v>516</v>
      </c>
      <c r="C156" t="s">
        <v>517</v>
      </c>
      <c r="D156" t="s">
        <v>615</v>
      </c>
      <c r="E156" t="s">
        <v>518</v>
      </c>
      <c r="F156" s="29">
        <v>64</v>
      </c>
      <c r="G156" s="29">
        <v>5319409.2300000004</v>
      </c>
      <c r="H156" t="s">
        <v>11</v>
      </c>
      <c r="I156" t="s">
        <v>927</v>
      </c>
      <c r="J156" t="s">
        <v>627</v>
      </c>
      <c r="K156" t="s">
        <v>928</v>
      </c>
    </row>
    <row r="157" spans="1:11">
      <c r="A157" s="26">
        <v>44834</v>
      </c>
      <c r="B157" t="s">
        <v>516</v>
      </c>
      <c r="C157" t="s">
        <v>517</v>
      </c>
      <c r="D157" t="s">
        <v>615</v>
      </c>
      <c r="E157" t="s">
        <v>518</v>
      </c>
      <c r="F157" s="29">
        <v>40</v>
      </c>
      <c r="G157" s="29">
        <v>11561460.310000001</v>
      </c>
      <c r="H157" t="s">
        <v>11</v>
      </c>
      <c r="I157" t="s">
        <v>929</v>
      </c>
      <c r="J157" t="s">
        <v>627</v>
      </c>
      <c r="K157" t="s">
        <v>930</v>
      </c>
    </row>
    <row r="158" spans="1:11">
      <c r="A158" s="26">
        <v>44834</v>
      </c>
      <c r="B158" t="s">
        <v>516</v>
      </c>
      <c r="C158" t="s">
        <v>517</v>
      </c>
      <c r="D158" t="s">
        <v>615</v>
      </c>
      <c r="E158" t="s">
        <v>518</v>
      </c>
      <c r="F158" s="29">
        <v>32</v>
      </c>
      <c r="G158" s="29">
        <v>3689489.54</v>
      </c>
      <c r="H158" t="s">
        <v>11</v>
      </c>
      <c r="I158" t="s">
        <v>931</v>
      </c>
      <c r="J158" t="s">
        <v>627</v>
      </c>
      <c r="K158" t="s">
        <v>932</v>
      </c>
    </row>
    <row r="159" spans="1:11">
      <c r="A159" s="26">
        <v>44834</v>
      </c>
      <c r="B159" t="s">
        <v>516</v>
      </c>
      <c r="C159" t="s">
        <v>517</v>
      </c>
      <c r="D159" t="s">
        <v>615</v>
      </c>
      <c r="E159" t="s">
        <v>518</v>
      </c>
      <c r="F159" s="29">
        <v>518</v>
      </c>
      <c r="G159" s="29">
        <v>29866295.379999999</v>
      </c>
      <c r="H159" t="s">
        <v>11</v>
      </c>
      <c r="I159" t="s">
        <v>933</v>
      </c>
      <c r="J159" t="s">
        <v>627</v>
      </c>
      <c r="K159" t="s">
        <v>934</v>
      </c>
    </row>
    <row r="160" spans="1:11">
      <c r="A160" s="26">
        <v>44834</v>
      </c>
      <c r="B160" t="s">
        <v>516</v>
      </c>
      <c r="C160" t="s">
        <v>517</v>
      </c>
      <c r="D160" t="s">
        <v>615</v>
      </c>
      <c r="E160" t="s">
        <v>518</v>
      </c>
      <c r="F160" s="29">
        <v>565</v>
      </c>
      <c r="G160" s="29">
        <v>80837266.150000006</v>
      </c>
      <c r="H160" t="s">
        <v>11</v>
      </c>
      <c r="I160" t="s">
        <v>935</v>
      </c>
      <c r="J160" t="s">
        <v>627</v>
      </c>
      <c r="K160" t="s">
        <v>936</v>
      </c>
    </row>
    <row r="161" spans="1:11">
      <c r="A161" s="26">
        <v>44834</v>
      </c>
      <c r="B161" t="s">
        <v>516</v>
      </c>
      <c r="C161" t="s">
        <v>517</v>
      </c>
      <c r="D161" t="s">
        <v>615</v>
      </c>
      <c r="E161" t="s">
        <v>518</v>
      </c>
      <c r="F161" s="29">
        <v>159</v>
      </c>
      <c r="G161" s="29">
        <v>19299827.379999999</v>
      </c>
      <c r="H161" t="s">
        <v>11</v>
      </c>
      <c r="I161" t="s">
        <v>937</v>
      </c>
      <c r="J161" t="s">
        <v>627</v>
      </c>
      <c r="K161" t="s">
        <v>938</v>
      </c>
    </row>
    <row r="162" spans="1:11">
      <c r="A162" s="26">
        <v>44834</v>
      </c>
      <c r="B162" t="s">
        <v>516</v>
      </c>
      <c r="C162" t="s">
        <v>517</v>
      </c>
      <c r="D162" t="s">
        <v>615</v>
      </c>
      <c r="E162" t="s">
        <v>518</v>
      </c>
      <c r="F162" s="29">
        <v>1187</v>
      </c>
      <c r="G162" s="29">
        <v>354572212</v>
      </c>
      <c r="H162" t="s">
        <v>11</v>
      </c>
      <c r="I162" t="s">
        <v>939</v>
      </c>
      <c r="J162" t="s">
        <v>627</v>
      </c>
      <c r="K162" t="s">
        <v>940</v>
      </c>
    </row>
    <row r="163" spans="1:11">
      <c r="A163" s="26">
        <v>44834</v>
      </c>
      <c r="B163" t="s">
        <v>516</v>
      </c>
      <c r="C163" t="s">
        <v>517</v>
      </c>
      <c r="D163" t="s">
        <v>615</v>
      </c>
      <c r="E163" t="s">
        <v>518</v>
      </c>
      <c r="F163" s="29">
        <v>22</v>
      </c>
      <c r="G163" s="29">
        <v>11618185.539999999</v>
      </c>
      <c r="H163" t="s">
        <v>11</v>
      </c>
      <c r="I163" t="s">
        <v>941</v>
      </c>
      <c r="J163" t="s">
        <v>627</v>
      </c>
      <c r="K163" t="s">
        <v>942</v>
      </c>
    </row>
    <row r="164" spans="1:11">
      <c r="A164" s="26">
        <v>44834</v>
      </c>
      <c r="B164" t="s">
        <v>516</v>
      </c>
      <c r="C164" t="s">
        <v>517</v>
      </c>
      <c r="D164" t="s">
        <v>615</v>
      </c>
      <c r="E164" t="s">
        <v>518</v>
      </c>
      <c r="F164" s="29">
        <v>93</v>
      </c>
      <c r="G164" s="29">
        <v>10301830.77</v>
      </c>
      <c r="H164" t="s">
        <v>11</v>
      </c>
      <c r="I164" t="s">
        <v>943</v>
      </c>
      <c r="J164" t="s">
        <v>627</v>
      </c>
      <c r="K164" t="s">
        <v>944</v>
      </c>
    </row>
    <row r="165" spans="1:11">
      <c r="A165" s="26">
        <v>44834</v>
      </c>
      <c r="B165" t="s">
        <v>516</v>
      </c>
      <c r="C165" t="s">
        <v>517</v>
      </c>
      <c r="D165" t="s">
        <v>615</v>
      </c>
      <c r="E165" t="s">
        <v>518</v>
      </c>
      <c r="F165" s="29">
        <v>53</v>
      </c>
      <c r="G165" s="29">
        <v>6429811.0800000001</v>
      </c>
      <c r="H165" t="s">
        <v>11</v>
      </c>
      <c r="I165" t="s">
        <v>945</v>
      </c>
      <c r="J165" t="s">
        <v>627</v>
      </c>
      <c r="K165" t="s">
        <v>946</v>
      </c>
    </row>
    <row r="166" spans="1:11">
      <c r="A166" s="26">
        <v>44834</v>
      </c>
      <c r="B166" t="s">
        <v>516</v>
      </c>
      <c r="C166" t="s">
        <v>517</v>
      </c>
      <c r="D166" t="s">
        <v>615</v>
      </c>
      <c r="E166" t="s">
        <v>518</v>
      </c>
      <c r="F166" s="29">
        <v>5938</v>
      </c>
      <c r="G166" s="29">
        <v>2419603995.6900001</v>
      </c>
      <c r="H166" t="s">
        <v>11</v>
      </c>
      <c r="I166" t="s">
        <v>947</v>
      </c>
      <c r="J166" t="s">
        <v>627</v>
      </c>
      <c r="K166" t="s">
        <v>948</v>
      </c>
    </row>
    <row r="167" spans="1:11">
      <c r="A167" s="26">
        <v>44834</v>
      </c>
      <c r="B167" t="s">
        <v>516</v>
      </c>
      <c r="C167" t="s">
        <v>517</v>
      </c>
      <c r="D167" t="s">
        <v>615</v>
      </c>
      <c r="E167" t="s">
        <v>518</v>
      </c>
      <c r="F167" s="29">
        <v>166</v>
      </c>
      <c r="G167" s="29">
        <v>95365248</v>
      </c>
      <c r="H167" t="s">
        <v>11</v>
      </c>
      <c r="I167" t="s">
        <v>949</v>
      </c>
      <c r="J167" t="s">
        <v>627</v>
      </c>
      <c r="K167" t="s">
        <v>950</v>
      </c>
    </row>
    <row r="168" spans="1:11">
      <c r="A168" s="26">
        <v>44834</v>
      </c>
      <c r="B168" t="s">
        <v>516</v>
      </c>
      <c r="C168" t="s">
        <v>517</v>
      </c>
      <c r="D168" t="s">
        <v>615</v>
      </c>
      <c r="E168" t="s">
        <v>518</v>
      </c>
      <c r="F168" s="29">
        <v>4</v>
      </c>
      <c r="G168" s="29">
        <v>497396.92</v>
      </c>
      <c r="H168" t="s">
        <v>11</v>
      </c>
      <c r="I168" t="s">
        <v>951</v>
      </c>
      <c r="J168" t="s">
        <v>627</v>
      </c>
      <c r="K168" t="s">
        <v>952</v>
      </c>
    </row>
    <row r="169" spans="1:11">
      <c r="A169" s="26">
        <v>44834</v>
      </c>
      <c r="B169" t="s">
        <v>516</v>
      </c>
      <c r="C169" t="s">
        <v>517</v>
      </c>
      <c r="D169" t="s">
        <v>615</v>
      </c>
      <c r="E169" t="s">
        <v>518</v>
      </c>
      <c r="F169" s="29">
        <v>2690</v>
      </c>
      <c r="G169" s="29">
        <v>3089296278.46</v>
      </c>
      <c r="H169" t="s">
        <v>11</v>
      </c>
      <c r="I169" t="s">
        <v>953</v>
      </c>
      <c r="J169" t="s">
        <v>627</v>
      </c>
      <c r="K169" t="s">
        <v>954</v>
      </c>
    </row>
    <row r="170" spans="1:11">
      <c r="A170" s="26">
        <v>44834</v>
      </c>
      <c r="B170" t="s">
        <v>516</v>
      </c>
      <c r="C170" t="s">
        <v>517</v>
      </c>
      <c r="D170" t="s">
        <v>615</v>
      </c>
      <c r="E170" t="s">
        <v>518</v>
      </c>
      <c r="F170" s="29">
        <v>3</v>
      </c>
      <c r="G170" s="29">
        <v>557260</v>
      </c>
      <c r="H170" t="s">
        <v>11</v>
      </c>
      <c r="I170" t="s">
        <v>955</v>
      </c>
      <c r="J170" t="s">
        <v>627</v>
      </c>
      <c r="K170" t="s">
        <v>956</v>
      </c>
    </row>
    <row r="171" spans="1:11">
      <c r="A171" s="26">
        <v>44834</v>
      </c>
      <c r="B171" t="s">
        <v>516</v>
      </c>
      <c r="C171" t="s">
        <v>517</v>
      </c>
      <c r="D171" t="s">
        <v>615</v>
      </c>
      <c r="E171" t="s">
        <v>518</v>
      </c>
      <c r="F171" s="29">
        <v>189</v>
      </c>
      <c r="G171" s="29">
        <v>62224893.850000001</v>
      </c>
      <c r="H171" t="s">
        <v>11</v>
      </c>
      <c r="I171" t="s">
        <v>957</v>
      </c>
      <c r="J171" t="s">
        <v>627</v>
      </c>
      <c r="K171" t="s">
        <v>958</v>
      </c>
    </row>
    <row r="172" spans="1:11">
      <c r="A172" s="26">
        <v>44834</v>
      </c>
      <c r="B172" t="s">
        <v>516</v>
      </c>
      <c r="C172" t="s">
        <v>517</v>
      </c>
      <c r="D172" t="s">
        <v>615</v>
      </c>
      <c r="E172" t="s">
        <v>518</v>
      </c>
      <c r="F172" s="29">
        <v>6</v>
      </c>
      <c r="G172" s="29">
        <v>1743196.92</v>
      </c>
      <c r="H172" t="s">
        <v>11</v>
      </c>
      <c r="I172" t="s">
        <v>959</v>
      </c>
      <c r="J172" t="s">
        <v>627</v>
      </c>
      <c r="K172" t="s">
        <v>960</v>
      </c>
    </row>
    <row r="173" spans="1:11">
      <c r="A173" s="26">
        <v>44834</v>
      </c>
      <c r="B173" t="s">
        <v>516</v>
      </c>
      <c r="C173" t="s">
        <v>517</v>
      </c>
      <c r="D173" t="s">
        <v>615</v>
      </c>
      <c r="E173" t="s">
        <v>518</v>
      </c>
      <c r="F173" s="29">
        <v>4</v>
      </c>
      <c r="G173" s="29">
        <v>1096381.54</v>
      </c>
      <c r="H173" t="s">
        <v>11</v>
      </c>
      <c r="I173" t="s">
        <v>961</v>
      </c>
      <c r="J173" t="s">
        <v>627</v>
      </c>
      <c r="K173" t="s">
        <v>962</v>
      </c>
    </row>
    <row r="174" spans="1:11">
      <c r="A174" s="26">
        <v>44834</v>
      </c>
      <c r="B174" t="s">
        <v>516</v>
      </c>
      <c r="C174" t="s">
        <v>517</v>
      </c>
      <c r="D174" t="s">
        <v>615</v>
      </c>
      <c r="E174" t="s">
        <v>518</v>
      </c>
      <c r="F174" s="29">
        <v>86</v>
      </c>
      <c r="G174" s="29">
        <v>27684758.460000001</v>
      </c>
      <c r="H174" t="s">
        <v>11</v>
      </c>
      <c r="I174" t="s">
        <v>963</v>
      </c>
      <c r="J174" t="s">
        <v>627</v>
      </c>
      <c r="K174" t="s">
        <v>964</v>
      </c>
    </row>
    <row r="175" spans="1:11">
      <c r="A175" s="26">
        <v>44834</v>
      </c>
      <c r="B175" t="s">
        <v>516</v>
      </c>
      <c r="C175" t="s">
        <v>517</v>
      </c>
      <c r="D175" t="s">
        <v>615</v>
      </c>
      <c r="E175" t="s">
        <v>518</v>
      </c>
      <c r="F175" s="29">
        <v>582</v>
      </c>
      <c r="G175" s="29">
        <v>12577324.619999999</v>
      </c>
      <c r="H175" t="s">
        <v>11</v>
      </c>
      <c r="I175" t="s">
        <v>965</v>
      </c>
      <c r="J175" t="s">
        <v>627</v>
      </c>
      <c r="K175" t="s">
        <v>966</v>
      </c>
    </row>
    <row r="176" spans="1:11">
      <c r="A176" s="26">
        <v>44834</v>
      </c>
      <c r="B176" t="s">
        <v>516</v>
      </c>
      <c r="C176" t="s">
        <v>517</v>
      </c>
      <c r="D176" t="s">
        <v>615</v>
      </c>
      <c r="E176" t="s">
        <v>518</v>
      </c>
      <c r="F176" s="29">
        <v>353</v>
      </c>
      <c r="G176" s="29">
        <v>113655374.77</v>
      </c>
      <c r="H176" t="s">
        <v>11</v>
      </c>
      <c r="I176" t="s">
        <v>967</v>
      </c>
      <c r="J176" t="s">
        <v>627</v>
      </c>
      <c r="K176" t="s">
        <v>968</v>
      </c>
    </row>
    <row r="177" spans="1:11">
      <c r="A177" s="26">
        <v>44834</v>
      </c>
      <c r="B177" t="s">
        <v>516</v>
      </c>
      <c r="C177" t="s">
        <v>517</v>
      </c>
      <c r="D177" t="s">
        <v>615</v>
      </c>
      <c r="E177" t="s">
        <v>518</v>
      </c>
      <c r="F177" s="29">
        <v>78</v>
      </c>
      <c r="G177" s="29">
        <v>17695332.309999999</v>
      </c>
      <c r="H177" t="s">
        <v>11</v>
      </c>
      <c r="I177" t="s">
        <v>969</v>
      </c>
      <c r="J177" t="s">
        <v>627</v>
      </c>
      <c r="K177" t="s">
        <v>970</v>
      </c>
    </row>
    <row r="178" spans="1:11">
      <c r="A178" s="26">
        <v>44834</v>
      </c>
      <c r="B178" t="s">
        <v>516</v>
      </c>
      <c r="C178" t="s">
        <v>517</v>
      </c>
      <c r="D178" t="s">
        <v>615</v>
      </c>
      <c r="E178" t="s">
        <v>518</v>
      </c>
      <c r="F178" s="29">
        <v>74</v>
      </c>
      <c r="G178" s="29">
        <v>10295206.15</v>
      </c>
      <c r="H178" t="s">
        <v>11</v>
      </c>
      <c r="I178" t="s">
        <v>971</v>
      </c>
      <c r="J178" t="s">
        <v>627</v>
      </c>
      <c r="K178" t="s">
        <v>972</v>
      </c>
    </row>
    <row r="179" spans="1:11">
      <c r="A179" s="26">
        <v>44834</v>
      </c>
      <c r="B179" t="s">
        <v>516</v>
      </c>
      <c r="C179" t="s">
        <v>517</v>
      </c>
      <c r="D179" t="s">
        <v>615</v>
      </c>
      <c r="E179" t="s">
        <v>518</v>
      </c>
      <c r="F179" s="29">
        <v>2677</v>
      </c>
      <c r="G179" s="29">
        <v>517288868.70999998</v>
      </c>
      <c r="H179" t="s">
        <v>11</v>
      </c>
      <c r="I179" t="s">
        <v>809</v>
      </c>
      <c r="J179" t="s">
        <v>627</v>
      </c>
      <c r="K179" t="s">
        <v>973</v>
      </c>
    </row>
    <row r="180" spans="1:11">
      <c r="A180" s="26">
        <v>44834</v>
      </c>
      <c r="B180" t="s">
        <v>516</v>
      </c>
      <c r="C180" t="s">
        <v>517</v>
      </c>
      <c r="D180" t="s">
        <v>615</v>
      </c>
      <c r="E180" t="s">
        <v>518</v>
      </c>
      <c r="F180" s="29">
        <v>6</v>
      </c>
      <c r="G180" s="29">
        <v>157543.38</v>
      </c>
      <c r="H180" t="s">
        <v>11</v>
      </c>
      <c r="I180" t="s">
        <v>917</v>
      </c>
      <c r="J180" t="s">
        <v>627</v>
      </c>
      <c r="K180" t="s">
        <v>974</v>
      </c>
    </row>
    <row r="181" spans="1:11">
      <c r="A181" s="26">
        <v>44834</v>
      </c>
      <c r="B181" t="s">
        <v>516</v>
      </c>
      <c r="C181" t="s">
        <v>517</v>
      </c>
      <c r="D181" t="s">
        <v>615</v>
      </c>
      <c r="E181" t="s">
        <v>518</v>
      </c>
      <c r="F181" s="29">
        <v>150</v>
      </c>
      <c r="G181" s="29">
        <v>24701441.539999999</v>
      </c>
      <c r="H181" t="s">
        <v>11</v>
      </c>
      <c r="I181" t="s">
        <v>975</v>
      </c>
      <c r="J181" t="s">
        <v>627</v>
      </c>
      <c r="K181" t="s">
        <v>976</v>
      </c>
    </row>
    <row r="182" spans="1:11">
      <c r="A182" s="26">
        <v>44834</v>
      </c>
      <c r="B182" t="s">
        <v>516</v>
      </c>
      <c r="C182" t="s">
        <v>517</v>
      </c>
      <c r="D182" t="s">
        <v>615</v>
      </c>
      <c r="E182" t="s">
        <v>518</v>
      </c>
      <c r="F182" s="29">
        <v>429</v>
      </c>
      <c r="G182" s="29">
        <v>222231769.84999999</v>
      </c>
      <c r="H182" t="s">
        <v>11</v>
      </c>
      <c r="I182" t="s">
        <v>977</v>
      </c>
      <c r="J182" t="s">
        <v>627</v>
      </c>
      <c r="K182" t="s">
        <v>978</v>
      </c>
    </row>
    <row r="183" spans="1:11">
      <c r="A183" s="26">
        <v>44834</v>
      </c>
      <c r="B183" t="s">
        <v>516</v>
      </c>
      <c r="C183" t="s">
        <v>517</v>
      </c>
      <c r="D183" t="s">
        <v>615</v>
      </c>
      <c r="E183" t="s">
        <v>518</v>
      </c>
      <c r="F183" s="29">
        <v>127</v>
      </c>
      <c r="G183" s="29">
        <v>55989339.079999998</v>
      </c>
      <c r="H183" t="s">
        <v>11</v>
      </c>
      <c r="I183" t="s">
        <v>979</v>
      </c>
      <c r="J183" t="s">
        <v>627</v>
      </c>
      <c r="K183" t="s">
        <v>980</v>
      </c>
    </row>
    <row r="184" spans="1:11">
      <c r="A184" s="26">
        <v>44834</v>
      </c>
      <c r="B184" t="s">
        <v>516</v>
      </c>
      <c r="C184" t="s">
        <v>517</v>
      </c>
      <c r="D184" t="s">
        <v>615</v>
      </c>
      <c r="E184" t="s">
        <v>518</v>
      </c>
      <c r="F184" s="29">
        <v>187</v>
      </c>
      <c r="G184" s="29">
        <v>32499213.850000001</v>
      </c>
      <c r="H184" t="s">
        <v>11</v>
      </c>
      <c r="I184" t="s">
        <v>981</v>
      </c>
      <c r="J184" t="s">
        <v>627</v>
      </c>
      <c r="K184" t="s">
        <v>982</v>
      </c>
    </row>
    <row r="185" spans="1:11">
      <c r="A185" s="26">
        <v>44834</v>
      </c>
      <c r="B185" t="s">
        <v>516</v>
      </c>
      <c r="C185" t="s">
        <v>517</v>
      </c>
      <c r="D185" t="s">
        <v>615</v>
      </c>
      <c r="E185" t="s">
        <v>518</v>
      </c>
      <c r="F185" s="29">
        <v>65</v>
      </c>
      <c r="G185" s="29">
        <v>2009324.62</v>
      </c>
      <c r="H185" t="s">
        <v>11</v>
      </c>
      <c r="I185" t="s">
        <v>983</v>
      </c>
      <c r="J185" t="s">
        <v>627</v>
      </c>
      <c r="K185" t="s">
        <v>984</v>
      </c>
    </row>
    <row r="186" spans="1:11">
      <c r="A186" s="26">
        <v>44834</v>
      </c>
      <c r="B186" t="s">
        <v>516</v>
      </c>
      <c r="C186" t="s">
        <v>517</v>
      </c>
      <c r="D186" t="s">
        <v>615</v>
      </c>
      <c r="E186" t="s">
        <v>518</v>
      </c>
      <c r="F186" s="29">
        <v>136</v>
      </c>
      <c r="G186" s="29">
        <v>42999398.460000001</v>
      </c>
      <c r="H186" t="s">
        <v>11</v>
      </c>
      <c r="I186" t="s">
        <v>985</v>
      </c>
      <c r="J186" t="s">
        <v>627</v>
      </c>
      <c r="K186" t="s">
        <v>986</v>
      </c>
    </row>
    <row r="187" spans="1:11">
      <c r="A187" s="26">
        <v>44834</v>
      </c>
      <c r="B187" t="s">
        <v>516</v>
      </c>
      <c r="C187" t="s">
        <v>517</v>
      </c>
      <c r="D187" t="s">
        <v>615</v>
      </c>
      <c r="E187" t="s">
        <v>518</v>
      </c>
      <c r="F187" s="29">
        <v>333</v>
      </c>
      <c r="G187" s="29">
        <v>113760229.84999999</v>
      </c>
      <c r="H187" t="s">
        <v>11</v>
      </c>
      <c r="I187" t="s">
        <v>987</v>
      </c>
      <c r="J187" t="s">
        <v>627</v>
      </c>
      <c r="K187" t="s">
        <v>988</v>
      </c>
    </row>
    <row r="188" spans="1:11">
      <c r="A188" s="26">
        <v>44834</v>
      </c>
      <c r="B188" t="s">
        <v>516</v>
      </c>
      <c r="C188" t="s">
        <v>517</v>
      </c>
      <c r="D188" t="s">
        <v>615</v>
      </c>
      <c r="E188" t="s">
        <v>518</v>
      </c>
      <c r="F188" s="29">
        <v>79</v>
      </c>
      <c r="G188" s="29">
        <v>8571054.1500000004</v>
      </c>
      <c r="H188" t="s">
        <v>11</v>
      </c>
      <c r="I188" t="s">
        <v>989</v>
      </c>
      <c r="J188" t="s">
        <v>627</v>
      </c>
      <c r="K188" t="s">
        <v>990</v>
      </c>
    </row>
    <row r="189" spans="1:11">
      <c r="A189" s="26">
        <v>44834</v>
      </c>
      <c r="B189" t="s">
        <v>516</v>
      </c>
      <c r="C189" t="s">
        <v>517</v>
      </c>
      <c r="D189" t="s">
        <v>615</v>
      </c>
      <c r="E189" t="s">
        <v>518</v>
      </c>
      <c r="F189" s="29">
        <v>385</v>
      </c>
      <c r="G189" s="29">
        <v>344759971.69</v>
      </c>
      <c r="H189" t="s">
        <v>11</v>
      </c>
      <c r="I189" t="s">
        <v>991</v>
      </c>
      <c r="J189" t="s">
        <v>627</v>
      </c>
      <c r="K189" t="s">
        <v>992</v>
      </c>
    </row>
    <row r="190" spans="1:11">
      <c r="A190" s="26">
        <v>44834</v>
      </c>
      <c r="B190" t="s">
        <v>516</v>
      </c>
      <c r="C190" t="s">
        <v>517</v>
      </c>
      <c r="D190" t="s">
        <v>615</v>
      </c>
      <c r="E190" t="s">
        <v>518</v>
      </c>
      <c r="F190" s="29">
        <v>2</v>
      </c>
      <c r="G190" s="29">
        <v>2036684.92</v>
      </c>
      <c r="H190" t="s">
        <v>11</v>
      </c>
      <c r="I190" t="s">
        <v>993</v>
      </c>
      <c r="J190" t="s">
        <v>627</v>
      </c>
      <c r="K190" t="s">
        <v>994</v>
      </c>
    </row>
    <row r="191" spans="1:11">
      <c r="A191" s="26">
        <v>44834</v>
      </c>
      <c r="B191" t="s">
        <v>516</v>
      </c>
      <c r="C191" t="s">
        <v>517</v>
      </c>
      <c r="D191" t="s">
        <v>615</v>
      </c>
      <c r="E191" t="s">
        <v>518</v>
      </c>
      <c r="F191" s="29">
        <v>36</v>
      </c>
      <c r="G191" s="29">
        <v>1599596.86</v>
      </c>
      <c r="H191" t="s">
        <v>11</v>
      </c>
      <c r="I191" t="s">
        <v>993</v>
      </c>
      <c r="J191" t="s">
        <v>627</v>
      </c>
      <c r="K191" t="s">
        <v>995</v>
      </c>
    </row>
    <row r="192" spans="1:11">
      <c r="A192" s="26">
        <v>44834</v>
      </c>
      <c r="B192" t="s">
        <v>516</v>
      </c>
      <c r="C192" t="s">
        <v>517</v>
      </c>
      <c r="D192" t="s">
        <v>615</v>
      </c>
      <c r="E192" t="s">
        <v>518</v>
      </c>
      <c r="F192" s="29">
        <v>746</v>
      </c>
      <c r="G192" s="29">
        <v>123178582.77</v>
      </c>
      <c r="H192" t="s">
        <v>11</v>
      </c>
      <c r="I192" t="s">
        <v>996</v>
      </c>
      <c r="J192" t="s">
        <v>627</v>
      </c>
      <c r="K192" t="s">
        <v>997</v>
      </c>
    </row>
    <row r="193" spans="1:11">
      <c r="A193" s="26">
        <v>44834</v>
      </c>
      <c r="B193" t="s">
        <v>516</v>
      </c>
      <c r="C193" t="s">
        <v>517</v>
      </c>
      <c r="D193" t="s">
        <v>615</v>
      </c>
      <c r="E193" t="s">
        <v>518</v>
      </c>
      <c r="F193" s="29">
        <v>23</v>
      </c>
      <c r="G193" s="29">
        <v>4144359.69</v>
      </c>
      <c r="H193" t="s">
        <v>11</v>
      </c>
      <c r="I193" t="s">
        <v>998</v>
      </c>
      <c r="J193" t="s">
        <v>627</v>
      </c>
      <c r="K193" t="s">
        <v>999</v>
      </c>
    </row>
    <row r="194" spans="1:11">
      <c r="A194" s="26">
        <v>44834</v>
      </c>
      <c r="B194" t="s">
        <v>516</v>
      </c>
      <c r="C194" t="s">
        <v>517</v>
      </c>
      <c r="D194" t="s">
        <v>615</v>
      </c>
      <c r="E194" t="s">
        <v>518</v>
      </c>
      <c r="F194" s="29">
        <v>926</v>
      </c>
      <c r="G194" s="29">
        <v>41611697.539999999</v>
      </c>
      <c r="H194" t="s">
        <v>11</v>
      </c>
      <c r="I194" t="s">
        <v>991</v>
      </c>
      <c r="J194" t="s">
        <v>627</v>
      </c>
      <c r="K194" t="s">
        <v>1000</v>
      </c>
    </row>
    <row r="195" spans="1:11">
      <c r="A195" s="26">
        <v>44834</v>
      </c>
      <c r="B195" t="s">
        <v>516</v>
      </c>
      <c r="C195" t="s">
        <v>517</v>
      </c>
      <c r="D195" t="s">
        <v>615</v>
      </c>
      <c r="E195" t="s">
        <v>518</v>
      </c>
      <c r="F195" s="29">
        <v>755</v>
      </c>
      <c r="G195" s="29">
        <v>183204198.15000001</v>
      </c>
      <c r="H195" t="s">
        <v>11</v>
      </c>
      <c r="I195" t="s">
        <v>1001</v>
      </c>
      <c r="J195" t="s">
        <v>627</v>
      </c>
      <c r="K195" t="s">
        <v>1002</v>
      </c>
    </row>
    <row r="196" spans="1:11">
      <c r="A196" s="26">
        <v>44834</v>
      </c>
      <c r="B196" t="s">
        <v>516</v>
      </c>
      <c r="C196" t="s">
        <v>517</v>
      </c>
      <c r="D196" t="s">
        <v>615</v>
      </c>
      <c r="E196" t="s">
        <v>518</v>
      </c>
      <c r="F196" s="29">
        <v>121</v>
      </c>
      <c r="G196" s="29">
        <v>47407684.310000002</v>
      </c>
      <c r="H196" t="s">
        <v>11</v>
      </c>
      <c r="I196" t="s">
        <v>1003</v>
      </c>
      <c r="J196" t="s">
        <v>627</v>
      </c>
      <c r="K196" t="s">
        <v>1004</v>
      </c>
    </row>
    <row r="197" spans="1:11">
      <c r="A197" s="26">
        <v>44834</v>
      </c>
      <c r="B197" t="s">
        <v>516</v>
      </c>
      <c r="C197" t="s">
        <v>517</v>
      </c>
      <c r="D197" t="s">
        <v>615</v>
      </c>
      <c r="E197" t="s">
        <v>518</v>
      </c>
      <c r="F197" s="29">
        <v>2493</v>
      </c>
      <c r="G197" s="29">
        <v>414584567.07999998</v>
      </c>
      <c r="H197" t="s">
        <v>11</v>
      </c>
      <c r="I197" t="s">
        <v>1005</v>
      </c>
      <c r="J197" t="s">
        <v>627</v>
      </c>
      <c r="K197" t="s">
        <v>1006</v>
      </c>
    </row>
    <row r="198" spans="1:11">
      <c r="A198" s="26">
        <v>44834</v>
      </c>
      <c r="B198" t="s">
        <v>516</v>
      </c>
      <c r="C198" t="s">
        <v>517</v>
      </c>
      <c r="D198" t="s">
        <v>615</v>
      </c>
      <c r="E198" t="s">
        <v>518</v>
      </c>
      <c r="F198" s="29">
        <v>20</v>
      </c>
      <c r="G198" s="29">
        <v>5561076.9199999999</v>
      </c>
      <c r="H198" t="s">
        <v>11</v>
      </c>
      <c r="I198" t="s">
        <v>1007</v>
      </c>
      <c r="J198" t="s">
        <v>627</v>
      </c>
      <c r="K198" t="s">
        <v>1008</v>
      </c>
    </row>
    <row r="199" spans="1:11">
      <c r="A199" s="26">
        <v>44834</v>
      </c>
      <c r="B199" t="s">
        <v>516</v>
      </c>
      <c r="C199" t="s">
        <v>517</v>
      </c>
      <c r="D199" t="s">
        <v>615</v>
      </c>
      <c r="E199" t="s">
        <v>518</v>
      </c>
      <c r="F199" s="29">
        <v>41</v>
      </c>
      <c r="G199" s="29">
        <v>2390870.15</v>
      </c>
      <c r="H199" t="s">
        <v>11</v>
      </c>
      <c r="I199" t="s">
        <v>1009</v>
      </c>
      <c r="J199" t="s">
        <v>627</v>
      </c>
      <c r="K199" t="s">
        <v>1010</v>
      </c>
    </row>
    <row r="200" spans="1:11">
      <c r="A200" s="26">
        <v>44834</v>
      </c>
      <c r="B200" t="s">
        <v>516</v>
      </c>
      <c r="C200" t="s">
        <v>517</v>
      </c>
      <c r="D200" t="s">
        <v>615</v>
      </c>
      <c r="E200" t="s">
        <v>518</v>
      </c>
      <c r="F200" s="29">
        <v>14</v>
      </c>
      <c r="G200" s="29">
        <v>26597513.23</v>
      </c>
      <c r="H200" t="s">
        <v>11</v>
      </c>
      <c r="I200" t="s">
        <v>1011</v>
      </c>
      <c r="J200" t="s">
        <v>627</v>
      </c>
      <c r="K200" t="s">
        <v>1012</v>
      </c>
    </row>
    <row r="201" spans="1:11">
      <c r="A201" s="26">
        <v>44834</v>
      </c>
      <c r="B201" t="s">
        <v>516</v>
      </c>
      <c r="C201" t="s">
        <v>517</v>
      </c>
      <c r="D201" t="s">
        <v>615</v>
      </c>
      <c r="E201" t="s">
        <v>518</v>
      </c>
      <c r="F201" s="29">
        <v>28</v>
      </c>
      <c r="G201" s="29">
        <v>67307049.849999994</v>
      </c>
      <c r="H201" t="s">
        <v>11</v>
      </c>
      <c r="I201" t="s">
        <v>1013</v>
      </c>
      <c r="J201" t="s">
        <v>627</v>
      </c>
      <c r="K201" t="s">
        <v>1014</v>
      </c>
    </row>
    <row r="202" spans="1:11">
      <c r="A202" s="26">
        <v>44834</v>
      </c>
      <c r="B202" t="s">
        <v>516</v>
      </c>
      <c r="C202" t="s">
        <v>517</v>
      </c>
      <c r="D202" t="s">
        <v>615</v>
      </c>
      <c r="E202" t="s">
        <v>518</v>
      </c>
      <c r="F202" s="29">
        <v>256</v>
      </c>
      <c r="G202" s="29">
        <v>85027007.689999998</v>
      </c>
      <c r="H202" t="s">
        <v>11</v>
      </c>
      <c r="I202" t="s">
        <v>1015</v>
      </c>
      <c r="J202" t="s">
        <v>627</v>
      </c>
      <c r="K202" t="s">
        <v>1016</v>
      </c>
    </row>
    <row r="203" spans="1:11">
      <c r="A203" s="26">
        <v>44834</v>
      </c>
      <c r="B203" t="s">
        <v>516</v>
      </c>
      <c r="C203" t="s">
        <v>517</v>
      </c>
      <c r="D203" t="s">
        <v>615</v>
      </c>
      <c r="E203" t="s">
        <v>518</v>
      </c>
      <c r="F203" s="29">
        <v>7</v>
      </c>
      <c r="G203" s="29">
        <v>567308.62</v>
      </c>
      <c r="H203" t="s">
        <v>11</v>
      </c>
      <c r="I203" t="s">
        <v>1017</v>
      </c>
      <c r="J203" t="s">
        <v>627</v>
      </c>
      <c r="K203" t="s">
        <v>1018</v>
      </c>
    </row>
    <row r="204" spans="1:11">
      <c r="A204" s="26">
        <v>44834</v>
      </c>
      <c r="B204" t="s">
        <v>516</v>
      </c>
      <c r="C204" t="s">
        <v>517</v>
      </c>
      <c r="D204" t="s">
        <v>615</v>
      </c>
      <c r="E204" t="s">
        <v>518</v>
      </c>
      <c r="F204" s="29">
        <v>1012</v>
      </c>
      <c r="G204" s="29">
        <v>95509941.849999994</v>
      </c>
      <c r="H204" t="s">
        <v>11</v>
      </c>
      <c r="I204" t="s">
        <v>1019</v>
      </c>
      <c r="J204" t="s">
        <v>627</v>
      </c>
      <c r="K204" t="s">
        <v>1020</v>
      </c>
    </row>
    <row r="205" spans="1:11">
      <c r="A205" s="26">
        <v>44834</v>
      </c>
      <c r="B205" t="s">
        <v>516</v>
      </c>
      <c r="C205" t="s">
        <v>517</v>
      </c>
      <c r="D205" t="s">
        <v>615</v>
      </c>
      <c r="E205" t="s">
        <v>518</v>
      </c>
      <c r="F205" s="29">
        <v>9</v>
      </c>
      <c r="G205" s="29">
        <v>2686555.69</v>
      </c>
      <c r="H205" t="s">
        <v>11</v>
      </c>
      <c r="I205" t="s">
        <v>1021</v>
      </c>
      <c r="J205" t="s">
        <v>627</v>
      </c>
      <c r="K205" t="s">
        <v>1022</v>
      </c>
    </row>
    <row r="206" spans="1:11">
      <c r="A206" s="26">
        <v>44834</v>
      </c>
      <c r="B206" t="s">
        <v>516</v>
      </c>
      <c r="C206" t="s">
        <v>517</v>
      </c>
      <c r="D206" t="s">
        <v>615</v>
      </c>
      <c r="E206" t="s">
        <v>518</v>
      </c>
      <c r="F206" s="29">
        <v>180</v>
      </c>
      <c r="G206" s="29">
        <v>16655085.779999999</v>
      </c>
      <c r="H206" t="s">
        <v>11</v>
      </c>
      <c r="I206" t="s">
        <v>1011</v>
      </c>
      <c r="J206" t="s">
        <v>627</v>
      </c>
      <c r="K206" t="s">
        <v>1023</v>
      </c>
    </row>
    <row r="207" spans="1:11">
      <c r="A207" s="26">
        <v>44834</v>
      </c>
      <c r="B207" t="s">
        <v>516</v>
      </c>
      <c r="C207" t="s">
        <v>517</v>
      </c>
      <c r="D207" t="s">
        <v>615</v>
      </c>
      <c r="E207" t="s">
        <v>518</v>
      </c>
      <c r="F207" s="29">
        <v>20</v>
      </c>
      <c r="G207" s="29">
        <v>3236791.69</v>
      </c>
      <c r="H207" t="s">
        <v>11</v>
      </c>
      <c r="I207" t="s">
        <v>1024</v>
      </c>
      <c r="J207" t="s">
        <v>627</v>
      </c>
      <c r="K207" t="s">
        <v>1025</v>
      </c>
    </row>
    <row r="208" spans="1:11">
      <c r="A208" s="26">
        <v>44834</v>
      </c>
      <c r="B208" t="s">
        <v>516</v>
      </c>
      <c r="C208" t="s">
        <v>517</v>
      </c>
      <c r="D208" t="s">
        <v>615</v>
      </c>
      <c r="E208" t="s">
        <v>518</v>
      </c>
      <c r="F208" s="29">
        <v>35</v>
      </c>
      <c r="G208" s="29">
        <v>4015849.54</v>
      </c>
      <c r="H208" t="s">
        <v>11</v>
      </c>
      <c r="I208" t="s">
        <v>1026</v>
      </c>
      <c r="J208" t="s">
        <v>627</v>
      </c>
      <c r="K208" t="s">
        <v>1027</v>
      </c>
    </row>
    <row r="209" spans="1:11">
      <c r="A209" s="26">
        <v>44834</v>
      </c>
      <c r="B209" t="s">
        <v>516</v>
      </c>
      <c r="C209" t="s">
        <v>517</v>
      </c>
      <c r="D209" t="s">
        <v>615</v>
      </c>
      <c r="E209" t="s">
        <v>518</v>
      </c>
      <c r="F209" s="29">
        <v>46</v>
      </c>
      <c r="G209" s="29">
        <v>3970001.54</v>
      </c>
      <c r="H209" t="s">
        <v>11</v>
      </c>
      <c r="I209" t="s">
        <v>1028</v>
      </c>
      <c r="J209" t="s">
        <v>627</v>
      </c>
      <c r="K209" t="s">
        <v>1029</v>
      </c>
    </row>
    <row r="210" spans="1:11">
      <c r="A210" s="26">
        <v>44834</v>
      </c>
      <c r="B210" t="s">
        <v>516</v>
      </c>
      <c r="C210" t="s">
        <v>517</v>
      </c>
      <c r="D210" t="s">
        <v>615</v>
      </c>
      <c r="E210" t="s">
        <v>518</v>
      </c>
      <c r="F210" s="29">
        <v>184</v>
      </c>
      <c r="G210" s="29">
        <v>27412433.850000001</v>
      </c>
      <c r="H210" t="s">
        <v>11</v>
      </c>
      <c r="I210" t="s">
        <v>1030</v>
      </c>
      <c r="J210" t="s">
        <v>627</v>
      </c>
      <c r="K210" t="s">
        <v>1031</v>
      </c>
    </row>
    <row r="211" spans="1:11">
      <c r="A211" s="26">
        <v>44834</v>
      </c>
      <c r="B211" t="s">
        <v>516</v>
      </c>
      <c r="C211" t="s">
        <v>517</v>
      </c>
      <c r="D211" t="s">
        <v>615</v>
      </c>
      <c r="E211" t="s">
        <v>518</v>
      </c>
      <c r="F211" s="29">
        <v>33</v>
      </c>
      <c r="G211" s="29">
        <v>1862467.08</v>
      </c>
      <c r="H211" t="s">
        <v>11</v>
      </c>
      <c r="I211" t="s">
        <v>1032</v>
      </c>
      <c r="J211" t="s">
        <v>627</v>
      </c>
      <c r="K211" t="s">
        <v>1033</v>
      </c>
    </row>
    <row r="212" spans="1:11">
      <c r="A212" s="26">
        <v>44834</v>
      </c>
      <c r="B212" t="s">
        <v>516</v>
      </c>
      <c r="C212" t="s">
        <v>517</v>
      </c>
      <c r="D212" t="s">
        <v>615</v>
      </c>
      <c r="E212" t="s">
        <v>518</v>
      </c>
      <c r="F212" s="29">
        <v>408</v>
      </c>
      <c r="G212" s="29">
        <v>128277930.15000001</v>
      </c>
      <c r="H212" t="s">
        <v>11</v>
      </c>
      <c r="I212" t="s">
        <v>1034</v>
      </c>
      <c r="J212" t="s">
        <v>627</v>
      </c>
      <c r="K212" t="s">
        <v>1035</v>
      </c>
    </row>
    <row r="213" spans="1:11">
      <c r="A213" s="26">
        <v>44834</v>
      </c>
      <c r="B213" t="s">
        <v>516</v>
      </c>
      <c r="C213" t="s">
        <v>517</v>
      </c>
      <c r="D213" t="s">
        <v>615</v>
      </c>
      <c r="E213" t="s">
        <v>518</v>
      </c>
      <c r="F213" s="29">
        <v>2337</v>
      </c>
      <c r="G213" s="29">
        <v>152344411.80000001</v>
      </c>
      <c r="H213" t="s">
        <v>11</v>
      </c>
      <c r="I213" t="s">
        <v>701</v>
      </c>
      <c r="J213" t="s">
        <v>627</v>
      </c>
      <c r="K213" t="s">
        <v>1036</v>
      </c>
    </row>
    <row r="214" spans="1:11">
      <c r="A214" s="26">
        <v>44834</v>
      </c>
      <c r="B214" t="s">
        <v>516</v>
      </c>
      <c r="C214" t="s">
        <v>517</v>
      </c>
      <c r="D214" t="s">
        <v>615</v>
      </c>
      <c r="E214" t="s">
        <v>518</v>
      </c>
      <c r="F214" s="29">
        <v>2</v>
      </c>
      <c r="G214" s="29">
        <v>2916716.31</v>
      </c>
      <c r="H214" t="s">
        <v>11</v>
      </c>
      <c r="I214" t="s">
        <v>1037</v>
      </c>
      <c r="J214" t="s">
        <v>627</v>
      </c>
      <c r="K214" t="s">
        <v>1038</v>
      </c>
    </row>
    <row r="215" spans="1:11">
      <c r="A215" s="26">
        <v>44834</v>
      </c>
      <c r="B215" t="s">
        <v>516</v>
      </c>
      <c r="C215" t="s">
        <v>517</v>
      </c>
      <c r="D215" t="s">
        <v>615</v>
      </c>
      <c r="E215" t="s">
        <v>518</v>
      </c>
      <c r="F215" s="29">
        <v>62</v>
      </c>
      <c r="G215" s="29">
        <v>4582247.9400000004</v>
      </c>
      <c r="H215" t="s">
        <v>11</v>
      </c>
      <c r="I215" t="s">
        <v>1037</v>
      </c>
      <c r="J215" t="s">
        <v>627</v>
      </c>
      <c r="K215" t="s">
        <v>1039</v>
      </c>
    </row>
    <row r="216" spans="1:11">
      <c r="A216" s="26">
        <v>44834</v>
      </c>
      <c r="B216" t="s">
        <v>516</v>
      </c>
      <c r="C216" t="s">
        <v>517</v>
      </c>
      <c r="D216" t="s">
        <v>615</v>
      </c>
      <c r="E216" t="s">
        <v>518</v>
      </c>
      <c r="F216" s="29">
        <v>62</v>
      </c>
      <c r="G216" s="29">
        <v>57750092.310000002</v>
      </c>
      <c r="H216" t="s">
        <v>11</v>
      </c>
      <c r="I216" t="s">
        <v>1040</v>
      </c>
      <c r="J216" t="s">
        <v>627</v>
      </c>
      <c r="K216" t="s">
        <v>1041</v>
      </c>
    </row>
    <row r="217" spans="1:11">
      <c r="A217" s="26">
        <v>44834</v>
      </c>
      <c r="B217" t="s">
        <v>516</v>
      </c>
      <c r="C217" t="s">
        <v>517</v>
      </c>
      <c r="D217" t="s">
        <v>615</v>
      </c>
      <c r="E217" t="s">
        <v>518</v>
      </c>
      <c r="F217" s="29">
        <v>129</v>
      </c>
      <c r="G217" s="29">
        <v>6629059.7800000003</v>
      </c>
      <c r="H217" t="s">
        <v>11</v>
      </c>
      <c r="I217" t="s">
        <v>1040</v>
      </c>
      <c r="J217" t="s">
        <v>627</v>
      </c>
      <c r="K217" t="s">
        <v>1042</v>
      </c>
    </row>
    <row r="218" spans="1:11">
      <c r="A218" s="26">
        <v>44834</v>
      </c>
      <c r="B218" t="s">
        <v>516</v>
      </c>
      <c r="C218" t="s">
        <v>517</v>
      </c>
      <c r="D218" t="s">
        <v>615</v>
      </c>
      <c r="E218" t="s">
        <v>518</v>
      </c>
      <c r="F218" s="29">
        <v>2</v>
      </c>
      <c r="G218" s="29">
        <v>6889275.0800000001</v>
      </c>
      <c r="H218" t="s">
        <v>11</v>
      </c>
      <c r="I218" t="s">
        <v>1043</v>
      </c>
      <c r="J218" t="s">
        <v>627</v>
      </c>
      <c r="K218" t="s">
        <v>1044</v>
      </c>
    </row>
    <row r="219" spans="1:11">
      <c r="A219" s="26">
        <v>44834</v>
      </c>
      <c r="B219" t="s">
        <v>516</v>
      </c>
      <c r="C219" t="s">
        <v>517</v>
      </c>
      <c r="D219" t="s">
        <v>615</v>
      </c>
      <c r="E219" t="s">
        <v>518</v>
      </c>
      <c r="F219" s="29">
        <v>55</v>
      </c>
      <c r="G219" s="29">
        <v>10261659.310000001</v>
      </c>
      <c r="H219" t="s">
        <v>11</v>
      </c>
      <c r="I219" t="s">
        <v>1043</v>
      </c>
      <c r="J219" t="s">
        <v>627</v>
      </c>
      <c r="K219" t="s">
        <v>1045</v>
      </c>
    </row>
    <row r="220" spans="1:11">
      <c r="A220" s="26">
        <v>44834</v>
      </c>
      <c r="B220" t="s">
        <v>516</v>
      </c>
      <c r="C220" t="s">
        <v>517</v>
      </c>
      <c r="D220" t="s">
        <v>615</v>
      </c>
      <c r="E220" t="s">
        <v>518</v>
      </c>
      <c r="F220" s="29">
        <v>266</v>
      </c>
      <c r="G220" s="29">
        <v>26087217.539999999</v>
      </c>
      <c r="H220" t="s">
        <v>11</v>
      </c>
      <c r="I220" t="s">
        <v>1046</v>
      </c>
      <c r="J220" t="s">
        <v>627</v>
      </c>
      <c r="K220" t="s">
        <v>1047</v>
      </c>
    </row>
    <row r="221" spans="1:11">
      <c r="A221" s="26">
        <v>44834</v>
      </c>
      <c r="B221" t="s">
        <v>516</v>
      </c>
      <c r="C221" t="s">
        <v>517</v>
      </c>
      <c r="D221" t="s">
        <v>615</v>
      </c>
      <c r="E221" t="s">
        <v>518</v>
      </c>
      <c r="F221" s="29">
        <v>548</v>
      </c>
      <c r="G221" s="29">
        <v>44491437.229999997</v>
      </c>
      <c r="H221" t="s">
        <v>11</v>
      </c>
      <c r="I221" t="s">
        <v>1048</v>
      </c>
      <c r="J221" t="s">
        <v>627</v>
      </c>
      <c r="K221" t="s">
        <v>1049</v>
      </c>
    </row>
    <row r="222" spans="1:11">
      <c r="A222" s="26">
        <v>44834</v>
      </c>
      <c r="B222" t="s">
        <v>516</v>
      </c>
      <c r="C222" t="s">
        <v>517</v>
      </c>
      <c r="D222" t="s">
        <v>615</v>
      </c>
      <c r="E222" t="s">
        <v>518</v>
      </c>
      <c r="F222" s="29">
        <v>397</v>
      </c>
      <c r="G222" s="29">
        <v>134038476.92</v>
      </c>
      <c r="H222" t="s">
        <v>11</v>
      </c>
      <c r="I222" t="s">
        <v>1050</v>
      </c>
      <c r="J222" t="s">
        <v>627</v>
      </c>
      <c r="K222" t="s">
        <v>1051</v>
      </c>
    </row>
    <row r="223" spans="1:11">
      <c r="A223" s="26">
        <v>44834</v>
      </c>
      <c r="B223" t="s">
        <v>516</v>
      </c>
      <c r="C223" t="s">
        <v>517</v>
      </c>
      <c r="D223" t="s">
        <v>615</v>
      </c>
      <c r="E223" t="s">
        <v>518</v>
      </c>
      <c r="F223" s="29">
        <v>409</v>
      </c>
      <c r="G223" s="29">
        <v>12938793.02</v>
      </c>
      <c r="H223" t="s">
        <v>11</v>
      </c>
      <c r="I223" t="s">
        <v>899</v>
      </c>
      <c r="J223" t="s">
        <v>627</v>
      </c>
      <c r="K223" t="s">
        <v>1052</v>
      </c>
    </row>
    <row r="224" spans="1:11">
      <c r="A224" s="26">
        <v>44834</v>
      </c>
      <c r="B224" t="s">
        <v>516</v>
      </c>
      <c r="C224" t="s">
        <v>517</v>
      </c>
      <c r="D224" t="s">
        <v>615</v>
      </c>
      <c r="E224" t="s">
        <v>518</v>
      </c>
      <c r="F224" s="29">
        <v>4745</v>
      </c>
      <c r="G224" s="29">
        <v>228902836.94</v>
      </c>
      <c r="H224" t="s">
        <v>11</v>
      </c>
      <c r="I224" t="s">
        <v>633</v>
      </c>
      <c r="J224" t="s">
        <v>627</v>
      </c>
      <c r="K224" t="s">
        <v>1053</v>
      </c>
    </row>
    <row r="225" spans="1:11">
      <c r="A225" s="26">
        <v>44834</v>
      </c>
      <c r="B225" t="s">
        <v>516</v>
      </c>
      <c r="C225" t="s">
        <v>517</v>
      </c>
      <c r="D225" t="s">
        <v>615</v>
      </c>
      <c r="E225" t="s">
        <v>518</v>
      </c>
      <c r="F225" s="29">
        <v>327</v>
      </c>
      <c r="G225" s="29">
        <v>10805700.220000001</v>
      </c>
      <c r="H225" t="s">
        <v>11</v>
      </c>
      <c r="I225" t="s">
        <v>765</v>
      </c>
      <c r="J225" t="s">
        <v>627</v>
      </c>
      <c r="K225" t="s">
        <v>1054</v>
      </c>
    </row>
    <row r="226" spans="1:11">
      <c r="A226" s="26">
        <v>44834</v>
      </c>
      <c r="B226" t="s">
        <v>516</v>
      </c>
      <c r="C226" t="s">
        <v>517</v>
      </c>
      <c r="D226" t="s">
        <v>615</v>
      </c>
      <c r="E226" t="s">
        <v>518</v>
      </c>
      <c r="F226" s="29">
        <v>1052</v>
      </c>
      <c r="G226" s="29">
        <v>27263485.079999998</v>
      </c>
      <c r="H226" t="s">
        <v>11</v>
      </c>
      <c r="I226" t="s">
        <v>813</v>
      </c>
      <c r="J226" t="s">
        <v>627</v>
      </c>
      <c r="K226" t="s">
        <v>1055</v>
      </c>
    </row>
    <row r="227" spans="1:11">
      <c r="A227" s="26">
        <v>44834</v>
      </c>
      <c r="B227" t="s">
        <v>516</v>
      </c>
      <c r="C227" t="s">
        <v>517</v>
      </c>
      <c r="D227" t="s">
        <v>615</v>
      </c>
      <c r="E227" t="s">
        <v>518</v>
      </c>
      <c r="F227" s="29">
        <v>362</v>
      </c>
      <c r="G227" s="29">
        <v>5924301.3099999996</v>
      </c>
      <c r="H227" t="s">
        <v>11</v>
      </c>
      <c r="I227" t="s">
        <v>919</v>
      </c>
      <c r="J227" t="s">
        <v>627</v>
      </c>
      <c r="K227" t="s">
        <v>1056</v>
      </c>
    </row>
    <row r="228" spans="1:11">
      <c r="A228" s="26">
        <v>44834</v>
      </c>
      <c r="B228" t="s">
        <v>516</v>
      </c>
      <c r="C228" t="s">
        <v>517</v>
      </c>
      <c r="D228" t="s">
        <v>615</v>
      </c>
      <c r="E228" t="s">
        <v>518</v>
      </c>
      <c r="F228" s="29">
        <v>1524</v>
      </c>
      <c r="G228" s="29">
        <v>62856698.380000003</v>
      </c>
      <c r="H228" t="s">
        <v>11</v>
      </c>
      <c r="I228" t="s">
        <v>879</v>
      </c>
      <c r="J228" t="s">
        <v>627</v>
      </c>
      <c r="K228" t="s">
        <v>1057</v>
      </c>
    </row>
    <row r="229" spans="1:11">
      <c r="A229" s="26">
        <v>44834</v>
      </c>
      <c r="B229" t="s">
        <v>516</v>
      </c>
      <c r="C229" t="s">
        <v>517</v>
      </c>
      <c r="D229" t="s">
        <v>615</v>
      </c>
      <c r="E229" t="s">
        <v>518</v>
      </c>
      <c r="F229" s="29">
        <v>32</v>
      </c>
      <c r="G229" s="29">
        <v>1549109.54</v>
      </c>
      <c r="H229" t="s">
        <v>11</v>
      </c>
      <c r="I229" t="s">
        <v>1058</v>
      </c>
      <c r="J229" t="s">
        <v>627</v>
      </c>
      <c r="K229" t="s">
        <v>1059</v>
      </c>
    </row>
    <row r="230" spans="1:11">
      <c r="A230" s="26">
        <v>44834</v>
      </c>
      <c r="B230" t="s">
        <v>516</v>
      </c>
      <c r="C230" t="s">
        <v>517</v>
      </c>
      <c r="D230" t="s">
        <v>615</v>
      </c>
      <c r="E230" t="s">
        <v>518</v>
      </c>
      <c r="F230" s="29">
        <v>189</v>
      </c>
      <c r="G230" s="29">
        <v>44671876.920000002</v>
      </c>
      <c r="H230" t="s">
        <v>11</v>
      </c>
      <c r="I230" t="s">
        <v>1060</v>
      </c>
      <c r="J230" t="s">
        <v>627</v>
      </c>
      <c r="K230" t="s">
        <v>1061</v>
      </c>
    </row>
    <row r="231" spans="1:11">
      <c r="A231" s="26">
        <v>44834</v>
      </c>
      <c r="B231" t="s">
        <v>516</v>
      </c>
      <c r="C231" t="s">
        <v>517</v>
      </c>
      <c r="D231" t="s">
        <v>615</v>
      </c>
      <c r="E231" t="s">
        <v>518</v>
      </c>
      <c r="F231" s="29">
        <v>142</v>
      </c>
      <c r="G231" s="29">
        <v>3021120.11</v>
      </c>
      <c r="H231" t="s">
        <v>11</v>
      </c>
      <c r="I231" t="s">
        <v>735</v>
      </c>
      <c r="J231" t="s">
        <v>627</v>
      </c>
      <c r="K231" t="s">
        <v>1062</v>
      </c>
    </row>
    <row r="232" spans="1:11">
      <c r="A232" s="26">
        <v>44834</v>
      </c>
      <c r="B232" t="s">
        <v>516</v>
      </c>
      <c r="C232" t="s">
        <v>517</v>
      </c>
      <c r="D232" t="s">
        <v>615</v>
      </c>
      <c r="E232" t="s">
        <v>518</v>
      </c>
      <c r="F232" s="29">
        <v>187</v>
      </c>
      <c r="G232" s="29">
        <v>5386561.7400000002</v>
      </c>
      <c r="H232" t="s">
        <v>11</v>
      </c>
      <c r="I232" t="s">
        <v>949</v>
      </c>
      <c r="J232" t="s">
        <v>627</v>
      </c>
      <c r="K232" t="s">
        <v>1063</v>
      </c>
    </row>
    <row r="233" spans="1:11">
      <c r="A233" s="26">
        <v>44834</v>
      </c>
      <c r="B233" t="s">
        <v>516</v>
      </c>
      <c r="C233" t="s">
        <v>517</v>
      </c>
      <c r="D233" t="s">
        <v>615</v>
      </c>
      <c r="E233" t="s">
        <v>518</v>
      </c>
      <c r="F233" s="29">
        <v>46</v>
      </c>
      <c r="G233" s="29">
        <v>3057357.46</v>
      </c>
      <c r="H233" t="s">
        <v>11</v>
      </c>
      <c r="I233" t="s">
        <v>1064</v>
      </c>
      <c r="J233" t="s">
        <v>627</v>
      </c>
      <c r="K233" t="s">
        <v>1065</v>
      </c>
    </row>
    <row r="234" spans="1:11">
      <c r="A234" s="26">
        <v>44834</v>
      </c>
      <c r="B234" t="s">
        <v>516</v>
      </c>
      <c r="C234" t="s">
        <v>517</v>
      </c>
      <c r="D234" t="s">
        <v>615</v>
      </c>
      <c r="E234" t="s">
        <v>518</v>
      </c>
      <c r="F234" s="29">
        <v>6</v>
      </c>
      <c r="G234" s="29">
        <v>331719.08</v>
      </c>
      <c r="H234" t="s">
        <v>11</v>
      </c>
      <c r="I234" t="s">
        <v>1066</v>
      </c>
      <c r="J234" t="s">
        <v>627</v>
      </c>
      <c r="K234" t="s">
        <v>1067</v>
      </c>
    </row>
    <row r="235" spans="1:11">
      <c r="A235" s="26">
        <v>44834</v>
      </c>
      <c r="B235" t="s">
        <v>516</v>
      </c>
      <c r="C235" t="s">
        <v>517</v>
      </c>
      <c r="D235" t="s">
        <v>615</v>
      </c>
      <c r="E235" t="s">
        <v>518</v>
      </c>
      <c r="F235" s="29">
        <v>0</v>
      </c>
      <c r="G235" s="29">
        <v>26137.85</v>
      </c>
      <c r="H235" t="s">
        <v>11</v>
      </c>
      <c r="I235" t="s">
        <v>1068</v>
      </c>
      <c r="J235" t="s">
        <v>627</v>
      </c>
      <c r="K235" t="s">
        <v>1069</v>
      </c>
    </row>
    <row r="236" spans="1:11">
      <c r="A236" s="26">
        <v>44834</v>
      </c>
      <c r="B236" t="s">
        <v>516</v>
      </c>
      <c r="C236" t="s">
        <v>517</v>
      </c>
      <c r="D236" t="s">
        <v>615</v>
      </c>
      <c r="E236" t="s">
        <v>518</v>
      </c>
      <c r="F236" s="29">
        <v>218</v>
      </c>
      <c r="G236" s="29">
        <v>6209414.3499999996</v>
      </c>
      <c r="H236" t="s">
        <v>11</v>
      </c>
      <c r="I236" t="s">
        <v>685</v>
      </c>
      <c r="J236" t="s">
        <v>627</v>
      </c>
      <c r="K236" t="s">
        <v>1070</v>
      </c>
    </row>
    <row r="237" spans="1:11">
      <c r="A237" s="26">
        <v>44834</v>
      </c>
      <c r="B237" t="s">
        <v>516</v>
      </c>
      <c r="C237" t="s">
        <v>517</v>
      </c>
      <c r="D237" t="s">
        <v>615</v>
      </c>
      <c r="E237" t="s">
        <v>518</v>
      </c>
      <c r="F237" s="29">
        <v>1421</v>
      </c>
      <c r="G237" s="29">
        <v>35592475.740000002</v>
      </c>
      <c r="H237" t="s">
        <v>11</v>
      </c>
      <c r="I237" t="s">
        <v>901</v>
      </c>
      <c r="J237" t="s">
        <v>627</v>
      </c>
      <c r="K237" t="s">
        <v>1071</v>
      </c>
    </row>
    <row r="238" spans="1:11">
      <c r="A238" s="26">
        <v>44834</v>
      </c>
      <c r="B238" t="s">
        <v>516</v>
      </c>
      <c r="C238" t="s">
        <v>517</v>
      </c>
      <c r="D238" t="s">
        <v>615</v>
      </c>
      <c r="E238" t="s">
        <v>518</v>
      </c>
      <c r="F238" s="29">
        <v>9</v>
      </c>
      <c r="G238" s="29">
        <v>1050900.92</v>
      </c>
      <c r="H238" t="s">
        <v>11</v>
      </c>
      <c r="I238" t="s">
        <v>1072</v>
      </c>
      <c r="J238" t="s">
        <v>627</v>
      </c>
      <c r="K238" t="s">
        <v>1073</v>
      </c>
    </row>
    <row r="239" spans="1:11">
      <c r="A239" s="26">
        <v>44834</v>
      </c>
      <c r="B239" t="s">
        <v>516</v>
      </c>
      <c r="C239" t="s">
        <v>517</v>
      </c>
      <c r="D239" t="s">
        <v>615</v>
      </c>
      <c r="E239" t="s">
        <v>518</v>
      </c>
      <c r="F239" s="29">
        <v>22</v>
      </c>
      <c r="G239" s="29">
        <v>1495895.38</v>
      </c>
      <c r="H239" t="s">
        <v>11</v>
      </c>
      <c r="I239" t="s">
        <v>1074</v>
      </c>
      <c r="J239" t="s">
        <v>627</v>
      </c>
      <c r="K239" t="s">
        <v>1075</v>
      </c>
    </row>
    <row r="240" spans="1:11">
      <c r="A240" s="26">
        <v>44834</v>
      </c>
      <c r="B240" t="s">
        <v>516</v>
      </c>
      <c r="C240" t="s">
        <v>517</v>
      </c>
      <c r="D240" t="s">
        <v>615</v>
      </c>
      <c r="E240" t="s">
        <v>518</v>
      </c>
      <c r="F240" s="29">
        <v>177</v>
      </c>
      <c r="G240" s="29">
        <v>24992101.850000001</v>
      </c>
      <c r="H240" t="s">
        <v>11</v>
      </c>
      <c r="I240" t="s">
        <v>1076</v>
      </c>
      <c r="J240" t="s">
        <v>627</v>
      </c>
      <c r="K240" t="s">
        <v>1077</v>
      </c>
    </row>
    <row r="241" spans="1:11">
      <c r="A241" s="26">
        <v>44834</v>
      </c>
      <c r="B241" t="s">
        <v>516</v>
      </c>
      <c r="C241" t="s">
        <v>517</v>
      </c>
      <c r="D241" t="s">
        <v>615</v>
      </c>
      <c r="E241" t="s">
        <v>518</v>
      </c>
      <c r="F241" s="29">
        <v>3131</v>
      </c>
      <c r="G241" s="29">
        <v>509491600.31</v>
      </c>
      <c r="H241" t="s">
        <v>11</v>
      </c>
      <c r="I241" t="s">
        <v>1078</v>
      </c>
      <c r="J241" t="s">
        <v>627</v>
      </c>
      <c r="K241" t="s">
        <v>1079</v>
      </c>
    </row>
    <row r="242" spans="1:11">
      <c r="A242" s="26">
        <v>44834</v>
      </c>
      <c r="B242" t="s">
        <v>516</v>
      </c>
      <c r="C242" t="s">
        <v>517</v>
      </c>
      <c r="D242" t="s">
        <v>615</v>
      </c>
      <c r="E242" t="s">
        <v>518</v>
      </c>
      <c r="F242" s="29">
        <v>2081</v>
      </c>
      <c r="G242" s="29">
        <v>377074085.23000002</v>
      </c>
      <c r="H242" t="s">
        <v>11</v>
      </c>
      <c r="I242" t="s">
        <v>1080</v>
      </c>
      <c r="J242" t="s">
        <v>627</v>
      </c>
      <c r="K242" t="s">
        <v>1081</v>
      </c>
    </row>
    <row r="243" spans="1:11">
      <c r="A243" s="26">
        <v>44834</v>
      </c>
      <c r="B243" t="s">
        <v>516</v>
      </c>
      <c r="C243" t="s">
        <v>517</v>
      </c>
      <c r="D243" t="s">
        <v>615</v>
      </c>
      <c r="E243" t="s">
        <v>518</v>
      </c>
      <c r="F243" s="29">
        <v>156</v>
      </c>
      <c r="G243" s="29">
        <v>38917548.18</v>
      </c>
      <c r="H243" t="s">
        <v>11</v>
      </c>
      <c r="I243" t="s">
        <v>1082</v>
      </c>
      <c r="J243" t="s">
        <v>627</v>
      </c>
      <c r="K243" t="s">
        <v>1083</v>
      </c>
    </row>
    <row r="244" spans="1:11">
      <c r="A244" s="26">
        <v>44834</v>
      </c>
      <c r="B244" t="s">
        <v>516</v>
      </c>
      <c r="C244" t="s">
        <v>517</v>
      </c>
      <c r="D244" t="s">
        <v>615</v>
      </c>
      <c r="E244" t="s">
        <v>518</v>
      </c>
      <c r="F244" s="29">
        <v>358</v>
      </c>
      <c r="G244" s="29">
        <v>23130720.91</v>
      </c>
      <c r="H244" t="s">
        <v>11</v>
      </c>
      <c r="I244" t="s">
        <v>1084</v>
      </c>
      <c r="J244" t="s">
        <v>627</v>
      </c>
      <c r="K244" t="s">
        <v>1085</v>
      </c>
    </row>
    <row r="245" spans="1:11">
      <c r="A245" s="26">
        <v>44834</v>
      </c>
      <c r="B245" t="s">
        <v>516</v>
      </c>
      <c r="C245" t="s">
        <v>517</v>
      </c>
      <c r="D245" t="s">
        <v>615</v>
      </c>
      <c r="E245" t="s">
        <v>518</v>
      </c>
      <c r="F245" s="29">
        <v>75</v>
      </c>
      <c r="G245" s="29">
        <v>16348105.380000001</v>
      </c>
      <c r="H245" t="s">
        <v>11</v>
      </c>
      <c r="I245" t="s">
        <v>1086</v>
      </c>
      <c r="J245" t="s">
        <v>1087</v>
      </c>
      <c r="K245" t="s">
        <v>1088</v>
      </c>
    </row>
    <row r="246" spans="1:11">
      <c r="A246" s="26">
        <v>44834</v>
      </c>
      <c r="B246" t="s">
        <v>516</v>
      </c>
      <c r="C246" t="s">
        <v>517</v>
      </c>
      <c r="D246" t="s">
        <v>615</v>
      </c>
      <c r="E246" t="s">
        <v>518</v>
      </c>
      <c r="F246" s="29">
        <v>23</v>
      </c>
      <c r="G246" s="29">
        <v>17214724.620000001</v>
      </c>
      <c r="H246" t="s">
        <v>11</v>
      </c>
      <c r="I246" t="s">
        <v>1089</v>
      </c>
      <c r="J246" t="s">
        <v>1087</v>
      </c>
      <c r="K246" t="s">
        <v>1090</v>
      </c>
    </row>
    <row r="247" spans="1:11">
      <c r="A247" s="26">
        <v>44834</v>
      </c>
      <c r="B247" t="s">
        <v>516</v>
      </c>
      <c r="C247" t="s">
        <v>517</v>
      </c>
      <c r="D247" t="s">
        <v>615</v>
      </c>
      <c r="E247" t="s">
        <v>518</v>
      </c>
      <c r="F247" s="29">
        <v>2795</v>
      </c>
      <c r="G247" s="29">
        <v>7522359516.9200001</v>
      </c>
      <c r="H247" t="s">
        <v>11</v>
      </c>
      <c r="I247" t="s">
        <v>1091</v>
      </c>
      <c r="J247" t="s">
        <v>1087</v>
      </c>
      <c r="K247" t="s">
        <v>1092</v>
      </c>
    </row>
    <row r="248" spans="1:11">
      <c r="A248" s="26">
        <v>44834</v>
      </c>
      <c r="B248" t="s">
        <v>516</v>
      </c>
      <c r="C248" t="s">
        <v>517</v>
      </c>
      <c r="D248" t="s">
        <v>615</v>
      </c>
      <c r="E248" t="s">
        <v>518</v>
      </c>
      <c r="F248" s="29">
        <v>261</v>
      </c>
      <c r="G248" s="29">
        <v>93780744.370000005</v>
      </c>
      <c r="H248" t="s">
        <v>11</v>
      </c>
      <c r="I248" t="s">
        <v>1093</v>
      </c>
      <c r="J248" t="s">
        <v>1087</v>
      </c>
      <c r="K248" t="s">
        <v>1094</v>
      </c>
    </row>
    <row r="249" spans="1:11">
      <c r="A249" s="26">
        <v>44834</v>
      </c>
      <c r="B249" t="s">
        <v>516</v>
      </c>
      <c r="C249" t="s">
        <v>517</v>
      </c>
      <c r="D249" t="s">
        <v>615</v>
      </c>
      <c r="E249" t="s">
        <v>518</v>
      </c>
      <c r="F249" s="29">
        <v>1881</v>
      </c>
      <c r="G249" s="29">
        <v>2871731726.1500001</v>
      </c>
      <c r="H249" t="s">
        <v>11</v>
      </c>
      <c r="I249" t="s">
        <v>1095</v>
      </c>
      <c r="J249" t="s">
        <v>1087</v>
      </c>
      <c r="K249" t="s">
        <v>1096</v>
      </c>
    </row>
    <row r="250" spans="1:11">
      <c r="A250" s="26">
        <v>44834</v>
      </c>
      <c r="B250" t="s">
        <v>516</v>
      </c>
      <c r="C250" t="s">
        <v>517</v>
      </c>
      <c r="D250" t="s">
        <v>615</v>
      </c>
      <c r="E250" t="s">
        <v>518</v>
      </c>
      <c r="F250" s="29">
        <v>101</v>
      </c>
      <c r="G250" s="29">
        <v>36198452.310000002</v>
      </c>
      <c r="H250" t="s">
        <v>11</v>
      </c>
      <c r="I250" t="s">
        <v>1097</v>
      </c>
      <c r="J250" t="s">
        <v>1087</v>
      </c>
      <c r="K250" t="s">
        <v>1098</v>
      </c>
    </row>
    <row r="251" spans="1:11">
      <c r="A251" s="26">
        <v>44834</v>
      </c>
      <c r="B251" t="s">
        <v>516</v>
      </c>
      <c r="C251" t="s">
        <v>517</v>
      </c>
      <c r="D251" t="s">
        <v>615</v>
      </c>
      <c r="E251" t="s">
        <v>518</v>
      </c>
      <c r="F251" s="29">
        <v>28</v>
      </c>
      <c r="G251" s="29">
        <v>20376929.23</v>
      </c>
      <c r="H251" t="s">
        <v>11</v>
      </c>
      <c r="I251" t="s">
        <v>1099</v>
      </c>
      <c r="J251" t="s">
        <v>1087</v>
      </c>
      <c r="K251" t="s">
        <v>1100</v>
      </c>
    </row>
    <row r="252" spans="1:11">
      <c r="A252" s="26">
        <v>44834</v>
      </c>
      <c r="B252" t="s">
        <v>516</v>
      </c>
      <c r="C252" t="s">
        <v>517</v>
      </c>
      <c r="D252" t="s">
        <v>615</v>
      </c>
      <c r="E252" t="s">
        <v>518</v>
      </c>
      <c r="F252" s="29">
        <v>1192</v>
      </c>
      <c r="G252" s="29">
        <v>857832665.78999996</v>
      </c>
      <c r="H252" t="s">
        <v>11</v>
      </c>
      <c r="I252" t="s">
        <v>1101</v>
      </c>
      <c r="J252" t="s">
        <v>1087</v>
      </c>
      <c r="K252" t="s">
        <v>1102</v>
      </c>
    </row>
    <row r="253" spans="1:11">
      <c r="A253" s="26">
        <v>44834</v>
      </c>
      <c r="B253" t="s">
        <v>516</v>
      </c>
      <c r="C253" t="s">
        <v>517</v>
      </c>
      <c r="D253" t="s">
        <v>615</v>
      </c>
      <c r="E253" t="s">
        <v>518</v>
      </c>
      <c r="F253" s="29">
        <v>1115</v>
      </c>
      <c r="G253" s="29">
        <v>811845750</v>
      </c>
      <c r="H253" t="s">
        <v>11</v>
      </c>
      <c r="I253" t="s">
        <v>1101</v>
      </c>
      <c r="J253" t="s">
        <v>1087</v>
      </c>
      <c r="K253" t="s">
        <v>1103</v>
      </c>
    </row>
    <row r="254" spans="1:11">
      <c r="A254" s="26">
        <v>44834</v>
      </c>
      <c r="B254" t="s">
        <v>516</v>
      </c>
      <c r="C254" t="s">
        <v>517</v>
      </c>
      <c r="D254" t="s">
        <v>615</v>
      </c>
      <c r="E254" t="s">
        <v>518</v>
      </c>
      <c r="F254" s="29">
        <v>922</v>
      </c>
      <c r="G254" s="29">
        <v>667742711.11000001</v>
      </c>
      <c r="H254" t="s">
        <v>11</v>
      </c>
      <c r="I254" t="s">
        <v>1101</v>
      </c>
      <c r="J254" t="s">
        <v>1087</v>
      </c>
      <c r="K254" t="s">
        <v>1104</v>
      </c>
    </row>
    <row r="255" spans="1:11">
      <c r="A255" s="26">
        <v>44834</v>
      </c>
      <c r="B255" t="s">
        <v>516</v>
      </c>
      <c r="C255" t="s">
        <v>517</v>
      </c>
      <c r="D255" t="s">
        <v>615</v>
      </c>
      <c r="E255" t="s">
        <v>518</v>
      </c>
      <c r="F255" s="29">
        <v>736</v>
      </c>
      <c r="G255" s="29">
        <v>555222650</v>
      </c>
      <c r="H255" t="s">
        <v>11</v>
      </c>
      <c r="I255" t="s">
        <v>1101</v>
      </c>
      <c r="J255" t="s">
        <v>1087</v>
      </c>
      <c r="K255" t="s">
        <v>1105</v>
      </c>
    </row>
    <row r="256" spans="1:11">
      <c r="A256" s="26">
        <v>44834</v>
      </c>
      <c r="B256" t="s">
        <v>516</v>
      </c>
      <c r="C256" t="s">
        <v>517</v>
      </c>
      <c r="D256" t="s">
        <v>615</v>
      </c>
      <c r="E256" t="s">
        <v>518</v>
      </c>
      <c r="F256" s="29">
        <v>315324</v>
      </c>
      <c r="G256" s="29">
        <v>229442852001.54001</v>
      </c>
      <c r="H256" t="s">
        <v>11</v>
      </c>
      <c r="I256" t="s">
        <v>1106</v>
      </c>
      <c r="J256" t="s">
        <v>1087</v>
      </c>
      <c r="K256" t="s">
        <v>1107</v>
      </c>
    </row>
    <row r="257" spans="1:11">
      <c r="A257" s="26">
        <v>44834</v>
      </c>
      <c r="B257" t="s">
        <v>516</v>
      </c>
      <c r="C257" t="s">
        <v>517</v>
      </c>
      <c r="D257" t="s">
        <v>615</v>
      </c>
      <c r="E257" t="s">
        <v>518</v>
      </c>
      <c r="F257" s="29">
        <v>73</v>
      </c>
      <c r="G257" s="29">
        <v>13523039.23</v>
      </c>
      <c r="H257" t="s">
        <v>11</v>
      </c>
      <c r="I257" t="s">
        <v>1108</v>
      </c>
      <c r="J257" t="s">
        <v>1087</v>
      </c>
      <c r="K257" t="s">
        <v>1109</v>
      </c>
    </row>
    <row r="258" spans="1:11">
      <c r="A258" s="26">
        <v>44834</v>
      </c>
      <c r="B258" t="s">
        <v>516</v>
      </c>
      <c r="C258" t="s">
        <v>517</v>
      </c>
      <c r="D258" t="s">
        <v>615</v>
      </c>
      <c r="E258" t="s">
        <v>518</v>
      </c>
      <c r="F258" s="29">
        <v>271</v>
      </c>
      <c r="G258" s="29">
        <v>47704620.770000003</v>
      </c>
      <c r="H258" t="s">
        <v>11</v>
      </c>
      <c r="I258" t="s">
        <v>1110</v>
      </c>
      <c r="J258" t="s">
        <v>1087</v>
      </c>
      <c r="K258" t="s">
        <v>1111</v>
      </c>
    </row>
    <row r="259" spans="1:11">
      <c r="A259" s="26">
        <v>44834</v>
      </c>
      <c r="B259" t="s">
        <v>516</v>
      </c>
      <c r="C259" t="s">
        <v>517</v>
      </c>
      <c r="D259" t="s">
        <v>615</v>
      </c>
      <c r="E259" t="s">
        <v>518</v>
      </c>
      <c r="F259" s="29">
        <v>117</v>
      </c>
      <c r="G259" s="29">
        <v>92738573.079999998</v>
      </c>
      <c r="H259" t="s">
        <v>11</v>
      </c>
      <c r="I259" t="s">
        <v>1112</v>
      </c>
      <c r="J259" t="s">
        <v>1087</v>
      </c>
      <c r="K259" t="s">
        <v>1113</v>
      </c>
    </row>
    <row r="260" spans="1:11">
      <c r="A260" s="26">
        <v>44834</v>
      </c>
      <c r="B260" t="s">
        <v>516</v>
      </c>
      <c r="C260" t="s">
        <v>517</v>
      </c>
      <c r="D260" t="s">
        <v>615</v>
      </c>
      <c r="E260" t="s">
        <v>518</v>
      </c>
      <c r="F260" s="29">
        <v>67</v>
      </c>
      <c r="G260" s="29">
        <v>25933547.850000001</v>
      </c>
      <c r="H260" t="s">
        <v>11</v>
      </c>
      <c r="I260" t="s">
        <v>1114</v>
      </c>
      <c r="J260" t="s">
        <v>1087</v>
      </c>
      <c r="K260" t="s">
        <v>1115</v>
      </c>
    </row>
    <row r="261" spans="1:11">
      <c r="A261" s="26">
        <v>44834</v>
      </c>
      <c r="B261" t="s">
        <v>516</v>
      </c>
      <c r="C261" t="s">
        <v>517</v>
      </c>
      <c r="D261" t="s">
        <v>615</v>
      </c>
      <c r="E261" t="s">
        <v>518</v>
      </c>
      <c r="F261" s="29">
        <v>167938</v>
      </c>
      <c r="G261" s="29">
        <v>489066012692.31</v>
      </c>
      <c r="H261" t="s">
        <v>11</v>
      </c>
      <c r="I261" t="s">
        <v>1116</v>
      </c>
      <c r="J261" t="s">
        <v>1087</v>
      </c>
      <c r="K261" t="s">
        <v>1117</v>
      </c>
    </row>
    <row r="262" spans="1:11">
      <c r="A262" s="26">
        <v>44834</v>
      </c>
      <c r="B262" t="s">
        <v>516</v>
      </c>
      <c r="C262" t="s">
        <v>517</v>
      </c>
      <c r="D262" t="s">
        <v>615</v>
      </c>
      <c r="E262" t="s">
        <v>518</v>
      </c>
      <c r="F262" s="29">
        <v>2923</v>
      </c>
      <c r="G262" s="29">
        <v>1840727084.6900001</v>
      </c>
      <c r="H262" t="s">
        <v>11</v>
      </c>
      <c r="I262" t="s">
        <v>1118</v>
      </c>
      <c r="J262" t="s">
        <v>1087</v>
      </c>
      <c r="K262" t="s">
        <v>1119</v>
      </c>
    </row>
    <row r="263" spans="1:11">
      <c r="A263" s="26">
        <v>44834</v>
      </c>
      <c r="B263" t="s">
        <v>516</v>
      </c>
      <c r="C263" t="s">
        <v>517</v>
      </c>
      <c r="D263" t="s">
        <v>615</v>
      </c>
      <c r="E263" t="s">
        <v>518</v>
      </c>
      <c r="F263" s="29">
        <v>5002</v>
      </c>
      <c r="G263" s="29">
        <v>3086544511.8400002</v>
      </c>
      <c r="H263" t="s">
        <v>11</v>
      </c>
      <c r="I263" t="s">
        <v>1120</v>
      </c>
      <c r="J263" t="s">
        <v>1087</v>
      </c>
      <c r="K263" t="s">
        <v>1121</v>
      </c>
    </row>
    <row r="264" spans="1:11">
      <c r="A264" s="26">
        <v>44834</v>
      </c>
      <c r="B264" t="s">
        <v>516</v>
      </c>
      <c r="C264" t="s">
        <v>517</v>
      </c>
      <c r="D264" t="s">
        <v>615</v>
      </c>
      <c r="E264" t="s">
        <v>518</v>
      </c>
      <c r="F264" s="29">
        <v>163</v>
      </c>
      <c r="G264" s="29">
        <v>233822493.84999999</v>
      </c>
      <c r="H264" t="s">
        <v>11</v>
      </c>
      <c r="I264" t="s">
        <v>1122</v>
      </c>
      <c r="J264" t="s">
        <v>1087</v>
      </c>
      <c r="K264" t="s">
        <v>1123</v>
      </c>
    </row>
    <row r="265" spans="1:11">
      <c r="A265" s="26">
        <v>44834</v>
      </c>
      <c r="B265" t="s">
        <v>516</v>
      </c>
      <c r="C265" t="s">
        <v>517</v>
      </c>
      <c r="D265" t="s">
        <v>615</v>
      </c>
      <c r="E265" t="s">
        <v>518</v>
      </c>
      <c r="F265" s="29">
        <v>4738</v>
      </c>
      <c r="G265" s="29">
        <v>1592481034.6199999</v>
      </c>
      <c r="H265" t="s">
        <v>11</v>
      </c>
      <c r="I265" t="s">
        <v>1124</v>
      </c>
      <c r="J265" t="s">
        <v>1087</v>
      </c>
      <c r="K265" t="s">
        <v>1125</v>
      </c>
    </row>
    <row r="266" spans="1:11">
      <c r="A266" s="26">
        <v>44834</v>
      </c>
      <c r="B266" t="s">
        <v>516</v>
      </c>
      <c r="C266" t="s">
        <v>517</v>
      </c>
      <c r="D266" t="s">
        <v>615</v>
      </c>
      <c r="E266" t="s">
        <v>518</v>
      </c>
      <c r="F266" s="29">
        <v>783</v>
      </c>
      <c r="G266" s="29">
        <v>298518051.54000002</v>
      </c>
      <c r="H266" t="s">
        <v>11</v>
      </c>
      <c r="I266" t="s">
        <v>1126</v>
      </c>
      <c r="J266" t="s">
        <v>1087</v>
      </c>
      <c r="K266" t="s">
        <v>1127</v>
      </c>
    </row>
    <row r="267" spans="1:11">
      <c r="A267" s="26">
        <v>44834</v>
      </c>
      <c r="B267" t="s">
        <v>516</v>
      </c>
      <c r="C267" t="s">
        <v>517</v>
      </c>
      <c r="D267" t="s">
        <v>615</v>
      </c>
      <c r="E267" t="s">
        <v>518</v>
      </c>
      <c r="F267" s="29">
        <v>420</v>
      </c>
      <c r="G267" s="29">
        <v>2381459.46</v>
      </c>
      <c r="H267" t="s">
        <v>11</v>
      </c>
      <c r="I267" t="s">
        <v>1128</v>
      </c>
      <c r="J267" t="s">
        <v>1129</v>
      </c>
      <c r="K267" t="s">
        <v>1130</v>
      </c>
    </row>
    <row r="268" spans="1:11">
      <c r="A268" s="26">
        <v>44834</v>
      </c>
      <c r="B268" t="s">
        <v>516</v>
      </c>
      <c r="C268" t="s">
        <v>517</v>
      </c>
      <c r="D268" t="s">
        <v>615</v>
      </c>
      <c r="E268" t="s">
        <v>518</v>
      </c>
      <c r="F268" s="29">
        <v>515</v>
      </c>
      <c r="G268" s="29">
        <v>2416128.62</v>
      </c>
      <c r="H268" t="s">
        <v>11</v>
      </c>
      <c r="I268" t="s">
        <v>1131</v>
      </c>
      <c r="J268" t="s">
        <v>1129</v>
      </c>
      <c r="K268" t="s">
        <v>1132</v>
      </c>
    </row>
    <row r="269" spans="1:11">
      <c r="A269" s="26">
        <v>44834</v>
      </c>
      <c r="B269" t="s">
        <v>516</v>
      </c>
      <c r="C269" t="s">
        <v>517</v>
      </c>
      <c r="D269" t="s">
        <v>615</v>
      </c>
      <c r="E269" t="s">
        <v>518</v>
      </c>
      <c r="F269" s="29">
        <v>404494</v>
      </c>
      <c r="G269" s="29">
        <v>1389241678.1600001</v>
      </c>
      <c r="H269" t="s">
        <v>11</v>
      </c>
      <c r="I269" t="s">
        <v>1133</v>
      </c>
      <c r="J269" t="s">
        <v>1129</v>
      </c>
      <c r="K269" t="s">
        <v>1134</v>
      </c>
    </row>
    <row r="270" spans="1:11">
      <c r="A270" s="26">
        <v>44834</v>
      </c>
      <c r="B270" t="s">
        <v>516</v>
      </c>
      <c r="C270" t="s">
        <v>517</v>
      </c>
      <c r="D270" t="s">
        <v>615</v>
      </c>
      <c r="E270" t="s">
        <v>518</v>
      </c>
      <c r="F270" s="29">
        <v>340946</v>
      </c>
      <c r="G270" s="29">
        <v>1139105267.3499999</v>
      </c>
      <c r="H270" t="s">
        <v>11</v>
      </c>
      <c r="I270" t="s">
        <v>1133</v>
      </c>
      <c r="J270" t="s">
        <v>1129</v>
      </c>
      <c r="K270" t="s">
        <v>1135</v>
      </c>
    </row>
    <row r="271" spans="1:11">
      <c r="A271" s="26">
        <v>44834</v>
      </c>
      <c r="B271" t="s">
        <v>516</v>
      </c>
      <c r="C271" t="s">
        <v>517</v>
      </c>
      <c r="D271" t="s">
        <v>615</v>
      </c>
      <c r="E271" t="s">
        <v>518</v>
      </c>
      <c r="F271" s="29">
        <v>335688</v>
      </c>
      <c r="G271" s="29">
        <v>1063115488.0599999</v>
      </c>
      <c r="H271" t="s">
        <v>11</v>
      </c>
      <c r="I271" t="s">
        <v>1133</v>
      </c>
      <c r="J271" t="s">
        <v>1129</v>
      </c>
      <c r="K271" t="s">
        <v>1136</v>
      </c>
    </row>
    <row r="272" spans="1:11">
      <c r="A272" s="26">
        <v>44834</v>
      </c>
      <c r="B272" t="s">
        <v>516</v>
      </c>
      <c r="C272" t="s">
        <v>517</v>
      </c>
      <c r="D272" t="s">
        <v>615</v>
      </c>
      <c r="E272" t="s">
        <v>518</v>
      </c>
      <c r="F272" s="29">
        <v>377520</v>
      </c>
      <c r="G272" s="29">
        <v>1063307932.5</v>
      </c>
      <c r="H272" t="s">
        <v>11</v>
      </c>
      <c r="I272" t="s">
        <v>1133</v>
      </c>
      <c r="J272" t="s">
        <v>1129</v>
      </c>
      <c r="K272" t="s">
        <v>1137</v>
      </c>
    </row>
    <row r="273" spans="1:11">
      <c r="A273" s="26">
        <v>44834</v>
      </c>
      <c r="B273" t="s">
        <v>516</v>
      </c>
      <c r="C273" t="s">
        <v>517</v>
      </c>
      <c r="D273" t="s">
        <v>615</v>
      </c>
      <c r="E273" t="s">
        <v>518</v>
      </c>
      <c r="F273" s="29">
        <v>200526</v>
      </c>
      <c r="G273" s="29">
        <v>981196735.14999998</v>
      </c>
      <c r="H273" t="s">
        <v>11</v>
      </c>
      <c r="I273" t="s">
        <v>1138</v>
      </c>
      <c r="J273" t="s">
        <v>1129</v>
      </c>
      <c r="K273" t="s">
        <v>1139</v>
      </c>
    </row>
    <row r="274" spans="1:11">
      <c r="A274" s="26">
        <v>44834</v>
      </c>
      <c r="B274" t="s">
        <v>516</v>
      </c>
      <c r="C274" t="s">
        <v>517</v>
      </c>
      <c r="D274" t="s">
        <v>615</v>
      </c>
      <c r="E274" t="s">
        <v>518</v>
      </c>
      <c r="F274" s="29">
        <v>0</v>
      </c>
      <c r="G274" s="29">
        <v>0</v>
      </c>
      <c r="H274" t="s">
        <v>11</v>
      </c>
      <c r="I274" t="s">
        <v>626</v>
      </c>
      <c r="J274" t="s">
        <v>1140</v>
      </c>
      <c r="K274" t="s">
        <v>1141</v>
      </c>
    </row>
    <row r="275" spans="1:11">
      <c r="A275" s="26">
        <v>44834</v>
      </c>
      <c r="B275" t="s">
        <v>516</v>
      </c>
      <c r="C275" t="s">
        <v>517</v>
      </c>
      <c r="D275" t="s">
        <v>615</v>
      </c>
      <c r="E275" t="s">
        <v>518</v>
      </c>
      <c r="F275" s="29">
        <v>0</v>
      </c>
      <c r="G275" s="29">
        <v>11.69</v>
      </c>
      <c r="H275" t="s">
        <v>11</v>
      </c>
      <c r="I275" t="s">
        <v>629</v>
      </c>
      <c r="J275" t="s">
        <v>1140</v>
      </c>
      <c r="K275" t="s">
        <v>1142</v>
      </c>
    </row>
    <row r="276" spans="1:11">
      <c r="A276" s="26">
        <v>44834</v>
      </c>
      <c r="B276" t="s">
        <v>516</v>
      </c>
      <c r="C276" t="s">
        <v>517</v>
      </c>
      <c r="D276" t="s">
        <v>615</v>
      </c>
      <c r="E276" t="s">
        <v>518</v>
      </c>
      <c r="F276" s="29">
        <v>24</v>
      </c>
      <c r="G276" s="29">
        <v>32228.62</v>
      </c>
      <c r="H276" t="s">
        <v>11</v>
      </c>
      <c r="I276" t="s">
        <v>631</v>
      </c>
      <c r="J276" t="s">
        <v>1140</v>
      </c>
      <c r="K276" t="s">
        <v>1143</v>
      </c>
    </row>
    <row r="277" spans="1:11">
      <c r="A277" s="26">
        <v>44834</v>
      </c>
      <c r="B277" t="s">
        <v>516</v>
      </c>
      <c r="C277" t="s">
        <v>517</v>
      </c>
      <c r="D277" t="s">
        <v>615</v>
      </c>
      <c r="E277" t="s">
        <v>518</v>
      </c>
      <c r="F277" s="29">
        <v>72</v>
      </c>
      <c r="G277" s="29">
        <v>1328730.77</v>
      </c>
      <c r="H277" t="s">
        <v>11</v>
      </c>
      <c r="I277" t="s">
        <v>633</v>
      </c>
      <c r="J277" t="s">
        <v>1140</v>
      </c>
      <c r="K277" t="s">
        <v>1144</v>
      </c>
    </row>
    <row r="278" spans="1:11">
      <c r="A278" s="26">
        <v>44834</v>
      </c>
      <c r="B278" t="s">
        <v>516</v>
      </c>
      <c r="C278" t="s">
        <v>517</v>
      </c>
      <c r="D278" t="s">
        <v>615</v>
      </c>
      <c r="E278" t="s">
        <v>518</v>
      </c>
      <c r="F278" s="29">
        <v>7</v>
      </c>
      <c r="G278" s="29">
        <v>20377.23</v>
      </c>
      <c r="H278" t="s">
        <v>11</v>
      </c>
      <c r="I278" t="s">
        <v>635</v>
      </c>
      <c r="J278" t="s">
        <v>1140</v>
      </c>
      <c r="K278" t="s">
        <v>1145</v>
      </c>
    </row>
    <row r="279" spans="1:11">
      <c r="A279" s="26">
        <v>44834</v>
      </c>
      <c r="B279" t="s">
        <v>516</v>
      </c>
      <c r="C279" t="s">
        <v>517</v>
      </c>
      <c r="D279" t="s">
        <v>615</v>
      </c>
      <c r="E279" t="s">
        <v>518</v>
      </c>
      <c r="F279" s="29">
        <v>0</v>
      </c>
      <c r="G279" s="29">
        <v>0</v>
      </c>
      <c r="H279" t="s">
        <v>11</v>
      </c>
      <c r="I279" t="s">
        <v>637</v>
      </c>
      <c r="J279" t="s">
        <v>1140</v>
      </c>
      <c r="K279" t="s">
        <v>1146</v>
      </c>
    </row>
    <row r="280" spans="1:11">
      <c r="A280" s="26">
        <v>44834</v>
      </c>
      <c r="B280" t="s">
        <v>516</v>
      </c>
      <c r="C280" t="s">
        <v>517</v>
      </c>
      <c r="D280" t="s">
        <v>615</v>
      </c>
      <c r="E280" t="s">
        <v>518</v>
      </c>
      <c r="F280" s="29">
        <v>0</v>
      </c>
      <c r="G280" s="29">
        <v>0</v>
      </c>
      <c r="H280" t="s">
        <v>11</v>
      </c>
      <c r="I280" t="s">
        <v>639</v>
      </c>
      <c r="J280" t="s">
        <v>1140</v>
      </c>
      <c r="K280" t="s">
        <v>1147</v>
      </c>
    </row>
    <row r="281" spans="1:11">
      <c r="A281" s="26">
        <v>44834</v>
      </c>
      <c r="B281" t="s">
        <v>516</v>
      </c>
      <c r="C281" t="s">
        <v>517</v>
      </c>
      <c r="D281" t="s">
        <v>615</v>
      </c>
      <c r="E281" t="s">
        <v>518</v>
      </c>
      <c r="F281" s="29">
        <v>2</v>
      </c>
      <c r="G281" s="29">
        <v>2251.4299999999998</v>
      </c>
      <c r="H281" t="s">
        <v>11</v>
      </c>
      <c r="I281" t="s">
        <v>641</v>
      </c>
      <c r="J281" t="s">
        <v>1140</v>
      </c>
      <c r="K281" t="s">
        <v>1148</v>
      </c>
    </row>
    <row r="282" spans="1:11">
      <c r="A282" s="26">
        <v>44834</v>
      </c>
      <c r="B282" t="s">
        <v>516</v>
      </c>
      <c r="C282" t="s">
        <v>517</v>
      </c>
      <c r="D282" t="s">
        <v>615</v>
      </c>
      <c r="E282" t="s">
        <v>518</v>
      </c>
      <c r="F282" s="29">
        <v>0</v>
      </c>
      <c r="G282" s="29">
        <v>0</v>
      </c>
      <c r="H282" t="s">
        <v>11</v>
      </c>
      <c r="I282" t="s">
        <v>643</v>
      </c>
      <c r="J282" t="s">
        <v>1140</v>
      </c>
      <c r="K282" t="s">
        <v>1149</v>
      </c>
    </row>
    <row r="283" spans="1:11">
      <c r="A283" s="26">
        <v>44834</v>
      </c>
      <c r="B283" t="s">
        <v>516</v>
      </c>
      <c r="C283" t="s">
        <v>517</v>
      </c>
      <c r="D283" t="s">
        <v>615</v>
      </c>
      <c r="E283" t="s">
        <v>518</v>
      </c>
      <c r="F283" s="29">
        <v>6</v>
      </c>
      <c r="G283" s="29">
        <v>9258.77</v>
      </c>
      <c r="H283" t="s">
        <v>11</v>
      </c>
      <c r="I283" t="s">
        <v>645</v>
      </c>
      <c r="J283" t="s">
        <v>1140</v>
      </c>
      <c r="K283" t="s">
        <v>1150</v>
      </c>
    </row>
    <row r="284" spans="1:11">
      <c r="A284" s="26">
        <v>44834</v>
      </c>
      <c r="B284" t="s">
        <v>516</v>
      </c>
      <c r="C284" t="s">
        <v>517</v>
      </c>
      <c r="D284" t="s">
        <v>615</v>
      </c>
      <c r="E284" t="s">
        <v>518</v>
      </c>
      <c r="F284" s="29">
        <v>0</v>
      </c>
      <c r="G284" s="29">
        <v>0</v>
      </c>
      <c r="H284" t="s">
        <v>11</v>
      </c>
      <c r="I284" t="s">
        <v>647</v>
      </c>
      <c r="J284" t="s">
        <v>1140</v>
      </c>
      <c r="K284" t="s">
        <v>1151</v>
      </c>
    </row>
    <row r="285" spans="1:11">
      <c r="A285" s="26">
        <v>44834</v>
      </c>
      <c r="B285" t="s">
        <v>516</v>
      </c>
      <c r="C285" t="s">
        <v>517</v>
      </c>
      <c r="D285" t="s">
        <v>615</v>
      </c>
      <c r="E285" t="s">
        <v>518</v>
      </c>
      <c r="F285" s="29">
        <v>0</v>
      </c>
      <c r="G285" s="29">
        <v>0</v>
      </c>
      <c r="H285" t="s">
        <v>11</v>
      </c>
      <c r="I285" t="s">
        <v>649</v>
      </c>
      <c r="J285" t="s">
        <v>1140</v>
      </c>
      <c r="K285" t="s">
        <v>1152</v>
      </c>
    </row>
    <row r="286" spans="1:11">
      <c r="A286" s="26">
        <v>44834</v>
      </c>
      <c r="B286" t="s">
        <v>516</v>
      </c>
      <c r="C286" t="s">
        <v>517</v>
      </c>
      <c r="D286" t="s">
        <v>615</v>
      </c>
      <c r="E286" t="s">
        <v>518</v>
      </c>
      <c r="F286" s="29">
        <v>2</v>
      </c>
      <c r="G286" s="29">
        <v>1728.62</v>
      </c>
      <c r="H286" t="s">
        <v>11</v>
      </c>
      <c r="I286" t="s">
        <v>651</v>
      </c>
      <c r="J286" t="s">
        <v>1140</v>
      </c>
      <c r="K286" t="s">
        <v>1153</v>
      </c>
    </row>
    <row r="287" spans="1:11">
      <c r="A287" s="26">
        <v>44834</v>
      </c>
      <c r="B287" t="s">
        <v>516</v>
      </c>
      <c r="C287" t="s">
        <v>517</v>
      </c>
      <c r="D287" t="s">
        <v>615</v>
      </c>
      <c r="E287" t="s">
        <v>518</v>
      </c>
      <c r="F287" s="29">
        <v>0</v>
      </c>
      <c r="G287" s="29">
        <v>19.38</v>
      </c>
      <c r="H287" t="s">
        <v>11</v>
      </c>
      <c r="I287" t="s">
        <v>653</v>
      </c>
      <c r="J287" t="s">
        <v>1140</v>
      </c>
      <c r="K287" t="s">
        <v>1154</v>
      </c>
    </row>
    <row r="288" spans="1:11">
      <c r="A288" s="26">
        <v>44834</v>
      </c>
      <c r="B288" t="s">
        <v>516</v>
      </c>
      <c r="C288" t="s">
        <v>517</v>
      </c>
      <c r="D288" t="s">
        <v>615</v>
      </c>
      <c r="E288" t="s">
        <v>518</v>
      </c>
      <c r="F288" s="29">
        <v>0</v>
      </c>
      <c r="G288" s="29">
        <v>32</v>
      </c>
      <c r="H288" t="s">
        <v>11</v>
      </c>
      <c r="I288" t="s">
        <v>655</v>
      </c>
      <c r="J288" t="s">
        <v>1140</v>
      </c>
      <c r="K288" t="s">
        <v>1155</v>
      </c>
    </row>
    <row r="289" spans="1:11">
      <c r="A289" s="26">
        <v>44834</v>
      </c>
      <c r="B289" t="s">
        <v>516</v>
      </c>
      <c r="C289" t="s">
        <v>517</v>
      </c>
      <c r="D289" t="s">
        <v>615</v>
      </c>
      <c r="E289" t="s">
        <v>518</v>
      </c>
      <c r="F289" s="29">
        <v>0</v>
      </c>
      <c r="G289" s="29">
        <v>0</v>
      </c>
      <c r="H289" t="s">
        <v>11</v>
      </c>
      <c r="I289" t="s">
        <v>657</v>
      </c>
      <c r="J289" t="s">
        <v>1140</v>
      </c>
      <c r="K289" t="s">
        <v>1156</v>
      </c>
    </row>
    <row r="290" spans="1:11">
      <c r="A290" s="26">
        <v>44834</v>
      </c>
      <c r="B290" t="s">
        <v>516</v>
      </c>
      <c r="C290" t="s">
        <v>517</v>
      </c>
      <c r="D290" t="s">
        <v>615</v>
      </c>
      <c r="E290" t="s">
        <v>518</v>
      </c>
      <c r="F290" s="29">
        <v>2</v>
      </c>
      <c r="G290" s="29">
        <v>15064.83</v>
      </c>
      <c r="H290" t="s">
        <v>11</v>
      </c>
      <c r="I290" t="s">
        <v>665</v>
      </c>
      <c r="J290" t="s">
        <v>1140</v>
      </c>
      <c r="K290" t="s">
        <v>1157</v>
      </c>
    </row>
    <row r="291" spans="1:11">
      <c r="A291" s="26">
        <v>44834</v>
      </c>
      <c r="B291" t="s">
        <v>516</v>
      </c>
      <c r="C291" t="s">
        <v>517</v>
      </c>
      <c r="D291" t="s">
        <v>615</v>
      </c>
      <c r="E291" t="s">
        <v>518</v>
      </c>
      <c r="F291" s="29">
        <v>0</v>
      </c>
      <c r="G291" s="29">
        <v>0</v>
      </c>
      <c r="H291" t="s">
        <v>11</v>
      </c>
      <c r="I291" t="s">
        <v>671</v>
      </c>
      <c r="J291" t="s">
        <v>1140</v>
      </c>
      <c r="K291" t="s">
        <v>1158</v>
      </c>
    </row>
    <row r="292" spans="1:11">
      <c r="A292" s="26">
        <v>44834</v>
      </c>
      <c r="B292" t="s">
        <v>516</v>
      </c>
      <c r="C292" t="s">
        <v>517</v>
      </c>
      <c r="D292" t="s">
        <v>615</v>
      </c>
      <c r="E292" t="s">
        <v>518</v>
      </c>
      <c r="F292" s="29">
        <v>0</v>
      </c>
      <c r="G292" s="29">
        <v>0</v>
      </c>
      <c r="H292" t="s">
        <v>11</v>
      </c>
      <c r="I292" t="s">
        <v>675</v>
      </c>
      <c r="J292" t="s">
        <v>1140</v>
      </c>
      <c r="K292" t="s">
        <v>1159</v>
      </c>
    </row>
    <row r="293" spans="1:11">
      <c r="A293" s="26">
        <v>44834</v>
      </c>
      <c r="B293" t="s">
        <v>516</v>
      </c>
      <c r="C293" t="s">
        <v>517</v>
      </c>
      <c r="D293" t="s">
        <v>615</v>
      </c>
      <c r="E293" t="s">
        <v>518</v>
      </c>
      <c r="F293" s="29">
        <v>0</v>
      </c>
      <c r="G293" s="29">
        <v>0</v>
      </c>
      <c r="H293" t="s">
        <v>11</v>
      </c>
      <c r="I293" t="s">
        <v>677</v>
      </c>
      <c r="J293" t="s">
        <v>1140</v>
      </c>
      <c r="K293" t="s">
        <v>1160</v>
      </c>
    </row>
    <row r="294" spans="1:11">
      <c r="A294" s="26">
        <v>44834</v>
      </c>
      <c r="B294" t="s">
        <v>516</v>
      </c>
      <c r="C294" t="s">
        <v>517</v>
      </c>
      <c r="D294" t="s">
        <v>615</v>
      </c>
      <c r="E294" t="s">
        <v>518</v>
      </c>
      <c r="F294" s="29">
        <v>0</v>
      </c>
      <c r="G294" s="29">
        <v>0</v>
      </c>
      <c r="H294" t="s">
        <v>11</v>
      </c>
      <c r="I294" t="s">
        <v>679</v>
      </c>
      <c r="J294" t="s">
        <v>1140</v>
      </c>
      <c r="K294" t="s">
        <v>1161</v>
      </c>
    </row>
    <row r="295" spans="1:11">
      <c r="A295" s="26">
        <v>44834</v>
      </c>
      <c r="B295" t="s">
        <v>516</v>
      </c>
      <c r="C295" t="s">
        <v>517</v>
      </c>
      <c r="D295" t="s">
        <v>615</v>
      </c>
      <c r="E295" t="s">
        <v>518</v>
      </c>
      <c r="F295" s="29">
        <v>1</v>
      </c>
      <c r="G295" s="29">
        <v>3651.38</v>
      </c>
      <c r="H295" t="s">
        <v>11</v>
      </c>
      <c r="I295" t="s">
        <v>681</v>
      </c>
      <c r="J295" t="s">
        <v>1140</v>
      </c>
      <c r="K295" t="s">
        <v>1162</v>
      </c>
    </row>
    <row r="296" spans="1:11">
      <c r="A296" s="26">
        <v>44834</v>
      </c>
      <c r="B296" t="s">
        <v>516</v>
      </c>
      <c r="C296" t="s">
        <v>517</v>
      </c>
      <c r="D296" t="s">
        <v>615</v>
      </c>
      <c r="E296" t="s">
        <v>518</v>
      </c>
      <c r="F296" s="29">
        <v>0</v>
      </c>
      <c r="G296" s="29">
        <v>0</v>
      </c>
      <c r="H296" t="s">
        <v>11</v>
      </c>
      <c r="I296" t="s">
        <v>685</v>
      </c>
      <c r="J296" t="s">
        <v>1140</v>
      </c>
      <c r="K296" t="s">
        <v>1163</v>
      </c>
    </row>
    <row r="297" spans="1:11">
      <c r="A297" s="26">
        <v>44834</v>
      </c>
      <c r="B297" t="s">
        <v>516</v>
      </c>
      <c r="C297" t="s">
        <v>517</v>
      </c>
      <c r="D297" t="s">
        <v>615</v>
      </c>
      <c r="E297" t="s">
        <v>518</v>
      </c>
      <c r="F297" s="29">
        <v>0</v>
      </c>
      <c r="G297" s="29">
        <v>0</v>
      </c>
      <c r="H297" t="s">
        <v>11</v>
      </c>
      <c r="I297" t="s">
        <v>687</v>
      </c>
      <c r="J297" t="s">
        <v>1140</v>
      </c>
      <c r="K297" t="s">
        <v>1164</v>
      </c>
    </row>
    <row r="298" spans="1:11">
      <c r="A298" s="26">
        <v>44834</v>
      </c>
      <c r="B298" t="s">
        <v>516</v>
      </c>
      <c r="C298" t="s">
        <v>517</v>
      </c>
      <c r="D298" t="s">
        <v>615</v>
      </c>
      <c r="E298" t="s">
        <v>518</v>
      </c>
      <c r="F298" s="29">
        <v>0</v>
      </c>
      <c r="G298" s="29">
        <v>0</v>
      </c>
      <c r="H298" t="s">
        <v>11</v>
      </c>
      <c r="I298" t="s">
        <v>689</v>
      </c>
      <c r="J298" t="s">
        <v>1140</v>
      </c>
      <c r="K298" t="s">
        <v>1165</v>
      </c>
    </row>
    <row r="299" spans="1:11">
      <c r="A299" s="26">
        <v>44834</v>
      </c>
      <c r="B299" t="s">
        <v>516</v>
      </c>
      <c r="C299" t="s">
        <v>517</v>
      </c>
      <c r="D299" t="s">
        <v>615</v>
      </c>
      <c r="E299" t="s">
        <v>518</v>
      </c>
      <c r="F299" s="29">
        <v>0</v>
      </c>
      <c r="G299" s="29">
        <v>0</v>
      </c>
      <c r="H299" t="s">
        <v>11</v>
      </c>
      <c r="I299" t="s">
        <v>691</v>
      </c>
      <c r="J299" t="s">
        <v>1140</v>
      </c>
      <c r="K299" t="s">
        <v>1166</v>
      </c>
    </row>
    <row r="300" spans="1:11">
      <c r="A300" s="26">
        <v>44834</v>
      </c>
      <c r="B300" t="s">
        <v>516</v>
      </c>
      <c r="C300" t="s">
        <v>517</v>
      </c>
      <c r="D300" t="s">
        <v>615</v>
      </c>
      <c r="E300" t="s">
        <v>518</v>
      </c>
      <c r="F300" s="29">
        <v>0</v>
      </c>
      <c r="G300" s="29">
        <v>0</v>
      </c>
      <c r="H300" t="s">
        <v>11</v>
      </c>
      <c r="I300" t="s">
        <v>693</v>
      </c>
      <c r="J300" t="s">
        <v>1140</v>
      </c>
      <c r="K300" t="s">
        <v>1167</v>
      </c>
    </row>
    <row r="301" spans="1:11">
      <c r="A301" s="26">
        <v>44834</v>
      </c>
      <c r="B301" t="s">
        <v>516</v>
      </c>
      <c r="C301" t="s">
        <v>517</v>
      </c>
      <c r="D301" t="s">
        <v>615</v>
      </c>
      <c r="E301" t="s">
        <v>518</v>
      </c>
      <c r="F301" s="29">
        <v>0</v>
      </c>
      <c r="G301" s="29">
        <v>0</v>
      </c>
      <c r="H301" t="s">
        <v>11</v>
      </c>
      <c r="I301" t="s">
        <v>695</v>
      </c>
      <c r="J301" t="s">
        <v>1140</v>
      </c>
      <c r="K301" t="s">
        <v>1168</v>
      </c>
    </row>
    <row r="302" spans="1:11">
      <c r="A302" s="26">
        <v>44834</v>
      </c>
      <c r="B302" t="s">
        <v>516</v>
      </c>
      <c r="C302" t="s">
        <v>517</v>
      </c>
      <c r="D302" t="s">
        <v>615</v>
      </c>
      <c r="E302" t="s">
        <v>518</v>
      </c>
      <c r="F302" s="29">
        <v>4</v>
      </c>
      <c r="G302" s="29">
        <v>1404.13</v>
      </c>
      <c r="H302" t="s">
        <v>11</v>
      </c>
      <c r="I302" t="s">
        <v>697</v>
      </c>
      <c r="J302" t="s">
        <v>1140</v>
      </c>
      <c r="K302" t="s">
        <v>1169</v>
      </c>
    </row>
    <row r="303" spans="1:11">
      <c r="A303" s="26">
        <v>44834</v>
      </c>
      <c r="B303" t="s">
        <v>516</v>
      </c>
      <c r="C303" t="s">
        <v>517</v>
      </c>
      <c r="D303" t="s">
        <v>615</v>
      </c>
      <c r="E303" t="s">
        <v>518</v>
      </c>
      <c r="F303" s="29">
        <v>0</v>
      </c>
      <c r="G303" s="29">
        <v>5.85</v>
      </c>
      <c r="H303" t="s">
        <v>11</v>
      </c>
      <c r="I303" t="s">
        <v>699</v>
      </c>
      <c r="J303" t="s">
        <v>1140</v>
      </c>
      <c r="K303" t="s">
        <v>1170</v>
      </c>
    </row>
    <row r="304" spans="1:11">
      <c r="A304" s="26">
        <v>44834</v>
      </c>
      <c r="B304" t="s">
        <v>516</v>
      </c>
      <c r="C304" t="s">
        <v>517</v>
      </c>
      <c r="D304" t="s">
        <v>615</v>
      </c>
      <c r="E304" t="s">
        <v>518</v>
      </c>
      <c r="F304" s="29">
        <v>1</v>
      </c>
      <c r="G304" s="29">
        <v>24968.62</v>
      </c>
      <c r="H304" t="s">
        <v>11</v>
      </c>
      <c r="I304" t="s">
        <v>701</v>
      </c>
      <c r="J304" t="s">
        <v>1140</v>
      </c>
      <c r="K304" t="s">
        <v>1171</v>
      </c>
    </row>
    <row r="305" spans="1:11">
      <c r="A305" s="26">
        <v>44834</v>
      </c>
      <c r="B305" t="s">
        <v>516</v>
      </c>
      <c r="C305" t="s">
        <v>517</v>
      </c>
      <c r="D305" t="s">
        <v>615</v>
      </c>
      <c r="E305" t="s">
        <v>518</v>
      </c>
      <c r="F305" s="29">
        <v>0</v>
      </c>
      <c r="G305" s="29">
        <v>0</v>
      </c>
      <c r="H305" t="s">
        <v>11</v>
      </c>
      <c r="I305" t="s">
        <v>705</v>
      </c>
      <c r="J305" t="s">
        <v>1140</v>
      </c>
      <c r="K305" t="s">
        <v>1172</v>
      </c>
    </row>
    <row r="306" spans="1:11">
      <c r="A306" s="26">
        <v>44834</v>
      </c>
      <c r="B306" t="s">
        <v>516</v>
      </c>
      <c r="C306" t="s">
        <v>517</v>
      </c>
      <c r="D306" t="s">
        <v>615</v>
      </c>
      <c r="E306" t="s">
        <v>518</v>
      </c>
      <c r="F306" s="29">
        <v>0</v>
      </c>
      <c r="G306" s="29">
        <v>0</v>
      </c>
      <c r="H306" t="s">
        <v>11</v>
      </c>
      <c r="I306" t="s">
        <v>763</v>
      </c>
      <c r="J306" t="s">
        <v>1140</v>
      </c>
      <c r="K306" t="s">
        <v>1173</v>
      </c>
    </row>
    <row r="307" spans="1:11">
      <c r="A307" s="26">
        <v>44834</v>
      </c>
      <c r="B307" t="s">
        <v>516</v>
      </c>
      <c r="C307" t="s">
        <v>517</v>
      </c>
      <c r="D307" t="s">
        <v>615</v>
      </c>
      <c r="E307" t="s">
        <v>518</v>
      </c>
      <c r="F307" s="29">
        <v>0</v>
      </c>
      <c r="G307" s="29">
        <v>0</v>
      </c>
      <c r="H307" t="s">
        <v>11</v>
      </c>
      <c r="I307" t="s">
        <v>781</v>
      </c>
      <c r="J307" t="s">
        <v>1140</v>
      </c>
      <c r="K307" t="s">
        <v>1174</v>
      </c>
    </row>
    <row r="308" spans="1:11">
      <c r="A308" s="26">
        <v>44834</v>
      </c>
      <c r="B308" t="s">
        <v>516</v>
      </c>
      <c r="C308" t="s">
        <v>517</v>
      </c>
      <c r="D308" t="s">
        <v>615</v>
      </c>
      <c r="E308" t="s">
        <v>518</v>
      </c>
      <c r="F308" s="29">
        <v>0</v>
      </c>
      <c r="G308" s="29">
        <v>1211.69</v>
      </c>
      <c r="H308" t="s">
        <v>11</v>
      </c>
      <c r="I308" t="s">
        <v>789</v>
      </c>
      <c r="J308" t="s">
        <v>1140</v>
      </c>
      <c r="K308" t="s">
        <v>1175</v>
      </c>
    </row>
    <row r="309" spans="1:11">
      <c r="A309" s="26">
        <v>44834</v>
      </c>
      <c r="B309" t="s">
        <v>516</v>
      </c>
      <c r="C309" t="s">
        <v>517</v>
      </c>
      <c r="D309" t="s">
        <v>615</v>
      </c>
      <c r="E309" t="s">
        <v>518</v>
      </c>
      <c r="F309" s="29">
        <v>0</v>
      </c>
      <c r="G309" s="29">
        <v>0</v>
      </c>
      <c r="H309" t="s">
        <v>11</v>
      </c>
      <c r="I309" t="s">
        <v>809</v>
      </c>
      <c r="J309" t="s">
        <v>1140</v>
      </c>
      <c r="K309" t="s">
        <v>1176</v>
      </c>
    </row>
    <row r="310" spans="1:11">
      <c r="A310" s="26">
        <v>44834</v>
      </c>
      <c r="B310" t="s">
        <v>516</v>
      </c>
      <c r="C310" t="s">
        <v>517</v>
      </c>
      <c r="D310" t="s">
        <v>615</v>
      </c>
      <c r="E310" t="s">
        <v>518</v>
      </c>
      <c r="F310" s="29">
        <v>0</v>
      </c>
      <c r="G310" s="29">
        <v>0</v>
      </c>
      <c r="H310" t="s">
        <v>11</v>
      </c>
      <c r="I310" t="s">
        <v>885</v>
      </c>
      <c r="J310" t="s">
        <v>1140</v>
      </c>
      <c r="K310" t="s">
        <v>1177</v>
      </c>
    </row>
    <row r="311" spans="1:11">
      <c r="A311" s="26">
        <v>44834</v>
      </c>
      <c r="B311" t="s">
        <v>516</v>
      </c>
      <c r="C311" t="s">
        <v>517</v>
      </c>
      <c r="D311" t="s">
        <v>615</v>
      </c>
      <c r="E311" t="s">
        <v>518</v>
      </c>
      <c r="F311" s="29">
        <v>10</v>
      </c>
      <c r="G311" s="29">
        <v>58333.85</v>
      </c>
      <c r="H311" t="s">
        <v>11</v>
      </c>
      <c r="I311" t="s">
        <v>953</v>
      </c>
      <c r="J311" t="s">
        <v>1140</v>
      </c>
      <c r="K311" t="s">
        <v>1178</v>
      </c>
    </row>
    <row r="312" spans="1:11">
      <c r="A312" s="26">
        <v>44834</v>
      </c>
      <c r="B312" t="s">
        <v>516</v>
      </c>
      <c r="C312" t="s">
        <v>517</v>
      </c>
      <c r="D312" t="s">
        <v>615</v>
      </c>
      <c r="E312" t="s">
        <v>518</v>
      </c>
      <c r="F312" s="29">
        <v>5</v>
      </c>
      <c r="G312" s="29">
        <v>18272.310000000001</v>
      </c>
      <c r="H312" t="s">
        <v>11</v>
      </c>
      <c r="I312" t="s">
        <v>955</v>
      </c>
      <c r="J312" t="s">
        <v>1140</v>
      </c>
      <c r="K312" t="s">
        <v>1179</v>
      </c>
    </row>
    <row r="313" spans="1:11">
      <c r="A313" s="26">
        <v>44834</v>
      </c>
      <c r="B313" t="s">
        <v>516</v>
      </c>
      <c r="C313" t="s">
        <v>517</v>
      </c>
      <c r="D313" t="s">
        <v>615</v>
      </c>
      <c r="E313" t="s">
        <v>518</v>
      </c>
      <c r="F313" s="29">
        <v>65</v>
      </c>
      <c r="G313" s="29">
        <v>332312.31</v>
      </c>
      <c r="H313" t="s">
        <v>11</v>
      </c>
      <c r="I313" t="s">
        <v>957</v>
      </c>
      <c r="J313" t="s">
        <v>1140</v>
      </c>
      <c r="K313" t="s">
        <v>1180</v>
      </c>
    </row>
    <row r="314" spans="1:11">
      <c r="A314" s="26">
        <v>44834</v>
      </c>
      <c r="B314" t="s">
        <v>516</v>
      </c>
      <c r="C314" t="s">
        <v>517</v>
      </c>
      <c r="D314" t="s">
        <v>615</v>
      </c>
      <c r="E314" t="s">
        <v>518</v>
      </c>
      <c r="F314" s="29">
        <v>16</v>
      </c>
      <c r="G314" s="29">
        <v>65075.38</v>
      </c>
      <c r="H314" t="s">
        <v>11</v>
      </c>
      <c r="I314" t="s">
        <v>959</v>
      </c>
      <c r="J314" t="s">
        <v>1140</v>
      </c>
      <c r="K314" t="s">
        <v>1181</v>
      </c>
    </row>
    <row r="315" spans="1:11">
      <c r="A315" s="26">
        <v>44834</v>
      </c>
      <c r="B315" t="s">
        <v>516</v>
      </c>
      <c r="C315" t="s">
        <v>517</v>
      </c>
      <c r="D315" t="s">
        <v>615</v>
      </c>
      <c r="E315" t="s">
        <v>518</v>
      </c>
      <c r="F315" s="29">
        <v>13</v>
      </c>
      <c r="G315" s="29">
        <v>45424.62</v>
      </c>
      <c r="H315" t="s">
        <v>11</v>
      </c>
      <c r="I315" t="s">
        <v>961</v>
      </c>
      <c r="J315" t="s">
        <v>1140</v>
      </c>
      <c r="K315" t="s">
        <v>1182</v>
      </c>
    </row>
    <row r="316" spans="1:11">
      <c r="A316" s="26">
        <v>44834</v>
      </c>
      <c r="B316" t="s">
        <v>516</v>
      </c>
      <c r="C316" t="s">
        <v>517</v>
      </c>
      <c r="D316" t="s">
        <v>615</v>
      </c>
      <c r="E316" t="s">
        <v>518</v>
      </c>
      <c r="F316" s="29">
        <v>113</v>
      </c>
      <c r="G316" s="29">
        <v>250224.62</v>
      </c>
      <c r="H316" t="s">
        <v>11</v>
      </c>
      <c r="I316" t="s">
        <v>969</v>
      </c>
      <c r="J316" t="s">
        <v>1140</v>
      </c>
      <c r="K316" t="s">
        <v>1183</v>
      </c>
    </row>
    <row r="317" spans="1:11">
      <c r="A317" s="26">
        <v>44834</v>
      </c>
      <c r="B317" t="s">
        <v>516</v>
      </c>
      <c r="C317" t="s">
        <v>517</v>
      </c>
      <c r="D317" t="s">
        <v>615</v>
      </c>
      <c r="E317" t="s">
        <v>518</v>
      </c>
      <c r="F317" s="29">
        <v>33</v>
      </c>
      <c r="G317" s="29">
        <v>94087.69</v>
      </c>
      <c r="H317" t="s">
        <v>11</v>
      </c>
      <c r="I317" t="s">
        <v>971</v>
      </c>
      <c r="J317" t="s">
        <v>1140</v>
      </c>
      <c r="K317" t="s">
        <v>1184</v>
      </c>
    </row>
    <row r="318" spans="1:11">
      <c r="A318" s="26">
        <v>44834</v>
      </c>
      <c r="B318" t="s">
        <v>516</v>
      </c>
      <c r="C318" t="s">
        <v>517</v>
      </c>
      <c r="D318" t="s">
        <v>615</v>
      </c>
      <c r="E318" t="s">
        <v>518</v>
      </c>
      <c r="F318" s="29">
        <v>7</v>
      </c>
      <c r="G318" s="29">
        <v>13038.46</v>
      </c>
      <c r="H318" t="s">
        <v>11</v>
      </c>
      <c r="I318" t="s">
        <v>975</v>
      </c>
      <c r="J318" t="s">
        <v>1140</v>
      </c>
      <c r="K318" t="s">
        <v>1185</v>
      </c>
    </row>
    <row r="319" spans="1:11">
      <c r="A319" s="26">
        <v>44834</v>
      </c>
      <c r="B319" t="s">
        <v>516</v>
      </c>
      <c r="C319" t="s">
        <v>517</v>
      </c>
      <c r="D319" t="s">
        <v>615</v>
      </c>
      <c r="E319" t="s">
        <v>518</v>
      </c>
      <c r="F319" s="29">
        <v>0</v>
      </c>
      <c r="G319" s="29">
        <v>0</v>
      </c>
      <c r="H319" t="s">
        <v>11</v>
      </c>
      <c r="I319" t="s">
        <v>996</v>
      </c>
      <c r="J319" t="s">
        <v>1140</v>
      </c>
      <c r="K319" t="s">
        <v>1186</v>
      </c>
    </row>
    <row r="320" spans="1:11">
      <c r="A320" s="26">
        <v>44834</v>
      </c>
      <c r="B320" t="s">
        <v>516</v>
      </c>
      <c r="C320" t="s">
        <v>517</v>
      </c>
      <c r="D320" t="s">
        <v>615</v>
      </c>
      <c r="E320" t="s">
        <v>518</v>
      </c>
      <c r="F320" s="29">
        <v>0</v>
      </c>
      <c r="G320" s="29">
        <v>0</v>
      </c>
      <c r="H320" t="s">
        <v>11</v>
      </c>
      <c r="I320" t="s">
        <v>1046</v>
      </c>
      <c r="J320" t="s">
        <v>1140</v>
      </c>
      <c r="K320" t="s">
        <v>1187</v>
      </c>
    </row>
    <row r="321" spans="1:11">
      <c r="A321" s="26">
        <v>44834</v>
      </c>
      <c r="B321" t="s">
        <v>516</v>
      </c>
      <c r="C321" t="s">
        <v>517</v>
      </c>
      <c r="D321" t="s">
        <v>615</v>
      </c>
      <c r="E321" t="s">
        <v>1188</v>
      </c>
      <c r="F321" s="29">
        <v>20</v>
      </c>
      <c r="G321" s="29">
        <v>14142852</v>
      </c>
      <c r="H321" t="s">
        <v>11</v>
      </c>
      <c r="I321" t="s">
        <v>1189</v>
      </c>
      <c r="J321" t="s">
        <v>1190</v>
      </c>
      <c r="K321" t="s">
        <v>1191</v>
      </c>
    </row>
    <row r="322" spans="1:11">
      <c r="A322" s="26">
        <v>44834</v>
      </c>
      <c r="B322" t="s">
        <v>516</v>
      </c>
      <c r="C322" t="s">
        <v>517</v>
      </c>
      <c r="D322" t="s">
        <v>615</v>
      </c>
      <c r="E322" t="s">
        <v>1188</v>
      </c>
      <c r="F322" s="29">
        <v>140</v>
      </c>
      <c r="G322" s="29">
        <v>19251353.75</v>
      </c>
      <c r="H322" t="s">
        <v>11</v>
      </c>
      <c r="I322" t="s">
        <v>1192</v>
      </c>
      <c r="J322" t="s">
        <v>1190</v>
      </c>
      <c r="K322" t="s">
        <v>1193</v>
      </c>
    </row>
    <row r="323" spans="1:11">
      <c r="A323" s="26">
        <v>44834</v>
      </c>
      <c r="B323" t="s">
        <v>516</v>
      </c>
      <c r="C323" t="s">
        <v>517</v>
      </c>
      <c r="D323" t="s">
        <v>615</v>
      </c>
      <c r="E323" t="s">
        <v>619</v>
      </c>
      <c r="F323" s="29">
        <v>44</v>
      </c>
      <c r="G323" s="29">
        <v>740428</v>
      </c>
      <c r="H323" t="s">
        <v>11</v>
      </c>
      <c r="I323" t="s">
        <v>1194</v>
      </c>
      <c r="J323" t="s">
        <v>1190</v>
      </c>
      <c r="K323" t="s">
        <v>1195</v>
      </c>
    </row>
    <row r="324" spans="1:11">
      <c r="A324" s="26">
        <v>44834</v>
      </c>
      <c r="B324" t="s">
        <v>516</v>
      </c>
      <c r="C324" t="s">
        <v>517</v>
      </c>
      <c r="D324" t="s">
        <v>615</v>
      </c>
      <c r="E324" t="s">
        <v>619</v>
      </c>
      <c r="F324" s="29">
        <v>70</v>
      </c>
      <c r="G324" s="29">
        <v>1604785.78</v>
      </c>
      <c r="H324" t="s">
        <v>11</v>
      </c>
      <c r="I324" t="s">
        <v>1196</v>
      </c>
      <c r="J324" t="s">
        <v>1190</v>
      </c>
      <c r="K324" t="s">
        <v>1197</v>
      </c>
    </row>
    <row r="325" spans="1:11">
      <c r="A325" s="26">
        <v>44834</v>
      </c>
      <c r="B325" t="s">
        <v>516</v>
      </c>
      <c r="C325" t="s">
        <v>517</v>
      </c>
      <c r="D325" t="s">
        <v>615</v>
      </c>
      <c r="E325" t="s">
        <v>619</v>
      </c>
      <c r="F325" s="29">
        <v>129</v>
      </c>
      <c r="G325" s="29">
        <v>2603624.34</v>
      </c>
      <c r="H325" t="s">
        <v>11</v>
      </c>
      <c r="I325" t="s">
        <v>1198</v>
      </c>
      <c r="J325" t="s">
        <v>1190</v>
      </c>
      <c r="K325" t="s">
        <v>1199</v>
      </c>
    </row>
    <row r="326" spans="1:11">
      <c r="A326" s="26">
        <v>44834</v>
      </c>
      <c r="B326" t="s">
        <v>516</v>
      </c>
      <c r="C326" t="s">
        <v>517</v>
      </c>
      <c r="D326" t="s">
        <v>615</v>
      </c>
      <c r="E326" t="s">
        <v>1200</v>
      </c>
      <c r="F326" s="29">
        <v>171</v>
      </c>
      <c r="G326" s="29">
        <v>470838566.14999998</v>
      </c>
      <c r="H326" t="s">
        <v>11</v>
      </c>
      <c r="I326" t="s">
        <v>1201</v>
      </c>
      <c r="J326" t="s">
        <v>1190</v>
      </c>
      <c r="K326" t="s">
        <v>1202</v>
      </c>
    </row>
    <row r="327" spans="1:11">
      <c r="A327" s="26">
        <v>44834</v>
      </c>
      <c r="B327" t="s">
        <v>516</v>
      </c>
      <c r="C327" t="s">
        <v>543</v>
      </c>
      <c r="D327" t="s">
        <v>543</v>
      </c>
      <c r="E327" t="s">
        <v>518</v>
      </c>
      <c r="F327" s="28">
        <v>1</v>
      </c>
      <c r="G327" s="29">
        <v>381632653.06</v>
      </c>
      <c r="H327" t="s">
        <v>11</v>
      </c>
      <c r="I327" t="s">
        <v>1203</v>
      </c>
      <c r="J327" t="s">
        <v>1204</v>
      </c>
      <c r="K327" t="s">
        <v>1205</v>
      </c>
    </row>
    <row r="328" spans="1:11">
      <c r="A328" s="26">
        <v>44742</v>
      </c>
      <c r="B328" t="s">
        <v>516</v>
      </c>
      <c r="C328" t="s">
        <v>517</v>
      </c>
      <c r="D328" t="s">
        <v>615</v>
      </c>
      <c r="E328" t="s">
        <v>518</v>
      </c>
      <c r="F328" s="29">
        <v>193</v>
      </c>
      <c r="G328" s="29">
        <v>126106986.48999999</v>
      </c>
      <c r="H328" t="s">
        <v>11</v>
      </c>
      <c r="I328" t="s">
        <v>616</v>
      </c>
      <c r="J328" t="s">
        <v>617</v>
      </c>
      <c r="K328" t="s">
        <v>618</v>
      </c>
    </row>
    <row r="329" spans="1:11">
      <c r="A329" s="26">
        <v>44742</v>
      </c>
      <c r="B329" t="s">
        <v>516</v>
      </c>
      <c r="C329" t="s">
        <v>517</v>
      </c>
      <c r="D329" t="s">
        <v>615</v>
      </c>
      <c r="E329" t="s">
        <v>619</v>
      </c>
      <c r="F329" s="29">
        <v>95</v>
      </c>
      <c r="G329" s="29">
        <v>1784354.43</v>
      </c>
      <c r="H329" t="s">
        <v>11</v>
      </c>
      <c r="I329" t="s">
        <v>620</v>
      </c>
      <c r="J329" t="s">
        <v>617</v>
      </c>
      <c r="K329" t="s">
        <v>621</v>
      </c>
    </row>
    <row r="330" spans="1:11">
      <c r="A330" s="26">
        <v>44742</v>
      </c>
      <c r="B330" t="s">
        <v>516</v>
      </c>
      <c r="C330" t="s">
        <v>517</v>
      </c>
      <c r="D330" t="s">
        <v>615</v>
      </c>
      <c r="E330" t="s">
        <v>518</v>
      </c>
      <c r="F330" s="29">
        <v>383</v>
      </c>
      <c r="G330" s="29">
        <v>250844341.80000001</v>
      </c>
      <c r="H330" t="s">
        <v>11</v>
      </c>
      <c r="I330" t="s">
        <v>622</v>
      </c>
      <c r="J330" t="s">
        <v>617</v>
      </c>
      <c r="K330" t="s">
        <v>623</v>
      </c>
    </row>
    <row r="331" spans="1:11">
      <c r="A331" s="26">
        <v>44742</v>
      </c>
      <c r="B331" t="s">
        <v>516</v>
      </c>
      <c r="C331" t="s">
        <v>517</v>
      </c>
      <c r="D331" t="s">
        <v>615</v>
      </c>
      <c r="E331" t="s">
        <v>518</v>
      </c>
      <c r="F331" s="29">
        <v>109</v>
      </c>
      <c r="G331" s="29">
        <v>439822.54</v>
      </c>
      <c r="H331" t="s">
        <v>11</v>
      </c>
      <c r="I331" t="s">
        <v>624</v>
      </c>
      <c r="J331" t="s">
        <v>617</v>
      </c>
      <c r="K331" t="s">
        <v>625</v>
      </c>
    </row>
    <row r="332" spans="1:11">
      <c r="A332" s="26">
        <v>44742</v>
      </c>
      <c r="B332" t="s">
        <v>516</v>
      </c>
      <c r="C332" t="s">
        <v>517</v>
      </c>
      <c r="D332" t="s">
        <v>615</v>
      </c>
      <c r="E332" t="s">
        <v>518</v>
      </c>
      <c r="F332" s="29">
        <v>95</v>
      </c>
      <c r="G332" s="29">
        <v>16354866.23</v>
      </c>
      <c r="H332" t="s">
        <v>11</v>
      </c>
      <c r="I332" t="s">
        <v>626</v>
      </c>
      <c r="J332" t="s">
        <v>627</v>
      </c>
      <c r="K332" t="s">
        <v>628</v>
      </c>
    </row>
    <row r="333" spans="1:11">
      <c r="A333" s="26">
        <v>44742</v>
      </c>
      <c r="B333" t="s">
        <v>516</v>
      </c>
      <c r="C333" t="s">
        <v>517</v>
      </c>
      <c r="D333" t="s">
        <v>615</v>
      </c>
      <c r="E333" t="s">
        <v>518</v>
      </c>
      <c r="F333" s="29">
        <v>2611</v>
      </c>
      <c r="G333" s="29">
        <v>181738870.49000001</v>
      </c>
      <c r="H333" t="s">
        <v>11</v>
      </c>
      <c r="I333" t="s">
        <v>629</v>
      </c>
      <c r="J333" t="s">
        <v>627</v>
      </c>
      <c r="K333" t="s">
        <v>630</v>
      </c>
    </row>
    <row r="334" spans="1:11">
      <c r="A334" s="26">
        <v>44742</v>
      </c>
      <c r="B334" t="s">
        <v>516</v>
      </c>
      <c r="C334" t="s">
        <v>517</v>
      </c>
      <c r="D334" t="s">
        <v>615</v>
      </c>
      <c r="E334" t="s">
        <v>518</v>
      </c>
      <c r="F334" s="29">
        <v>12753</v>
      </c>
      <c r="G334" s="29">
        <v>1221582567.54</v>
      </c>
      <c r="H334" t="s">
        <v>11</v>
      </c>
      <c r="I334" t="s">
        <v>631</v>
      </c>
      <c r="J334" t="s">
        <v>627</v>
      </c>
      <c r="K334" t="s">
        <v>632</v>
      </c>
    </row>
    <row r="335" spans="1:11">
      <c r="A335" s="26">
        <v>44742</v>
      </c>
      <c r="B335" t="s">
        <v>516</v>
      </c>
      <c r="C335" t="s">
        <v>517</v>
      </c>
      <c r="D335" t="s">
        <v>615</v>
      </c>
      <c r="E335" t="s">
        <v>518</v>
      </c>
      <c r="F335" s="29">
        <v>11165</v>
      </c>
      <c r="G335" s="29">
        <v>11886938044.26</v>
      </c>
      <c r="H335" t="s">
        <v>11</v>
      </c>
      <c r="I335" t="s">
        <v>633</v>
      </c>
      <c r="J335" t="s">
        <v>627</v>
      </c>
      <c r="K335" t="s">
        <v>634</v>
      </c>
    </row>
    <row r="336" spans="1:11">
      <c r="A336" s="26">
        <v>44742</v>
      </c>
      <c r="B336" t="s">
        <v>516</v>
      </c>
      <c r="C336" t="s">
        <v>517</v>
      </c>
      <c r="D336" t="s">
        <v>615</v>
      </c>
      <c r="E336" t="s">
        <v>518</v>
      </c>
      <c r="F336" s="29">
        <v>1699</v>
      </c>
      <c r="G336" s="29">
        <v>222952839.66999999</v>
      </c>
      <c r="H336" t="s">
        <v>11</v>
      </c>
      <c r="I336" t="s">
        <v>635</v>
      </c>
      <c r="J336" t="s">
        <v>627</v>
      </c>
      <c r="K336" t="s">
        <v>636</v>
      </c>
    </row>
    <row r="337" spans="1:11">
      <c r="A337" s="26">
        <v>44742</v>
      </c>
      <c r="B337" t="s">
        <v>516</v>
      </c>
      <c r="C337" t="s">
        <v>517</v>
      </c>
      <c r="D337" t="s">
        <v>615</v>
      </c>
      <c r="E337" t="s">
        <v>518</v>
      </c>
      <c r="F337" s="29">
        <v>146</v>
      </c>
      <c r="G337" s="29">
        <v>31034759.670000002</v>
      </c>
      <c r="H337" t="s">
        <v>11</v>
      </c>
      <c r="I337" t="s">
        <v>637</v>
      </c>
      <c r="J337" t="s">
        <v>627</v>
      </c>
      <c r="K337" t="s">
        <v>638</v>
      </c>
    </row>
    <row r="338" spans="1:11">
      <c r="A338" s="26">
        <v>44742</v>
      </c>
      <c r="B338" t="s">
        <v>516</v>
      </c>
      <c r="C338" t="s">
        <v>517</v>
      </c>
      <c r="D338" t="s">
        <v>615</v>
      </c>
      <c r="E338" t="s">
        <v>518</v>
      </c>
      <c r="F338" s="29">
        <v>287</v>
      </c>
      <c r="G338" s="29">
        <v>13572614.43</v>
      </c>
      <c r="H338" t="s">
        <v>11</v>
      </c>
      <c r="I338" t="s">
        <v>639</v>
      </c>
      <c r="J338" t="s">
        <v>627</v>
      </c>
      <c r="K338" t="s">
        <v>640</v>
      </c>
    </row>
    <row r="339" spans="1:11">
      <c r="A339" s="26">
        <v>44742</v>
      </c>
      <c r="B339" t="s">
        <v>516</v>
      </c>
      <c r="C339" t="s">
        <v>517</v>
      </c>
      <c r="D339" t="s">
        <v>615</v>
      </c>
      <c r="E339" t="s">
        <v>518</v>
      </c>
      <c r="F339" s="29">
        <v>9620</v>
      </c>
      <c r="G339" s="29">
        <v>336861264.58999997</v>
      </c>
      <c r="H339" t="s">
        <v>11</v>
      </c>
      <c r="I339" t="s">
        <v>641</v>
      </c>
      <c r="J339" t="s">
        <v>627</v>
      </c>
      <c r="K339" t="s">
        <v>642</v>
      </c>
    </row>
    <row r="340" spans="1:11">
      <c r="A340" s="26">
        <v>44742</v>
      </c>
      <c r="B340" t="s">
        <v>516</v>
      </c>
      <c r="C340" t="s">
        <v>517</v>
      </c>
      <c r="D340" t="s">
        <v>615</v>
      </c>
      <c r="E340" t="s">
        <v>518</v>
      </c>
      <c r="F340" s="29">
        <v>77</v>
      </c>
      <c r="G340" s="29">
        <v>3594705.9</v>
      </c>
      <c r="H340" t="s">
        <v>11</v>
      </c>
      <c r="I340" t="s">
        <v>643</v>
      </c>
      <c r="J340" t="s">
        <v>627</v>
      </c>
      <c r="K340" t="s">
        <v>644</v>
      </c>
    </row>
    <row r="341" spans="1:11">
      <c r="A341" s="26">
        <v>44742</v>
      </c>
      <c r="B341" t="s">
        <v>516</v>
      </c>
      <c r="C341" t="s">
        <v>517</v>
      </c>
      <c r="D341" t="s">
        <v>615</v>
      </c>
      <c r="E341" t="s">
        <v>518</v>
      </c>
      <c r="F341" s="29">
        <v>1758</v>
      </c>
      <c r="G341" s="29">
        <v>197719896.06999999</v>
      </c>
      <c r="H341" t="s">
        <v>11</v>
      </c>
      <c r="I341" t="s">
        <v>645</v>
      </c>
      <c r="J341" t="s">
        <v>627</v>
      </c>
      <c r="K341" t="s">
        <v>646</v>
      </c>
    </row>
    <row r="342" spans="1:11">
      <c r="A342" s="26">
        <v>44742</v>
      </c>
      <c r="B342" t="s">
        <v>516</v>
      </c>
      <c r="C342" t="s">
        <v>517</v>
      </c>
      <c r="D342" t="s">
        <v>615</v>
      </c>
      <c r="E342" t="s">
        <v>518</v>
      </c>
      <c r="F342" s="29">
        <v>354</v>
      </c>
      <c r="G342" s="29">
        <v>27535199.670000002</v>
      </c>
      <c r="H342" t="s">
        <v>11</v>
      </c>
      <c r="I342" t="s">
        <v>647</v>
      </c>
      <c r="J342" t="s">
        <v>627</v>
      </c>
      <c r="K342" t="s">
        <v>648</v>
      </c>
    </row>
    <row r="343" spans="1:11">
      <c r="A343" s="26">
        <v>44742</v>
      </c>
      <c r="B343" t="s">
        <v>516</v>
      </c>
      <c r="C343" t="s">
        <v>517</v>
      </c>
      <c r="D343" t="s">
        <v>615</v>
      </c>
      <c r="E343" t="s">
        <v>518</v>
      </c>
      <c r="F343" s="29">
        <v>155</v>
      </c>
      <c r="G343" s="29">
        <v>5578050.1600000001</v>
      </c>
      <c r="H343" t="s">
        <v>11</v>
      </c>
      <c r="I343" t="s">
        <v>649</v>
      </c>
      <c r="J343" t="s">
        <v>627</v>
      </c>
      <c r="K343" t="s">
        <v>650</v>
      </c>
    </row>
    <row r="344" spans="1:11">
      <c r="A344" s="26">
        <v>44742</v>
      </c>
      <c r="B344" t="s">
        <v>516</v>
      </c>
      <c r="C344" t="s">
        <v>517</v>
      </c>
      <c r="D344" t="s">
        <v>615</v>
      </c>
      <c r="E344" t="s">
        <v>518</v>
      </c>
      <c r="F344" s="29">
        <v>519</v>
      </c>
      <c r="G344" s="29">
        <v>28364614.75</v>
      </c>
      <c r="H344" t="s">
        <v>11</v>
      </c>
      <c r="I344" t="s">
        <v>651</v>
      </c>
      <c r="J344" t="s">
        <v>627</v>
      </c>
      <c r="K344" t="s">
        <v>652</v>
      </c>
    </row>
    <row r="345" spans="1:11">
      <c r="A345" s="26">
        <v>44742</v>
      </c>
      <c r="B345" t="s">
        <v>516</v>
      </c>
      <c r="C345" t="s">
        <v>517</v>
      </c>
      <c r="D345" t="s">
        <v>615</v>
      </c>
      <c r="E345" t="s">
        <v>518</v>
      </c>
      <c r="F345" s="29">
        <v>89</v>
      </c>
      <c r="G345" s="29">
        <v>11689985.25</v>
      </c>
      <c r="H345" t="s">
        <v>11</v>
      </c>
      <c r="I345" t="s">
        <v>653</v>
      </c>
      <c r="J345" t="s">
        <v>627</v>
      </c>
      <c r="K345" t="s">
        <v>654</v>
      </c>
    </row>
    <row r="346" spans="1:11">
      <c r="A346" s="26">
        <v>44742</v>
      </c>
      <c r="B346" t="s">
        <v>516</v>
      </c>
      <c r="C346" t="s">
        <v>517</v>
      </c>
      <c r="D346" t="s">
        <v>615</v>
      </c>
      <c r="E346" t="s">
        <v>518</v>
      </c>
      <c r="F346" s="29">
        <v>82</v>
      </c>
      <c r="G346" s="29">
        <v>5005065.25</v>
      </c>
      <c r="H346" t="s">
        <v>11</v>
      </c>
      <c r="I346" t="s">
        <v>655</v>
      </c>
      <c r="J346" t="s">
        <v>627</v>
      </c>
      <c r="K346" t="s">
        <v>656</v>
      </c>
    </row>
    <row r="347" spans="1:11">
      <c r="A347" s="26">
        <v>44742</v>
      </c>
      <c r="B347" t="s">
        <v>516</v>
      </c>
      <c r="C347" t="s">
        <v>517</v>
      </c>
      <c r="D347" t="s">
        <v>615</v>
      </c>
      <c r="E347" t="s">
        <v>518</v>
      </c>
      <c r="F347" s="29">
        <v>14313</v>
      </c>
      <c r="G347" s="29">
        <v>1217269625.25</v>
      </c>
      <c r="H347" t="s">
        <v>11</v>
      </c>
      <c r="I347" t="s">
        <v>657</v>
      </c>
      <c r="J347" t="s">
        <v>627</v>
      </c>
      <c r="K347" t="s">
        <v>658</v>
      </c>
    </row>
    <row r="348" spans="1:11">
      <c r="A348" s="26">
        <v>44742</v>
      </c>
      <c r="B348" t="s">
        <v>516</v>
      </c>
      <c r="C348" t="s">
        <v>517</v>
      </c>
      <c r="D348" t="s">
        <v>615</v>
      </c>
      <c r="E348" t="s">
        <v>518</v>
      </c>
      <c r="F348" s="29">
        <v>75</v>
      </c>
      <c r="G348" s="29">
        <v>1374696.07</v>
      </c>
      <c r="H348" t="s">
        <v>11</v>
      </c>
      <c r="I348" t="s">
        <v>659</v>
      </c>
      <c r="J348" t="s">
        <v>627</v>
      </c>
      <c r="K348" t="s">
        <v>660</v>
      </c>
    </row>
    <row r="349" spans="1:11">
      <c r="A349" s="26">
        <v>44742</v>
      </c>
      <c r="B349" t="s">
        <v>516</v>
      </c>
      <c r="C349" t="s">
        <v>517</v>
      </c>
      <c r="D349" t="s">
        <v>615</v>
      </c>
      <c r="E349" t="s">
        <v>518</v>
      </c>
      <c r="F349" s="29">
        <v>229</v>
      </c>
      <c r="G349" s="29">
        <v>13634056.07</v>
      </c>
      <c r="H349" t="s">
        <v>11</v>
      </c>
      <c r="I349" t="s">
        <v>661</v>
      </c>
      <c r="J349" t="s">
        <v>627</v>
      </c>
      <c r="K349" t="s">
        <v>662</v>
      </c>
    </row>
    <row r="350" spans="1:11">
      <c r="A350" s="26">
        <v>44742</v>
      </c>
      <c r="B350" t="s">
        <v>516</v>
      </c>
      <c r="C350" t="s">
        <v>517</v>
      </c>
      <c r="D350" t="s">
        <v>615</v>
      </c>
      <c r="E350" t="s">
        <v>518</v>
      </c>
      <c r="F350" s="29">
        <v>443</v>
      </c>
      <c r="G350" s="29">
        <v>56115488.200000003</v>
      </c>
      <c r="H350" t="s">
        <v>11</v>
      </c>
      <c r="I350" t="s">
        <v>663</v>
      </c>
      <c r="J350" t="s">
        <v>627</v>
      </c>
      <c r="K350" t="s">
        <v>664</v>
      </c>
    </row>
    <row r="351" spans="1:11">
      <c r="A351" s="26">
        <v>44742</v>
      </c>
      <c r="B351" t="s">
        <v>516</v>
      </c>
      <c r="C351" t="s">
        <v>517</v>
      </c>
      <c r="D351" t="s">
        <v>615</v>
      </c>
      <c r="E351" t="s">
        <v>518</v>
      </c>
      <c r="F351" s="29">
        <v>30545</v>
      </c>
      <c r="G351" s="29">
        <v>7975937207.54</v>
      </c>
      <c r="H351" t="s">
        <v>11</v>
      </c>
      <c r="I351" t="s">
        <v>665</v>
      </c>
      <c r="J351" t="s">
        <v>627</v>
      </c>
      <c r="K351" t="s">
        <v>666</v>
      </c>
    </row>
    <row r="352" spans="1:11">
      <c r="A352" s="26">
        <v>44742</v>
      </c>
      <c r="B352" t="s">
        <v>516</v>
      </c>
      <c r="C352" t="s">
        <v>517</v>
      </c>
      <c r="D352" t="s">
        <v>615</v>
      </c>
      <c r="E352" t="s">
        <v>518</v>
      </c>
      <c r="F352" s="29">
        <v>2975</v>
      </c>
      <c r="G352" s="29">
        <v>635877499.55999994</v>
      </c>
      <c r="H352" t="s">
        <v>11</v>
      </c>
      <c r="I352" t="s">
        <v>667</v>
      </c>
      <c r="J352" t="s">
        <v>627</v>
      </c>
      <c r="K352" t="s">
        <v>668</v>
      </c>
    </row>
    <row r="353" spans="1:11">
      <c r="A353" s="26">
        <v>44742</v>
      </c>
      <c r="B353" t="s">
        <v>516</v>
      </c>
      <c r="C353" t="s">
        <v>517</v>
      </c>
      <c r="D353" t="s">
        <v>615</v>
      </c>
      <c r="E353" t="s">
        <v>518</v>
      </c>
      <c r="F353" s="29">
        <v>90</v>
      </c>
      <c r="G353" s="29">
        <v>3351783.93</v>
      </c>
      <c r="H353" t="s">
        <v>11</v>
      </c>
      <c r="I353" t="s">
        <v>671</v>
      </c>
      <c r="J353" t="s">
        <v>627</v>
      </c>
      <c r="K353" t="s">
        <v>672</v>
      </c>
    </row>
    <row r="354" spans="1:11">
      <c r="A354" s="26">
        <v>44742</v>
      </c>
      <c r="B354" t="s">
        <v>516</v>
      </c>
      <c r="C354" t="s">
        <v>517</v>
      </c>
      <c r="D354" t="s">
        <v>615</v>
      </c>
      <c r="E354" t="s">
        <v>518</v>
      </c>
      <c r="F354" s="29">
        <v>4056</v>
      </c>
      <c r="G354" s="29">
        <v>80531203.930000007</v>
      </c>
      <c r="H354" t="s">
        <v>11</v>
      </c>
      <c r="I354" t="s">
        <v>673</v>
      </c>
      <c r="J354" t="s">
        <v>627</v>
      </c>
      <c r="K354" t="s">
        <v>674</v>
      </c>
    </row>
    <row r="355" spans="1:11">
      <c r="A355" s="26">
        <v>44742</v>
      </c>
      <c r="B355" t="s">
        <v>516</v>
      </c>
      <c r="C355" t="s">
        <v>517</v>
      </c>
      <c r="D355" t="s">
        <v>615</v>
      </c>
      <c r="E355" t="s">
        <v>518</v>
      </c>
      <c r="F355" s="29">
        <v>78</v>
      </c>
      <c r="G355" s="29">
        <v>2796694.75</v>
      </c>
      <c r="H355" t="s">
        <v>11</v>
      </c>
      <c r="I355" t="s">
        <v>675</v>
      </c>
      <c r="J355" t="s">
        <v>627</v>
      </c>
      <c r="K355" t="s">
        <v>676</v>
      </c>
    </row>
    <row r="356" spans="1:11">
      <c r="A356" s="26">
        <v>44742</v>
      </c>
      <c r="B356" t="s">
        <v>516</v>
      </c>
      <c r="C356" t="s">
        <v>517</v>
      </c>
      <c r="D356" t="s">
        <v>615</v>
      </c>
      <c r="E356" t="s">
        <v>518</v>
      </c>
      <c r="F356" s="29">
        <v>429</v>
      </c>
      <c r="G356" s="29">
        <v>36590393.109999999</v>
      </c>
      <c r="H356" t="s">
        <v>11</v>
      </c>
      <c r="I356" t="s">
        <v>677</v>
      </c>
      <c r="J356" t="s">
        <v>627</v>
      </c>
      <c r="K356" t="s">
        <v>678</v>
      </c>
    </row>
    <row r="357" spans="1:11">
      <c r="A357" s="26">
        <v>44742</v>
      </c>
      <c r="B357" t="s">
        <v>516</v>
      </c>
      <c r="C357" t="s">
        <v>517</v>
      </c>
      <c r="D357" t="s">
        <v>615</v>
      </c>
      <c r="E357" t="s">
        <v>518</v>
      </c>
      <c r="F357" s="29">
        <v>27</v>
      </c>
      <c r="G357" s="29">
        <v>4323987.87</v>
      </c>
      <c r="H357" t="s">
        <v>11</v>
      </c>
      <c r="I357" t="s">
        <v>679</v>
      </c>
      <c r="J357" t="s">
        <v>627</v>
      </c>
      <c r="K357" t="s">
        <v>680</v>
      </c>
    </row>
    <row r="358" spans="1:11">
      <c r="A358" s="26">
        <v>44742</v>
      </c>
      <c r="B358" t="s">
        <v>516</v>
      </c>
      <c r="C358" t="s">
        <v>517</v>
      </c>
      <c r="D358" t="s">
        <v>615</v>
      </c>
      <c r="E358" t="s">
        <v>518</v>
      </c>
      <c r="F358" s="29">
        <v>5883</v>
      </c>
      <c r="G358" s="29">
        <v>1275642199.3399999</v>
      </c>
      <c r="H358" t="s">
        <v>11</v>
      </c>
      <c r="I358" t="s">
        <v>681</v>
      </c>
      <c r="J358" t="s">
        <v>627</v>
      </c>
      <c r="K358" t="s">
        <v>682</v>
      </c>
    </row>
    <row r="359" spans="1:11">
      <c r="A359" s="26">
        <v>44742</v>
      </c>
      <c r="B359" t="s">
        <v>516</v>
      </c>
      <c r="C359" t="s">
        <v>517</v>
      </c>
      <c r="D359" t="s">
        <v>615</v>
      </c>
      <c r="E359" t="s">
        <v>518</v>
      </c>
      <c r="F359" s="29">
        <v>630</v>
      </c>
      <c r="G359" s="29">
        <v>48564109.509999998</v>
      </c>
      <c r="H359" t="s">
        <v>11</v>
      </c>
      <c r="I359" t="s">
        <v>683</v>
      </c>
      <c r="J359" t="s">
        <v>627</v>
      </c>
      <c r="K359" t="s">
        <v>684</v>
      </c>
    </row>
    <row r="360" spans="1:11">
      <c r="A360" s="26">
        <v>44742</v>
      </c>
      <c r="B360" t="s">
        <v>516</v>
      </c>
      <c r="C360" t="s">
        <v>517</v>
      </c>
      <c r="D360" t="s">
        <v>615</v>
      </c>
      <c r="E360" t="s">
        <v>518</v>
      </c>
      <c r="F360" s="29">
        <v>145</v>
      </c>
      <c r="G360" s="29">
        <v>97773250.159999996</v>
      </c>
      <c r="H360" t="s">
        <v>11</v>
      </c>
      <c r="I360" t="s">
        <v>685</v>
      </c>
      <c r="J360" t="s">
        <v>627</v>
      </c>
      <c r="K360" t="s">
        <v>686</v>
      </c>
    </row>
    <row r="361" spans="1:11">
      <c r="A361" s="26">
        <v>44742</v>
      </c>
      <c r="B361" t="s">
        <v>516</v>
      </c>
      <c r="C361" t="s">
        <v>517</v>
      </c>
      <c r="D361" t="s">
        <v>615</v>
      </c>
      <c r="E361" t="s">
        <v>518</v>
      </c>
      <c r="F361" s="29">
        <v>258</v>
      </c>
      <c r="G361" s="29">
        <v>41882512.460000001</v>
      </c>
      <c r="H361" t="s">
        <v>11</v>
      </c>
      <c r="I361" t="s">
        <v>687</v>
      </c>
      <c r="J361" t="s">
        <v>627</v>
      </c>
      <c r="K361" t="s">
        <v>688</v>
      </c>
    </row>
    <row r="362" spans="1:11">
      <c r="A362" s="26">
        <v>44742</v>
      </c>
      <c r="B362" t="s">
        <v>516</v>
      </c>
      <c r="C362" t="s">
        <v>517</v>
      </c>
      <c r="D362" t="s">
        <v>615</v>
      </c>
      <c r="E362" t="s">
        <v>518</v>
      </c>
      <c r="F362" s="29">
        <v>150</v>
      </c>
      <c r="G362" s="29">
        <v>38073455.740000002</v>
      </c>
      <c r="H362" t="s">
        <v>11</v>
      </c>
      <c r="I362" t="s">
        <v>689</v>
      </c>
      <c r="J362" t="s">
        <v>627</v>
      </c>
      <c r="K362" t="s">
        <v>690</v>
      </c>
    </row>
    <row r="363" spans="1:11">
      <c r="A363" s="26">
        <v>44742</v>
      </c>
      <c r="B363" t="s">
        <v>516</v>
      </c>
      <c r="C363" t="s">
        <v>517</v>
      </c>
      <c r="D363" t="s">
        <v>615</v>
      </c>
      <c r="E363" t="s">
        <v>518</v>
      </c>
      <c r="F363" s="29">
        <v>317</v>
      </c>
      <c r="G363" s="29">
        <v>19771722.949999999</v>
      </c>
      <c r="H363" t="s">
        <v>11</v>
      </c>
      <c r="I363" t="s">
        <v>691</v>
      </c>
      <c r="J363" t="s">
        <v>627</v>
      </c>
      <c r="K363" t="s">
        <v>692</v>
      </c>
    </row>
    <row r="364" spans="1:11">
      <c r="A364" s="26">
        <v>44742</v>
      </c>
      <c r="B364" t="s">
        <v>516</v>
      </c>
      <c r="C364" t="s">
        <v>517</v>
      </c>
      <c r="D364" t="s">
        <v>615</v>
      </c>
      <c r="E364" t="s">
        <v>518</v>
      </c>
      <c r="F364" s="29">
        <v>315</v>
      </c>
      <c r="G364" s="29">
        <v>14943460.98</v>
      </c>
      <c r="H364" t="s">
        <v>11</v>
      </c>
      <c r="I364" t="s">
        <v>693</v>
      </c>
      <c r="J364" t="s">
        <v>627</v>
      </c>
      <c r="K364" t="s">
        <v>694</v>
      </c>
    </row>
    <row r="365" spans="1:11">
      <c r="A365" s="26">
        <v>44742</v>
      </c>
      <c r="B365" t="s">
        <v>516</v>
      </c>
      <c r="C365" t="s">
        <v>517</v>
      </c>
      <c r="D365" t="s">
        <v>615</v>
      </c>
      <c r="E365" t="s">
        <v>518</v>
      </c>
      <c r="F365" s="29">
        <v>60</v>
      </c>
      <c r="G365" s="29">
        <v>3227557.7</v>
      </c>
      <c r="H365" t="s">
        <v>11</v>
      </c>
      <c r="I365" t="s">
        <v>695</v>
      </c>
      <c r="J365" t="s">
        <v>627</v>
      </c>
      <c r="K365" t="s">
        <v>696</v>
      </c>
    </row>
    <row r="366" spans="1:11">
      <c r="A366" s="26">
        <v>44742</v>
      </c>
      <c r="B366" t="s">
        <v>516</v>
      </c>
      <c r="C366" t="s">
        <v>517</v>
      </c>
      <c r="D366" t="s">
        <v>615</v>
      </c>
      <c r="E366" t="s">
        <v>518</v>
      </c>
      <c r="F366" s="29">
        <v>8885</v>
      </c>
      <c r="G366" s="29">
        <v>247259989.84</v>
      </c>
      <c r="H366" t="s">
        <v>11</v>
      </c>
      <c r="I366" t="s">
        <v>697</v>
      </c>
      <c r="J366" t="s">
        <v>627</v>
      </c>
      <c r="K366" t="s">
        <v>698</v>
      </c>
    </row>
    <row r="367" spans="1:11">
      <c r="A367" s="26">
        <v>44742</v>
      </c>
      <c r="B367" t="s">
        <v>516</v>
      </c>
      <c r="C367" t="s">
        <v>517</v>
      </c>
      <c r="D367" t="s">
        <v>615</v>
      </c>
      <c r="E367" t="s">
        <v>518</v>
      </c>
      <c r="F367" s="29">
        <v>1133</v>
      </c>
      <c r="G367" s="29">
        <v>62702910.82</v>
      </c>
      <c r="H367" t="s">
        <v>11</v>
      </c>
      <c r="I367" t="s">
        <v>699</v>
      </c>
      <c r="J367" t="s">
        <v>627</v>
      </c>
      <c r="K367" t="s">
        <v>700</v>
      </c>
    </row>
    <row r="368" spans="1:11">
      <c r="A368" s="26">
        <v>44742</v>
      </c>
      <c r="B368" t="s">
        <v>516</v>
      </c>
      <c r="C368" t="s">
        <v>517</v>
      </c>
      <c r="D368" t="s">
        <v>615</v>
      </c>
      <c r="E368" t="s">
        <v>518</v>
      </c>
      <c r="F368" s="29">
        <v>2169</v>
      </c>
      <c r="G368" s="29">
        <v>3603149192.1300001</v>
      </c>
      <c r="H368" t="s">
        <v>11</v>
      </c>
      <c r="I368" t="s">
        <v>701</v>
      </c>
      <c r="J368" t="s">
        <v>627</v>
      </c>
      <c r="K368" t="s">
        <v>702</v>
      </c>
    </row>
    <row r="369" spans="1:11">
      <c r="A369" s="26">
        <v>44742</v>
      </c>
      <c r="B369" t="s">
        <v>516</v>
      </c>
      <c r="C369" t="s">
        <v>517</v>
      </c>
      <c r="D369" t="s">
        <v>615</v>
      </c>
      <c r="E369" t="s">
        <v>518</v>
      </c>
      <c r="F369" s="29">
        <v>308</v>
      </c>
      <c r="G369" s="29">
        <v>55937549.509999998</v>
      </c>
      <c r="H369" t="s">
        <v>11</v>
      </c>
      <c r="I369" t="s">
        <v>703</v>
      </c>
      <c r="J369" t="s">
        <v>627</v>
      </c>
      <c r="K369" t="s">
        <v>704</v>
      </c>
    </row>
    <row r="370" spans="1:11">
      <c r="A370" s="26">
        <v>44742</v>
      </c>
      <c r="B370" t="s">
        <v>516</v>
      </c>
      <c r="C370" t="s">
        <v>517</v>
      </c>
      <c r="D370" t="s">
        <v>615</v>
      </c>
      <c r="E370" t="s">
        <v>518</v>
      </c>
      <c r="F370" s="29">
        <v>135</v>
      </c>
      <c r="G370" s="29">
        <v>7679442.6200000001</v>
      </c>
      <c r="H370" t="s">
        <v>11</v>
      </c>
      <c r="I370" t="s">
        <v>705</v>
      </c>
      <c r="J370" t="s">
        <v>627</v>
      </c>
      <c r="K370" t="s">
        <v>706</v>
      </c>
    </row>
    <row r="371" spans="1:11">
      <c r="A371" s="26">
        <v>44742</v>
      </c>
      <c r="B371" t="s">
        <v>516</v>
      </c>
      <c r="C371" t="s">
        <v>517</v>
      </c>
      <c r="D371" t="s">
        <v>615</v>
      </c>
      <c r="E371" t="s">
        <v>518</v>
      </c>
      <c r="F371" s="29">
        <v>80</v>
      </c>
      <c r="G371" s="29">
        <v>7222490.4900000002</v>
      </c>
      <c r="H371" t="s">
        <v>11</v>
      </c>
      <c r="I371" t="s">
        <v>707</v>
      </c>
      <c r="J371" t="s">
        <v>627</v>
      </c>
      <c r="K371" t="s">
        <v>708</v>
      </c>
    </row>
    <row r="372" spans="1:11">
      <c r="A372" s="26">
        <v>44742</v>
      </c>
      <c r="B372" t="s">
        <v>516</v>
      </c>
      <c r="C372" t="s">
        <v>517</v>
      </c>
      <c r="D372" t="s">
        <v>615</v>
      </c>
      <c r="E372" t="s">
        <v>518</v>
      </c>
      <c r="F372" s="29">
        <v>21</v>
      </c>
      <c r="G372" s="29">
        <v>2231740.98</v>
      </c>
      <c r="H372" t="s">
        <v>11</v>
      </c>
      <c r="I372" t="s">
        <v>709</v>
      </c>
      <c r="J372" t="s">
        <v>627</v>
      </c>
      <c r="K372" t="s">
        <v>710</v>
      </c>
    </row>
    <row r="373" spans="1:11">
      <c r="A373" s="26">
        <v>44742</v>
      </c>
      <c r="B373" t="s">
        <v>516</v>
      </c>
      <c r="C373" t="s">
        <v>517</v>
      </c>
      <c r="D373" t="s">
        <v>615</v>
      </c>
      <c r="E373" t="s">
        <v>518</v>
      </c>
      <c r="F373" s="29">
        <v>170</v>
      </c>
      <c r="G373" s="29">
        <v>8405838.0299999993</v>
      </c>
      <c r="H373" t="s">
        <v>11</v>
      </c>
      <c r="I373" t="s">
        <v>711</v>
      </c>
      <c r="J373" t="s">
        <v>627</v>
      </c>
      <c r="K373" t="s">
        <v>712</v>
      </c>
    </row>
    <row r="374" spans="1:11">
      <c r="A374" s="26">
        <v>44742</v>
      </c>
      <c r="B374" t="s">
        <v>516</v>
      </c>
      <c r="C374" t="s">
        <v>517</v>
      </c>
      <c r="D374" t="s">
        <v>615</v>
      </c>
      <c r="E374" t="s">
        <v>518</v>
      </c>
      <c r="F374" s="29">
        <v>1127</v>
      </c>
      <c r="G374" s="29">
        <v>28250825.899999999</v>
      </c>
      <c r="H374" t="s">
        <v>11</v>
      </c>
      <c r="I374" t="s">
        <v>713</v>
      </c>
      <c r="J374" t="s">
        <v>627</v>
      </c>
      <c r="K374" t="s">
        <v>714</v>
      </c>
    </row>
    <row r="375" spans="1:11">
      <c r="A375" s="26">
        <v>44742</v>
      </c>
      <c r="B375" t="s">
        <v>516</v>
      </c>
      <c r="C375" t="s">
        <v>517</v>
      </c>
      <c r="D375" t="s">
        <v>615</v>
      </c>
      <c r="E375" t="s">
        <v>518</v>
      </c>
      <c r="F375" s="29">
        <v>174</v>
      </c>
      <c r="G375" s="29">
        <v>14784023.93</v>
      </c>
      <c r="H375" t="s">
        <v>11</v>
      </c>
      <c r="I375" t="s">
        <v>715</v>
      </c>
      <c r="J375" t="s">
        <v>627</v>
      </c>
      <c r="K375" t="s">
        <v>716</v>
      </c>
    </row>
    <row r="376" spans="1:11">
      <c r="A376" s="26">
        <v>44742</v>
      </c>
      <c r="B376" t="s">
        <v>516</v>
      </c>
      <c r="C376" t="s">
        <v>517</v>
      </c>
      <c r="D376" t="s">
        <v>615</v>
      </c>
      <c r="E376" t="s">
        <v>518</v>
      </c>
      <c r="F376" s="29">
        <v>14</v>
      </c>
      <c r="G376" s="29">
        <v>621428.19999999995</v>
      </c>
      <c r="H376" t="s">
        <v>11</v>
      </c>
      <c r="I376" t="s">
        <v>717</v>
      </c>
      <c r="J376" t="s">
        <v>627</v>
      </c>
      <c r="K376" t="s">
        <v>718</v>
      </c>
    </row>
    <row r="377" spans="1:11">
      <c r="A377" s="26">
        <v>44742</v>
      </c>
      <c r="B377" t="s">
        <v>516</v>
      </c>
      <c r="C377" t="s">
        <v>517</v>
      </c>
      <c r="D377" t="s">
        <v>615</v>
      </c>
      <c r="E377" t="s">
        <v>518</v>
      </c>
      <c r="F377" s="29">
        <v>65</v>
      </c>
      <c r="G377" s="29">
        <v>4038289.18</v>
      </c>
      <c r="H377" t="s">
        <v>11</v>
      </c>
      <c r="I377" t="s">
        <v>719</v>
      </c>
      <c r="J377" t="s">
        <v>627</v>
      </c>
      <c r="K377" t="s">
        <v>720</v>
      </c>
    </row>
    <row r="378" spans="1:11">
      <c r="A378" s="26">
        <v>44742</v>
      </c>
      <c r="B378" t="s">
        <v>516</v>
      </c>
      <c r="C378" t="s">
        <v>517</v>
      </c>
      <c r="D378" t="s">
        <v>615</v>
      </c>
      <c r="E378" t="s">
        <v>518</v>
      </c>
      <c r="F378" s="29">
        <v>31</v>
      </c>
      <c r="G378" s="29">
        <v>55799635.740000002</v>
      </c>
      <c r="H378" t="s">
        <v>11</v>
      </c>
      <c r="I378" t="s">
        <v>721</v>
      </c>
      <c r="J378" t="s">
        <v>627</v>
      </c>
      <c r="K378" t="s">
        <v>722</v>
      </c>
    </row>
    <row r="379" spans="1:11">
      <c r="A379" s="26">
        <v>44742</v>
      </c>
      <c r="B379" t="s">
        <v>516</v>
      </c>
      <c r="C379" t="s">
        <v>517</v>
      </c>
      <c r="D379" t="s">
        <v>615</v>
      </c>
      <c r="E379" t="s">
        <v>518</v>
      </c>
      <c r="F379" s="29">
        <v>4</v>
      </c>
      <c r="G379" s="29">
        <v>345253.77</v>
      </c>
      <c r="H379" t="s">
        <v>11</v>
      </c>
      <c r="I379" t="s">
        <v>723</v>
      </c>
      <c r="J379" t="s">
        <v>627</v>
      </c>
      <c r="K379" t="s">
        <v>724</v>
      </c>
    </row>
    <row r="380" spans="1:11">
      <c r="A380" s="26">
        <v>44742</v>
      </c>
      <c r="B380" t="s">
        <v>516</v>
      </c>
      <c r="C380" t="s">
        <v>517</v>
      </c>
      <c r="D380" t="s">
        <v>615</v>
      </c>
      <c r="E380" t="s">
        <v>518</v>
      </c>
      <c r="F380" s="29">
        <v>58</v>
      </c>
      <c r="G380" s="29">
        <v>1000041.97</v>
      </c>
      <c r="H380" t="s">
        <v>11</v>
      </c>
      <c r="I380" t="s">
        <v>725</v>
      </c>
      <c r="J380" t="s">
        <v>627</v>
      </c>
      <c r="K380" t="s">
        <v>726</v>
      </c>
    </row>
    <row r="381" spans="1:11">
      <c r="A381" s="26">
        <v>44742</v>
      </c>
      <c r="B381" t="s">
        <v>516</v>
      </c>
      <c r="C381" t="s">
        <v>517</v>
      </c>
      <c r="D381" t="s">
        <v>615</v>
      </c>
      <c r="E381" t="s">
        <v>518</v>
      </c>
      <c r="F381" s="29">
        <v>322</v>
      </c>
      <c r="G381" s="29">
        <v>49220277.049999997</v>
      </c>
      <c r="H381" t="s">
        <v>11</v>
      </c>
      <c r="I381" t="s">
        <v>727</v>
      </c>
      <c r="J381" t="s">
        <v>627</v>
      </c>
      <c r="K381" t="s">
        <v>728</v>
      </c>
    </row>
    <row r="382" spans="1:11">
      <c r="A382" s="26">
        <v>44742</v>
      </c>
      <c r="B382" t="s">
        <v>516</v>
      </c>
      <c r="C382" t="s">
        <v>517</v>
      </c>
      <c r="D382" t="s">
        <v>615</v>
      </c>
      <c r="E382" t="s">
        <v>518</v>
      </c>
      <c r="F382" s="29">
        <v>286</v>
      </c>
      <c r="G382" s="29">
        <v>36414079.670000002</v>
      </c>
      <c r="H382" t="s">
        <v>11</v>
      </c>
      <c r="I382" t="s">
        <v>729</v>
      </c>
      <c r="J382" t="s">
        <v>627</v>
      </c>
      <c r="K382" t="s">
        <v>730</v>
      </c>
    </row>
    <row r="383" spans="1:11">
      <c r="A383" s="26">
        <v>44742</v>
      </c>
      <c r="B383" t="s">
        <v>516</v>
      </c>
      <c r="C383" t="s">
        <v>517</v>
      </c>
      <c r="D383" t="s">
        <v>615</v>
      </c>
      <c r="E383" t="s">
        <v>518</v>
      </c>
      <c r="F383" s="29">
        <v>184</v>
      </c>
      <c r="G383" s="29">
        <v>13795863.609999999</v>
      </c>
      <c r="H383" t="s">
        <v>11</v>
      </c>
      <c r="I383" t="s">
        <v>731</v>
      </c>
      <c r="J383" t="s">
        <v>627</v>
      </c>
      <c r="K383" t="s">
        <v>732</v>
      </c>
    </row>
    <row r="384" spans="1:11">
      <c r="A384" s="26">
        <v>44742</v>
      </c>
      <c r="B384" t="s">
        <v>516</v>
      </c>
      <c r="C384" t="s">
        <v>517</v>
      </c>
      <c r="D384" t="s">
        <v>615</v>
      </c>
      <c r="E384" t="s">
        <v>518</v>
      </c>
      <c r="F384" s="29">
        <v>2464</v>
      </c>
      <c r="G384" s="29">
        <v>229639617.38</v>
      </c>
      <c r="H384" t="s">
        <v>11</v>
      </c>
      <c r="I384" t="s">
        <v>733</v>
      </c>
      <c r="J384" t="s">
        <v>627</v>
      </c>
      <c r="K384" t="s">
        <v>734</v>
      </c>
    </row>
    <row r="385" spans="1:11">
      <c r="A385" s="26">
        <v>44742</v>
      </c>
      <c r="B385" t="s">
        <v>516</v>
      </c>
      <c r="C385" t="s">
        <v>517</v>
      </c>
      <c r="D385" t="s">
        <v>615</v>
      </c>
      <c r="E385" t="s">
        <v>518</v>
      </c>
      <c r="F385" s="29">
        <v>210</v>
      </c>
      <c r="G385" s="29">
        <v>102300668.52</v>
      </c>
      <c r="H385" t="s">
        <v>11</v>
      </c>
      <c r="I385" t="s">
        <v>735</v>
      </c>
      <c r="J385" t="s">
        <v>627</v>
      </c>
      <c r="K385" t="s">
        <v>736</v>
      </c>
    </row>
    <row r="386" spans="1:11">
      <c r="A386" s="26">
        <v>44742</v>
      </c>
      <c r="B386" t="s">
        <v>516</v>
      </c>
      <c r="C386" t="s">
        <v>517</v>
      </c>
      <c r="D386" t="s">
        <v>615</v>
      </c>
      <c r="E386" t="s">
        <v>518</v>
      </c>
      <c r="F386" s="29">
        <v>6</v>
      </c>
      <c r="G386" s="29">
        <v>4933051.1500000004</v>
      </c>
      <c r="H386" t="s">
        <v>11</v>
      </c>
      <c r="I386" t="s">
        <v>737</v>
      </c>
      <c r="J386" t="s">
        <v>627</v>
      </c>
      <c r="K386" t="s">
        <v>738</v>
      </c>
    </row>
    <row r="387" spans="1:11">
      <c r="A387" s="26">
        <v>44742</v>
      </c>
      <c r="B387" t="s">
        <v>516</v>
      </c>
      <c r="C387" t="s">
        <v>517</v>
      </c>
      <c r="D387" t="s">
        <v>615</v>
      </c>
      <c r="E387" t="s">
        <v>518</v>
      </c>
      <c r="F387" s="29">
        <v>48</v>
      </c>
      <c r="G387" s="29">
        <v>3340099.02</v>
      </c>
      <c r="H387" t="s">
        <v>11</v>
      </c>
      <c r="I387" t="s">
        <v>739</v>
      </c>
      <c r="J387" t="s">
        <v>627</v>
      </c>
      <c r="K387" t="s">
        <v>740</v>
      </c>
    </row>
    <row r="388" spans="1:11">
      <c r="A388" s="26">
        <v>44742</v>
      </c>
      <c r="B388" t="s">
        <v>516</v>
      </c>
      <c r="C388" t="s">
        <v>517</v>
      </c>
      <c r="D388" t="s">
        <v>615</v>
      </c>
      <c r="E388" t="s">
        <v>518</v>
      </c>
      <c r="F388" s="29">
        <v>324</v>
      </c>
      <c r="G388" s="29">
        <v>30298421.969999999</v>
      </c>
      <c r="H388" t="s">
        <v>11</v>
      </c>
      <c r="I388" t="s">
        <v>741</v>
      </c>
      <c r="J388" t="s">
        <v>627</v>
      </c>
      <c r="K388" t="s">
        <v>742</v>
      </c>
    </row>
    <row r="389" spans="1:11">
      <c r="A389" s="26">
        <v>44742</v>
      </c>
      <c r="B389" t="s">
        <v>516</v>
      </c>
      <c r="C389" t="s">
        <v>517</v>
      </c>
      <c r="D389" t="s">
        <v>615</v>
      </c>
      <c r="E389" t="s">
        <v>518</v>
      </c>
      <c r="F389" s="29">
        <v>77</v>
      </c>
      <c r="G389" s="29">
        <v>9811176.0700000003</v>
      </c>
      <c r="H389" t="s">
        <v>11</v>
      </c>
      <c r="I389" t="s">
        <v>743</v>
      </c>
      <c r="J389" t="s">
        <v>627</v>
      </c>
      <c r="K389" t="s">
        <v>744</v>
      </c>
    </row>
    <row r="390" spans="1:11">
      <c r="A390" s="26">
        <v>44742</v>
      </c>
      <c r="B390" t="s">
        <v>516</v>
      </c>
      <c r="C390" t="s">
        <v>517</v>
      </c>
      <c r="D390" t="s">
        <v>615</v>
      </c>
      <c r="E390" t="s">
        <v>518</v>
      </c>
      <c r="F390" s="29">
        <v>508</v>
      </c>
      <c r="G390" s="29">
        <v>240040935.41</v>
      </c>
      <c r="H390" t="s">
        <v>11</v>
      </c>
      <c r="I390" t="s">
        <v>745</v>
      </c>
      <c r="J390" t="s">
        <v>627</v>
      </c>
      <c r="K390" t="s">
        <v>746</v>
      </c>
    </row>
    <row r="391" spans="1:11">
      <c r="A391" s="26">
        <v>44742</v>
      </c>
      <c r="B391" t="s">
        <v>516</v>
      </c>
      <c r="C391" t="s">
        <v>517</v>
      </c>
      <c r="D391" t="s">
        <v>615</v>
      </c>
      <c r="E391" t="s">
        <v>518</v>
      </c>
      <c r="F391" s="29">
        <v>2503</v>
      </c>
      <c r="G391" s="29">
        <v>233999242.62</v>
      </c>
      <c r="H391" t="s">
        <v>11</v>
      </c>
      <c r="I391" t="s">
        <v>747</v>
      </c>
      <c r="J391" t="s">
        <v>627</v>
      </c>
      <c r="K391" t="s">
        <v>748</v>
      </c>
    </row>
    <row r="392" spans="1:11">
      <c r="A392" s="26">
        <v>44742</v>
      </c>
      <c r="B392" t="s">
        <v>516</v>
      </c>
      <c r="C392" t="s">
        <v>517</v>
      </c>
      <c r="D392" t="s">
        <v>615</v>
      </c>
      <c r="E392" t="s">
        <v>518</v>
      </c>
      <c r="F392" s="29">
        <v>93</v>
      </c>
      <c r="G392" s="29">
        <v>3725810.82</v>
      </c>
      <c r="H392" t="s">
        <v>11</v>
      </c>
      <c r="I392" t="s">
        <v>749</v>
      </c>
      <c r="J392" t="s">
        <v>627</v>
      </c>
      <c r="K392" t="s">
        <v>750</v>
      </c>
    </row>
    <row r="393" spans="1:11">
      <c r="A393" s="26">
        <v>44742</v>
      </c>
      <c r="B393" t="s">
        <v>516</v>
      </c>
      <c r="C393" t="s">
        <v>517</v>
      </c>
      <c r="D393" t="s">
        <v>615</v>
      </c>
      <c r="E393" t="s">
        <v>518</v>
      </c>
      <c r="F393" s="29">
        <v>275</v>
      </c>
      <c r="G393" s="29">
        <v>9438948.1999999993</v>
      </c>
      <c r="H393" t="s">
        <v>11</v>
      </c>
      <c r="I393" t="s">
        <v>751</v>
      </c>
      <c r="J393" t="s">
        <v>627</v>
      </c>
      <c r="K393" t="s">
        <v>752</v>
      </c>
    </row>
    <row r="394" spans="1:11">
      <c r="A394" s="26">
        <v>44742</v>
      </c>
      <c r="B394" t="s">
        <v>516</v>
      </c>
      <c r="C394" t="s">
        <v>517</v>
      </c>
      <c r="D394" t="s">
        <v>615</v>
      </c>
      <c r="E394" t="s">
        <v>518</v>
      </c>
      <c r="F394" s="29">
        <v>811</v>
      </c>
      <c r="G394" s="29">
        <v>77340111.799999997</v>
      </c>
      <c r="H394" t="s">
        <v>11</v>
      </c>
      <c r="I394" t="s">
        <v>753</v>
      </c>
      <c r="J394" t="s">
        <v>627</v>
      </c>
      <c r="K394" t="s">
        <v>754</v>
      </c>
    </row>
    <row r="395" spans="1:11">
      <c r="A395" s="26">
        <v>44742</v>
      </c>
      <c r="B395" t="s">
        <v>516</v>
      </c>
      <c r="C395" t="s">
        <v>517</v>
      </c>
      <c r="D395" t="s">
        <v>615</v>
      </c>
      <c r="E395" t="s">
        <v>518</v>
      </c>
      <c r="F395" s="29">
        <v>1994</v>
      </c>
      <c r="G395" s="29">
        <v>108921159.67</v>
      </c>
      <c r="H395" t="s">
        <v>11</v>
      </c>
      <c r="I395" t="s">
        <v>755</v>
      </c>
      <c r="J395" t="s">
        <v>627</v>
      </c>
      <c r="K395" t="s">
        <v>756</v>
      </c>
    </row>
    <row r="396" spans="1:11">
      <c r="A396" s="26">
        <v>44742</v>
      </c>
      <c r="B396" t="s">
        <v>516</v>
      </c>
      <c r="C396" t="s">
        <v>517</v>
      </c>
      <c r="D396" t="s">
        <v>615</v>
      </c>
      <c r="E396" t="s">
        <v>518</v>
      </c>
      <c r="F396" s="29">
        <v>134</v>
      </c>
      <c r="G396" s="29">
        <v>18125249.510000002</v>
      </c>
      <c r="H396" t="s">
        <v>11</v>
      </c>
      <c r="I396" t="s">
        <v>757</v>
      </c>
      <c r="J396" t="s">
        <v>627</v>
      </c>
      <c r="K396" t="s">
        <v>758</v>
      </c>
    </row>
    <row r="397" spans="1:11">
      <c r="A397" s="26">
        <v>44742</v>
      </c>
      <c r="B397" t="s">
        <v>516</v>
      </c>
      <c r="C397" t="s">
        <v>517</v>
      </c>
      <c r="D397" t="s">
        <v>615</v>
      </c>
      <c r="E397" t="s">
        <v>518</v>
      </c>
      <c r="F397" s="29">
        <v>312</v>
      </c>
      <c r="G397" s="29">
        <v>35344505.25</v>
      </c>
      <c r="H397" t="s">
        <v>11</v>
      </c>
      <c r="I397" t="s">
        <v>759</v>
      </c>
      <c r="J397" t="s">
        <v>627</v>
      </c>
      <c r="K397" t="s">
        <v>760</v>
      </c>
    </row>
    <row r="398" spans="1:11">
      <c r="A398" s="26">
        <v>44742</v>
      </c>
      <c r="B398" t="s">
        <v>516</v>
      </c>
      <c r="C398" t="s">
        <v>517</v>
      </c>
      <c r="D398" t="s">
        <v>615</v>
      </c>
      <c r="E398" t="s">
        <v>518</v>
      </c>
      <c r="F398" s="29">
        <v>716</v>
      </c>
      <c r="G398" s="29">
        <v>156449242.94999999</v>
      </c>
      <c r="H398" t="s">
        <v>11</v>
      </c>
      <c r="I398" t="s">
        <v>761</v>
      </c>
      <c r="J398" t="s">
        <v>627</v>
      </c>
      <c r="K398" t="s">
        <v>762</v>
      </c>
    </row>
    <row r="399" spans="1:11">
      <c r="A399" s="26">
        <v>44742</v>
      </c>
      <c r="B399" t="s">
        <v>516</v>
      </c>
      <c r="C399" t="s">
        <v>517</v>
      </c>
      <c r="D399" t="s">
        <v>615</v>
      </c>
      <c r="E399" t="s">
        <v>518</v>
      </c>
      <c r="F399" s="29">
        <v>290</v>
      </c>
      <c r="G399" s="29">
        <v>72577486.890000001</v>
      </c>
      <c r="H399" t="s">
        <v>11</v>
      </c>
      <c r="I399" t="s">
        <v>763</v>
      </c>
      <c r="J399" t="s">
        <v>627</v>
      </c>
      <c r="K399" t="s">
        <v>764</v>
      </c>
    </row>
    <row r="400" spans="1:11">
      <c r="A400" s="26">
        <v>44742</v>
      </c>
      <c r="B400" t="s">
        <v>516</v>
      </c>
      <c r="C400" t="s">
        <v>517</v>
      </c>
      <c r="D400" t="s">
        <v>615</v>
      </c>
      <c r="E400" t="s">
        <v>518</v>
      </c>
      <c r="F400" s="29">
        <v>119</v>
      </c>
      <c r="G400" s="29">
        <v>99075578.359999999</v>
      </c>
      <c r="H400" t="s">
        <v>11</v>
      </c>
      <c r="I400" t="s">
        <v>765</v>
      </c>
      <c r="J400" t="s">
        <v>627</v>
      </c>
      <c r="K400" t="s">
        <v>766</v>
      </c>
    </row>
    <row r="401" spans="1:11">
      <c r="A401" s="26">
        <v>44742</v>
      </c>
      <c r="B401" t="s">
        <v>516</v>
      </c>
      <c r="C401" t="s">
        <v>517</v>
      </c>
      <c r="D401" t="s">
        <v>615</v>
      </c>
      <c r="E401" t="s">
        <v>518</v>
      </c>
      <c r="F401" s="29">
        <v>20</v>
      </c>
      <c r="G401" s="29">
        <v>1341386.23</v>
      </c>
      <c r="H401" t="s">
        <v>11</v>
      </c>
      <c r="I401" t="s">
        <v>767</v>
      </c>
      <c r="J401" t="s">
        <v>627</v>
      </c>
      <c r="K401" t="s">
        <v>768</v>
      </c>
    </row>
    <row r="402" spans="1:11">
      <c r="A402" s="26">
        <v>44742</v>
      </c>
      <c r="B402" t="s">
        <v>516</v>
      </c>
      <c r="C402" t="s">
        <v>517</v>
      </c>
      <c r="D402" t="s">
        <v>615</v>
      </c>
      <c r="E402" t="s">
        <v>518</v>
      </c>
      <c r="F402" s="29">
        <v>47</v>
      </c>
      <c r="G402" s="29">
        <v>4114825.57</v>
      </c>
      <c r="H402" t="s">
        <v>11</v>
      </c>
      <c r="I402" t="s">
        <v>769</v>
      </c>
      <c r="J402" t="s">
        <v>627</v>
      </c>
      <c r="K402" t="s">
        <v>770</v>
      </c>
    </row>
    <row r="403" spans="1:11">
      <c r="A403" s="26">
        <v>44742</v>
      </c>
      <c r="B403" t="s">
        <v>516</v>
      </c>
      <c r="C403" t="s">
        <v>517</v>
      </c>
      <c r="D403" t="s">
        <v>615</v>
      </c>
      <c r="E403" t="s">
        <v>518</v>
      </c>
      <c r="F403" s="29">
        <v>247</v>
      </c>
      <c r="G403" s="29">
        <v>17057507.539999999</v>
      </c>
      <c r="H403" t="s">
        <v>11</v>
      </c>
      <c r="I403" t="s">
        <v>771</v>
      </c>
      <c r="J403" t="s">
        <v>627</v>
      </c>
      <c r="K403" t="s">
        <v>772</v>
      </c>
    </row>
    <row r="404" spans="1:11">
      <c r="A404" s="26">
        <v>44742</v>
      </c>
      <c r="B404" t="s">
        <v>516</v>
      </c>
      <c r="C404" t="s">
        <v>517</v>
      </c>
      <c r="D404" t="s">
        <v>615</v>
      </c>
      <c r="E404" t="s">
        <v>518</v>
      </c>
      <c r="F404" s="29">
        <v>21</v>
      </c>
      <c r="G404" s="29">
        <v>7304937.3799999999</v>
      </c>
      <c r="H404" t="s">
        <v>11</v>
      </c>
      <c r="I404" t="s">
        <v>773</v>
      </c>
      <c r="J404" t="s">
        <v>627</v>
      </c>
      <c r="K404" t="s">
        <v>774</v>
      </c>
    </row>
    <row r="405" spans="1:11">
      <c r="A405" s="26">
        <v>44742</v>
      </c>
      <c r="B405" t="s">
        <v>516</v>
      </c>
      <c r="C405" t="s">
        <v>517</v>
      </c>
      <c r="D405" t="s">
        <v>615</v>
      </c>
      <c r="E405" t="s">
        <v>518</v>
      </c>
      <c r="F405" s="29">
        <v>281</v>
      </c>
      <c r="G405" s="29">
        <v>24231222.949999999</v>
      </c>
      <c r="H405" t="s">
        <v>11</v>
      </c>
      <c r="I405" t="s">
        <v>775</v>
      </c>
      <c r="J405" t="s">
        <v>627</v>
      </c>
      <c r="K405" t="s">
        <v>776</v>
      </c>
    </row>
    <row r="406" spans="1:11">
      <c r="A406" s="26">
        <v>44742</v>
      </c>
      <c r="B406" t="s">
        <v>516</v>
      </c>
      <c r="C406" t="s">
        <v>517</v>
      </c>
      <c r="D406" t="s">
        <v>615</v>
      </c>
      <c r="E406" t="s">
        <v>518</v>
      </c>
      <c r="F406" s="29">
        <v>470</v>
      </c>
      <c r="G406" s="29">
        <v>85839356.069999993</v>
      </c>
      <c r="H406" t="s">
        <v>11</v>
      </c>
      <c r="I406" t="s">
        <v>777</v>
      </c>
      <c r="J406" t="s">
        <v>627</v>
      </c>
      <c r="K406" t="s">
        <v>778</v>
      </c>
    </row>
    <row r="407" spans="1:11">
      <c r="A407" s="26">
        <v>44742</v>
      </c>
      <c r="B407" t="s">
        <v>516</v>
      </c>
      <c r="C407" t="s">
        <v>517</v>
      </c>
      <c r="D407" t="s">
        <v>615</v>
      </c>
      <c r="E407" t="s">
        <v>518</v>
      </c>
      <c r="F407" s="29">
        <v>197</v>
      </c>
      <c r="G407" s="29">
        <v>59043758.030000001</v>
      </c>
      <c r="H407" t="s">
        <v>11</v>
      </c>
      <c r="I407" t="s">
        <v>779</v>
      </c>
      <c r="J407" t="s">
        <v>627</v>
      </c>
      <c r="K407" t="s">
        <v>780</v>
      </c>
    </row>
    <row r="408" spans="1:11">
      <c r="A408" s="26">
        <v>44742</v>
      </c>
      <c r="B408" t="s">
        <v>516</v>
      </c>
      <c r="C408" t="s">
        <v>517</v>
      </c>
      <c r="D408" t="s">
        <v>615</v>
      </c>
      <c r="E408" t="s">
        <v>518</v>
      </c>
      <c r="F408" s="29">
        <v>825</v>
      </c>
      <c r="G408" s="29">
        <v>263178282.62</v>
      </c>
      <c r="H408" t="s">
        <v>11</v>
      </c>
      <c r="I408" t="s">
        <v>781</v>
      </c>
      <c r="J408" t="s">
        <v>627</v>
      </c>
      <c r="K408" t="s">
        <v>782</v>
      </c>
    </row>
    <row r="409" spans="1:11">
      <c r="A409" s="26">
        <v>44742</v>
      </c>
      <c r="B409" t="s">
        <v>516</v>
      </c>
      <c r="C409" t="s">
        <v>517</v>
      </c>
      <c r="D409" t="s">
        <v>615</v>
      </c>
      <c r="E409" t="s">
        <v>518</v>
      </c>
      <c r="F409" s="29">
        <v>30</v>
      </c>
      <c r="G409" s="29">
        <v>1024631.8</v>
      </c>
      <c r="H409" t="s">
        <v>11</v>
      </c>
      <c r="I409" t="s">
        <v>783</v>
      </c>
      <c r="J409" t="s">
        <v>627</v>
      </c>
      <c r="K409" t="s">
        <v>784</v>
      </c>
    </row>
    <row r="410" spans="1:11">
      <c r="A410" s="26">
        <v>44742</v>
      </c>
      <c r="B410" t="s">
        <v>516</v>
      </c>
      <c r="C410" t="s">
        <v>517</v>
      </c>
      <c r="D410" t="s">
        <v>615</v>
      </c>
      <c r="E410" t="s">
        <v>518</v>
      </c>
      <c r="F410" s="29">
        <v>52</v>
      </c>
      <c r="G410" s="29">
        <v>1415568.85</v>
      </c>
      <c r="H410" t="s">
        <v>11</v>
      </c>
      <c r="I410" t="s">
        <v>785</v>
      </c>
      <c r="J410" t="s">
        <v>627</v>
      </c>
      <c r="K410" t="s">
        <v>786</v>
      </c>
    </row>
    <row r="411" spans="1:11">
      <c r="A411" s="26">
        <v>44742</v>
      </c>
      <c r="B411" t="s">
        <v>516</v>
      </c>
      <c r="C411" t="s">
        <v>517</v>
      </c>
      <c r="D411" t="s">
        <v>615</v>
      </c>
      <c r="E411" t="s">
        <v>518</v>
      </c>
      <c r="F411" s="29">
        <v>313</v>
      </c>
      <c r="G411" s="29">
        <v>71856888.519999996</v>
      </c>
      <c r="H411" t="s">
        <v>11</v>
      </c>
      <c r="I411" t="s">
        <v>787</v>
      </c>
      <c r="J411" t="s">
        <v>627</v>
      </c>
      <c r="K411" t="s">
        <v>788</v>
      </c>
    </row>
    <row r="412" spans="1:11">
      <c r="A412" s="26">
        <v>44742</v>
      </c>
      <c r="B412" t="s">
        <v>516</v>
      </c>
      <c r="C412" t="s">
        <v>517</v>
      </c>
      <c r="D412" t="s">
        <v>615</v>
      </c>
      <c r="E412" t="s">
        <v>518</v>
      </c>
      <c r="F412" s="29">
        <v>3885</v>
      </c>
      <c r="G412" s="29">
        <v>391442324.92000002</v>
      </c>
      <c r="H412" t="s">
        <v>11</v>
      </c>
      <c r="I412" t="s">
        <v>789</v>
      </c>
      <c r="J412" t="s">
        <v>627</v>
      </c>
      <c r="K412" t="s">
        <v>790</v>
      </c>
    </row>
    <row r="413" spans="1:11">
      <c r="A413" s="26">
        <v>44742</v>
      </c>
      <c r="B413" t="s">
        <v>516</v>
      </c>
      <c r="C413" t="s">
        <v>517</v>
      </c>
      <c r="D413" t="s">
        <v>615</v>
      </c>
      <c r="E413" t="s">
        <v>518</v>
      </c>
      <c r="F413" s="29">
        <v>87</v>
      </c>
      <c r="G413" s="29">
        <v>1674983.61</v>
      </c>
      <c r="H413" t="s">
        <v>11</v>
      </c>
      <c r="I413" t="s">
        <v>791</v>
      </c>
      <c r="J413" t="s">
        <v>627</v>
      </c>
      <c r="K413" t="s">
        <v>792</v>
      </c>
    </row>
    <row r="414" spans="1:11">
      <c r="A414" s="26">
        <v>44742</v>
      </c>
      <c r="B414" t="s">
        <v>516</v>
      </c>
      <c r="C414" t="s">
        <v>517</v>
      </c>
      <c r="D414" t="s">
        <v>615</v>
      </c>
      <c r="E414" t="s">
        <v>518</v>
      </c>
      <c r="F414" s="29">
        <v>59</v>
      </c>
      <c r="G414" s="29">
        <v>4076562.62</v>
      </c>
      <c r="H414" t="s">
        <v>11</v>
      </c>
      <c r="I414" t="s">
        <v>793</v>
      </c>
      <c r="J414" t="s">
        <v>627</v>
      </c>
      <c r="K414" t="s">
        <v>794</v>
      </c>
    </row>
    <row r="415" spans="1:11">
      <c r="A415" s="26">
        <v>44742</v>
      </c>
      <c r="B415" t="s">
        <v>516</v>
      </c>
      <c r="C415" t="s">
        <v>517</v>
      </c>
      <c r="D415" t="s">
        <v>615</v>
      </c>
      <c r="E415" t="s">
        <v>518</v>
      </c>
      <c r="F415" s="29">
        <v>494</v>
      </c>
      <c r="G415" s="29">
        <v>45442056.390000001</v>
      </c>
      <c r="H415" t="s">
        <v>11</v>
      </c>
      <c r="I415" t="s">
        <v>795</v>
      </c>
      <c r="J415" t="s">
        <v>627</v>
      </c>
      <c r="K415" t="s">
        <v>796</v>
      </c>
    </row>
    <row r="416" spans="1:11">
      <c r="A416" s="26">
        <v>44742</v>
      </c>
      <c r="B416" t="s">
        <v>516</v>
      </c>
      <c r="C416" t="s">
        <v>517</v>
      </c>
      <c r="D416" t="s">
        <v>615</v>
      </c>
      <c r="E416" t="s">
        <v>518</v>
      </c>
      <c r="F416" s="29">
        <v>10</v>
      </c>
      <c r="G416" s="29">
        <v>1791514.1</v>
      </c>
      <c r="H416" t="s">
        <v>11</v>
      </c>
      <c r="I416" t="s">
        <v>797</v>
      </c>
      <c r="J416" t="s">
        <v>627</v>
      </c>
      <c r="K416" t="s">
        <v>798</v>
      </c>
    </row>
    <row r="417" spans="1:11">
      <c r="A417" s="26">
        <v>44742</v>
      </c>
      <c r="B417" t="s">
        <v>516</v>
      </c>
      <c r="C417" t="s">
        <v>517</v>
      </c>
      <c r="D417" t="s">
        <v>615</v>
      </c>
      <c r="E417" t="s">
        <v>518</v>
      </c>
      <c r="F417" s="29">
        <v>95</v>
      </c>
      <c r="G417" s="29">
        <v>5225796.8899999997</v>
      </c>
      <c r="H417" t="s">
        <v>11</v>
      </c>
      <c r="I417" t="s">
        <v>799</v>
      </c>
      <c r="J417" t="s">
        <v>627</v>
      </c>
      <c r="K417" t="s">
        <v>800</v>
      </c>
    </row>
    <row r="418" spans="1:11">
      <c r="A418" s="26">
        <v>44742</v>
      </c>
      <c r="B418" t="s">
        <v>516</v>
      </c>
      <c r="C418" t="s">
        <v>517</v>
      </c>
      <c r="D418" t="s">
        <v>615</v>
      </c>
      <c r="E418" t="s">
        <v>518</v>
      </c>
      <c r="F418" s="29">
        <v>34441</v>
      </c>
      <c r="G418" s="29">
        <v>2314794520.3299999</v>
      </c>
      <c r="H418" t="s">
        <v>11</v>
      </c>
      <c r="I418" t="s">
        <v>801</v>
      </c>
      <c r="J418" t="s">
        <v>627</v>
      </c>
      <c r="K418" t="s">
        <v>802</v>
      </c>
    </row>
    <row r="419" spans="1:11">
      <c r="A419" s="26">
        <v>44742</v>
      </c>
      <c r="B419" t="s">
        <v>516</v>
      </c>
      <c r="C419" t="s">
        <v>517</v>
      </c>
      <c r="D419" t="s">
        <v>615</v>
      </c>
      <c r="E419" t="s">
        <v>518</v>
      </c>
      <c r="F419" s="29">
        <v>644</v>
      </c>
      <c r="G419" s="29">
        <v>16242895.08</v>
      </c>
      <c r="H419" t="s">
        <v>11</v>
      </c>
      <c r="I419" t="s">
        <v>803</v>
      </c>
      <c r="J419" t="s">
        <v>627</v>
      </c>
      <c r="K419" t="s">
        <v>804</v>
      </c>
    </row>
    <row r="420" spans="1:11">
      <c r="A420" s="26">
        <v>44742</v>
      </c>
      <c r="B420" t="s">
        <v>516</v>
      </c>
      <c r="C420" t="s">
        <v>517</v>
      </c>
      <c r="D420" t="s">
        <v>615</v>
      </c>
      <c r="E420" t="s">
        <v>518</v>
      </c>
      <c r="F420" s="29">
        <v>32</v>
      </c>
      <c r="G420" s="29">
        <v>1232149.18</v>
      </c>
      <c r="H420" t="s">
        <v>11</v>
      </c>
      <c r="I420" t="s">
        <v>805</v>
      </c>
      <c r="J420" t="s">
        <v>627</v>
      </c>
      <c r="K420" t="s">
        <v>806</v>
      </c>
    </row>
    <row r="421" spans="1:11">
      <c r="A421" s="26">
        <v>44742</v>
      </c>
      <c r="B421" t="s">
        <v>516</v>
      </c>
      <c r="C421" t="s">
        <v>517</v>
      </c>
      <c r="D421" t="s">
        <v>615</v>
      </c>
      <c r="E421" t="s">
        <v>518</v>
      </c>
      <c r="F421" s="29">
        <v>2892</v>
      </c>
      <c r="G421" s="29">
        <v>681839700</v>
      </c>
      <c r="H421" t="s">
        <v>11</v>
      </c>
      <c r="I421" t="s">
        <v>807</v>
      </c>
      <c r="J421" t="s">
        <v>627</v>
      </c>
      <c r="K421" t="s">
        <v>808</v>
      </c>
    </row>
    <row r="422" spans="1:11">
      <c r="A422" s="26">
        <v>44742</v>
      </c>
      <c r="B422" t="s">
        <v>516</v>
      </c>
      <c r="C422" t="s">
        <v>517</v>
      </c>
      <c r="D422" t="s">
        <v>615</v>
      </c>
      <c r="E422" t="s">
        <v>518</v>
      </c>
      <c r="F422" s="29">
        <v>11</v>
      </c>
      <c r="G422" s="29">
        <v>37095740</v>
      </c>
      <c r="H422" t="s">
        <v>11</v>
      </c>
      <c r="I422" t="s">
        <v>809</v>
      </c>
      <c r="J422" t="s">
        <v>627</v>
      </c>
      <c r="K422" t="s">
        <v>810</v>
      </c>
    </row>
    <row r="423" spans="1:11">
      <c r="A423" s="26">
        <v>44742</v>
      </c>
      <c r="B423" t="s">
        <v>516</v>
      </c>
      <c r="C423" t="s">
        <v>517</v>
      </c>
      <c r="D423" t="s">
        <v>615</v>
      </c>
      <c r="E423" t="s">
        <v>518</v>
      </c>
      <c r="F423" s="29">
        <v>96</v>
      </c>
      <c r="G423" s="29">
        <v>13141836.07</v>
      </c>
      <c r="H423" t="s">
        <v>11</v>
      </c>
      <c r="I423" t="s">
        <v>811</v>
      </c>
      <c r="J423" t="s">
        <v>627</v>
      </c>
      <c r="K423" t="s">
        <v>812</v>
      </c>
    </row>
    <row r="424" spans="1:11">
      <c r="A424" s="26">
        <v>44742</v>
      </c>
      <c r="B424" t="s">
        <v>516</v>
      </c>
      <c r="C424" t="s">
        <v>517</v>
      </c>
      <c r="D424" t="s">
        <v>615</v>
      </c>
      <c r="E424" t="s">
        <v>518</v>
      </c>
      <c r="F424" s="29">
        <v>1143</v>
      </c>
      <c r="G424" s="29">
        <v>875518529.50999999</v>
      </c>
      <c r="H424" t="s">
        <v>11</v>
      </c>
      <c r="I424" t="s">
        <v>813</v>
      </c>
      <c r="J424" t="s">
        <v>627</v>
      </c>
      <c r="K424" t="s">
        <v>814</v>
      </c>
    </row>
    <row r="425" spans="1:11">
      <c r="A425" s="26">
        <v>44742</v>
      </c>
      <c r="B425" t="s">
        <v>516</v>
      </c>
      <c r="C425" t="s">
        <v>517</v>
      </c>
      <c r="D425" t="s">
        <v>615</v>
      </c>
      <c r="E425" t="s">
        <v>518</v>
      </c>
      <c r="F425" s="29">
        <v>5368</v>
      </c>
      <c r="G425" s="29">
        <v>2670562539.02</v>
      </c>
      <c r="H425" t="s">
        <v>11</v>
      </c>
      <c r="I425" t="s">
        <v>815</v>
      </c>
      <c r="J425" t="s">
        <v>627</v>
      </c>
      <c r="K425" t="s">
        <v>816</v>
      </c>
    </row>
    <row r="426" spans="1:11">
      <c r="A426" s="26">
        <v>44742</v>
      </c>
      <c r="B426" t="s">
        <v>516</v>
      </c>
      <c r="C426" t="s">
        <v>517</v>
      </c>
      <c r="D426" t="s">
        <v>615</v>
      </c>
      <c r="E426" t="s">
        <v>518</v>
      </c>
      <c r="F426" s="29">
        <v>210</v>
      </c>
      <c r="G426" s="29">
        <v>31628642.300000001</v>
      </c>
      <c r="H426" t="s">
        <v>11</v>
      </c>
      <c r="I426" t="s">
        <v>817</v>
      </c>
      <c r="J426" t="s">
        <v>627</v>
      </c>
      <c r="K426" t="s">
        <v>818</v>
      </c>
    </row>
    <row r="427" spans="1:11">
      <c r="A427" s="26">
        <v>44742</v>
      </c>
      <c r="B427" t="s">
        <v>516</v>
      </c>
      <c r="C427" t="s">
        <v>517</v>
      </c>
      <c r="D427" t="s">
        <v>615</v>
      </c>
      <c r="E427" t="s">
        <v>518</v>
      </c>
      <c r="F427" s="29">
        <v>5543</v>
      </c>
      <c r="G427" s="29">
        <v>2226400971.1500001</v>
      </c>
      <c r="H427" t="s">
        <v>11</v>
      </c>
      <c r="I427" t="s">
        <v>819</v>
      </c>
      <c r="J427" t="s">
        <v>627</v>
      </c>
      <c r="K427" t="s">
        <v>820</v>
      </c>
    </row>
    <row r="428" spans="1:11">
      <c r="A428" s="26">
        <v>44742</v>
      </c>
      <c r="B428" t="s">
        <v>516</v>
      </c>
      <c r="C428" t="s">
        <v>517</v>
      </c>
      <c r="D428" t="s">
        <v>615</v>
      </c>
      <c r="E428" t="s">
        <v>518</v>
      </c>
      <c r="F428" s="29">
        <v>168</v>
      </c>
      <c r="G428" s="29">
        <v>32288473.440000001</v>
      </c>
      <c r="H428" t="s">
        <v>11</v>
      </c>
      <c r="I428" t="s">
        <v>821</v>
      </c>
      <c r="J428" t="s">
        <v>627</v>
      </c>
      <c r="K428" t="s">
        <v>822</v>
      </c>
    </row>
    <row r="429" spans="1:11">
      <c r="A429" s="26">
        <v>44742</v>
      </c>
      <c r="B429" t="s">
        <v>516</v>
      </c>
      <c r="C429" t="s">
        <v>517</v>
      </c>
      <c r="D429" t="s">
        <v>615</v>
      </c>
      <c r="E429" t="s">
        <v>518</v>
      </c>
      <c r="F429" s="29">
        <v>2361</v>
      </c>
      <c r="G429" s="29">
        <v>796196028.85000002</v>
      </c>
      <c r="H429" t="s">
        <v>11</v>
      </c>
      <c r="I429" t="s">
        <v>823</v>
      </c>
      <c r="J429" t="s">
        <v>627</v>
      </c>
      <c r="K429" t="s">
        <v>824</v>
      </c>
    </row>
    <row r="430" spans="1:11">
      <c r="A430" s="26">
        <v>44742</v>
      </c>
      <c r="B430" t="s">
        <v>516</v>
      </c>
      <c r="C430" t="s">
        <v>517</v>
      </c>
      <c r="D430" t="s">
        <v>615</v>
      </c>
      <c r="E430" t="s">
        <v>518</v>
      </c>
      <c r="F430" s="29">
        <v>7</v>
      </c>
      <c r="G430" s="29">
        <v>1233698.03</v>
      </c>
      <c r="H430" t="s">
        <v>11</v>
      </c>
      <c r="I430" t="s">
        <v>825</v>
      </c>
      <c r="J430" t="s">
        <v>627</v>
      </c>
      <c r="K430" t="s">
        <v>826</v>
      </c>
    </row>
    <row r="431" spans="1:11">
      <c r="A431" s="26">
        <v>44742</v>
      </c>
      <c r="B431" t="s">
        <v>516</v>
      </c>
      <c r="C431" t="s">
        <v>517</v>
      </c>
      <c r="D431" t="s">
        <v>615</v>
      </c>
      <c r="E431" t="s">
        <v>518</v>
      </c>
      <c r="F431" s="29">
        <v>59</v>
      </c>
      <c r="G431" s="29">
        <v>3334189.51</v>
      </c>
      <c r="H431" t="s">
        <v>11</v>
      </c>
      <c r="I431" t="s">
        <v>827</v>
      </c>
      <c r="J431" t="s">
        <v>627</v>
      </c>
      <c r="K431" t="s">
        <v>828</v>
      </c>
    </row>
    <row r="432" spans="1:11">
      <c r="A432" s="26">
        <v>44742</v>
      </c>
      <c r="B432" t="s">
        <v>516</v>
      </c>
      <c r="C432" t="s">
        <v>517</v>
      </c>
      <c r="D432" t="s">
        <v>615</v>
      </c>
      <c r="E432" t="s">
        <v>518</v>
      </c>
      <c r="F432" s="29">
        <v>690</v>
      </c>
      <c r="G432" s="29">
        <v>717837672.78999996</v>
      </c>
      <c r="H432" t="s">
        <v>11</v>
      </c>
      <c r="I432" t="s">
        <v>829</v>
      </c>
      <c r="J432" t="s">
        <v>627</v>
      </c>
      <c r="K432" t="s">
        <v>830</v>
      </c>
    </row>
    <row r="433" spans="1:11">
      <c r="A433" s="26">
        <v>44742</v>
      </c>
      <c r="B433" t="s">
        <v>516</v>
      </c>
      <c r="C433" t="s">
        <v>517</v>
      </c>
      <c r="D433" t="s">
        <v>615</v>
      </c>
      <c r="E433" t="s">
        <v>518</v>
      </c>
      <c r="F433" s="29">
        <v>65</v>
      </c>
      <c r="G433" s="29">
        <v>99063730.159999996</v>
      </c>
      <c r="H433" t="s">
        <v>11</v>
      </c>
      <c r="I433" t="s">
        <v>831</v>
      </c>
      <c r="J433" t="s">
        <v>627</v>
      </c>
      <c r="K433" t="s">
        <v>832</v>
      </c>
    </row>
    <row r="434" spans="1:11">
      <c r="A434" s="26">
        <v>44742</v>
      </c>
      <c r="B434" t="s">
        <v>516</v>
      </c>
      <c r="C434" t="s">
        <v>517</v>
      </c>
      <c r="D434" t="s">
        <v>615</v>
      </c>
      <c r="E434" t="s">
        <v>518</v>
      </c>
      <c r="F434" s="29">
        <v>45</v>
      </c>
      <c r="G434" s="29">
        <v>34011730.490000002</v>
      </c>
      <c r="H434" t="s">
        <v>11</v>
      </c>
      <c r="I434" t="s">
        <v>833</v>
      </c>
      <c r="J434" t="s">
        <v>627</v>
      </c>
      <c r="K434" t="s">
        <v>834</v>
      </c>
    </row>
    <row r="435" spans="1:11">
      <c r="A435" s="26">
        <v>44742</v>
      </c>
      <c r="B435" t="s">
        <v>516</v>
      </c>
      <c r="C435" t="s">
        <v>517</v>
      </c>
      <c r="D435" t="s">
        <v>615</v>
      </c>
      <c r="E435" t="s">
        <v>518</v>
      </c>
      <c r="F435" s="29">
        <v>125</v>
      </c>
      <c r="G435" s="29">
        <v>8489278.6899999995</v>
      </c>
      <c r="H435" t="s">
        <v>11</v>
      </c>
      <c r="I435" t="s">
        <v>835</v>
      </c>
      <c r="J435" t="s">
        <v>627</v>
      </c>
      <c r="K435" t="s">
        <v>836</v>
      </c>
    </row>
    <row r="436" spans="1:11">
      <c r="A436" s="26">
        <v>44742</v>
      </c>
      <c r="B436" t="s">
        <v>516</v>
      </c>
      <c r="C436" t="s">
        <v>517</v>
      </c>
      <c r="D436" t="s">
        <v>615</v>
      </c>
      <c r="E436" t="s">
        <v>518</v>
      </c>
      <c r="F436" s="29">
        <v>42</v>
      </c>
      <c r="G436" s="29">
        <v>4732827.21</v>
      </c>
      <c r="H436" t="s">
        <v>11</v>
      </c>
      <c r="I436" t="s">
        <v>837</v>
      </c>
      <c r="J436" t="s">
        <v>627</v>
      </c>
      <c r="K436" t="s">
        <v>838</v>
      </c>
    </row>
    <row r="437" spans="1:11">
      <c r="A437" s="26">
        <v>44742</v>
      </c>
      <c r="B437" t="s">
        <v>516</v>
      </c>
      <c r="C437" t="s">
        <v>517</v>
      </c>
      <c r="D437" t="s">
        <v>615</v>
      </c>
      <c r="E437" t="s">
        <v>518</v>
      </c>
      <c r="F437" s="29">
        <v>189</v>
      </c>
      <c r="G437" s="29">
        <v>25521276.07</v>
      </c>
      <c r="H437" t="s">
        <v>11</v>
      </c>
      <c r="I437" t="s">
        <v>839</v>
      </c>
      <c r="J437" t="s">
        <v>627</v>
      </c>
      <c r="K437" t="s">
        <v>840</v>
      </c>
    </row>
    <row r="438" spans="1:11">
      <c r="A438" s="26">
        <v>44742</v>
      </c>
      <c r="B438" t="s">
        <v>516</v>
      </c>
      <c r="C438" t="s">
        <v>517</v>
      </c>
      <c r="D438" t="s">
        <v>615</v>
      </c>
      <c r="E438" t="s">
        <v>518</v>
      </c>
      <c r="F438" s="29">
        <v>20</v>
      </c>
      <c r="G438" s="29">
        <v>2909520.66</v>
      </c>
      <c r="H438" t="s">
        <v>11</v>
      </c>
      <c r="I438" t="s">
        <v>841</v>
      </c>
      <c r="J438" t="s">
        <v>627</v>
      </c>
      <c r="K438" t="s">
        <v>842</v>
      </c>
    </row>
    <row r="439" spans="1:11">
      <c r="A439" s="26">
        <v>44742</v>
      </c>
      <c r="B439" t="s">
        <v>516</v>
      </c>
      <c r="C439" t="s">
        <v>517</v>
      </c>
      <c r="D439" t="s">
        <v>615</v>
      </c>
      <c r="E439" t="s">
        <v>518</v>
      </c>
      <c r="F439" s="29">
        <v>123</v>
      </c>
      <c r="G439" s="29">
        <v>5455330.4900000002</v>
      </c>
      <c r="H439" t="s">
        <v>11</v>
      </c>
      <c r="I439" t="s">
        <v>843</v>
      </c>
      <c r="J439" t="s">
        <v>627</v>
      </c>
      <c r="K439" t="s">
        <v>844</v>
      </c>
    </row>
    <row r="440" spans="1:11">
      <c r="A440" s="26">
        <v>44742</v>
      </c>
      <c r="B440" t="s">
        <v>516</v>
      </c>
      <c r="C440" t="s">
        <v>517</v>
      </c>
      <c r="D440" t="s">
        <v>615</v>
      </c>
      <c r="E440" t="s">
        <v>518</v>
      </c>
      <c r="F440" s="29">
        <v>61</v>
      </c>
      <c r="G440" s="29">
        <v>12153521.310000001</v>
      </c>
      <c r="H440" t="s">
        <v>11</v>
      </c>
      <c r="I440" t="s">
        <v>845</v>
      </c>
      <c r="J440" t="s">
        <v>627</v>
      </c>
      <c r="K440" t="s">
        <v>846</v>
      </c>
    </row>
    <row r="441" spans="1:11">
      <c r="A441" s="26">
        <v>44742</v>
      </c>
      <c r="B441" t="s">
        <v>516</v>
      </c>
      <c r="C441" t="s">
        <v>517</v>
      </c>
      <c r="D441" t="s">
        <v>615</v>
      </c>
      <c r="E441" t="s">
        <v>518</v>
      </c>
      <c r="F441" s="29">
        <v>63</v>
      </c>
      <c r="G441" s="29">
        <v>12745044.59</v>
      </c>
      <c r="H441" t="s">
        <v>11</v>
      </c>
      <c r="I441" t="s">
        <v>847</v>
      </c>
      <c r="J441" t="s">
        <v>627</v>
      </c>
      <c r="K441" t="s">
        <v>848</v>
      </c>
    </row>
    <row r="442" spans="1:11">
      <c r="A442" s="26">
        <v>44742</v>
      </c>
      <c r="B442" t="s">
        <v>516</v>
      </c>
      <c r="C442" t="s">
        <v>517</v>
      </c>
      <c r="D442" t="s">
        <v>615</v>
      </c>
      <c r="E442" t="s">
        <v>518</v>
      </c>
      <c r="F442" s="29">
        <v>104</v>
      </c>
      <c r="G442" s="29">
        <v>19641375.739999998</v>
      </c>
      <c r="H442" t="s">
        <v>11</v>
      </c>
      <c r="I442" t="s">
        <v>849</v>
      </c>
      <c r="J442" t="s">
        <v>627</v>
      </c>
      <c r="K442" t="s">
        <v>850</v>
      </c>
    </row>
    <row r="443" spans="1:11">
      <c r="A443" s="26">
        <v>44742</v>
      </c>
      <c r="B443" t="s">
        <v>516</v>
      </c>
      <c r="C443" t="s">
        <v>517</v>
      </c>
      <c r="D443" t="s">
        <v>615</v>
      </c>
      <c r="E443" t="s">
        <v>518</v>
      </c>
      <c r="F443" s="29">
        <v>279</v>
      </c>
      <c r="G443" s="29">
        <v>136418674.75</v>
      </c>
      <c r="H443" t="s">
        <v>11</v>
      </c>
      <c r="I443" t="s">
        <v>851</v>
      </c>
      <c r="J443" t="s">
        <v>627</v>
      </c>
      <c r="K443" t="s">
        <v>852</v>
      </c>
    </row>
    <row r="444" spans="1:11">
      <c r="A444" s="26">
        <v>44742</v>
      </c>
      <c r="B444" t="s">
        <v>516</v>
      </c>
      <c r="C444" t="s">
        <v>517</v>
      </c>
      <c r="D444" t="s">
        <v>615</v>
      </c>
      <c r="E444" t="s">
        <v>518</v>
      </c>
      <c r="F444" s="29">
        <v>203</v>
      </c>
      <c r="G444" s="29">
        <v>43592104.590000004</v>
      </c>
      <c r="H444" t="s">
        <v>11</v>
      </c>
      <c r="I444" t="s">
        <v>853</v>
      </c>
      <c r="J444" t="s">
        <v>627</v>
      </c>
      <c r="K444" t="s">
        <v>854</v>
      </c>
    </row>
    <row r="445" spans="1:11">
      <c r="A445" s="26">
        <v>44742</v>
      </c>
      <c r="B445" t="s">
        <v>516</v>
      </c>
      <c r="C445" t="s">
        <v>517</v>
      </c>
      <c r="D445" t="s">
        <v>615</v>
      </c>
      <c r="E445" t="s">
        <v>518</v>
      </c>
      <c r="F445" s="29">
        <v>451</v>
      </c>
      <c r="G445" s="29">
        <v>27169752.789999999</v>
      </c>
      <c r="H445" t="s">
        <v>11</v>
      </c>
      <c r="I445" t="s">
        <v>855</v>
      </c>
      <c r="J445" t="s">
        <v>627</v>
      </c>
      <c r="K445" t="s">
        <v>856</v>
      </c>
    </row>
    <row r="446" spans="1:11">
      <c r="A446" s="26">
        <v>44742</v>
      </c>
      <c r="B446" t="s">
        <v>516</v>
      </c>
      <c r="C446" t="s">
        <v>517</v>
      </c>
      <c r="D446" t="s">
        <v>615</v>
      </c>
      <c r="E446" t="s">
        <v>518</v>
      </c>
      <c r="F446" s="29">
        <v>113</v>
      </c>
      <c r="G446" s="29">
        <v>15994701.970000001</v>
      </c>
      <c r="H446" t="s">
        <v>11</v>
      </c>
      <c r="I446" t="s">
        <v>857</v>
      </c>
      <c r="J446" t="s">
        <v>627</v>
      </c>
      <c r="K446" t="s">
        <v>858</v>
      </c>
    </row>
    <row r="447" spans="1:11">
      <c r="A447" s="26">
        <v>44742</v>
      </c>
      <c r="B447" t="s">
        <v>516</v>
      </c>
      <c r="C447" t="s">
        <v>517</v>
      </c>
      <c r="D447" t="s">
        <v>615</v>
      </c>
      <c r="E447" t="s">
        <v>518</v>
      </c>
      <c r="F447" s="29">
        <v>62</v>
      </c>
      <c r="G447" s="29">
        <v>5496545.9000000004</v>
      </c>
      <c r="H447" t="s">
        <v>11</v>
      </c>
      <c r="I447" t="s">
        <v>859</v>
      </c>
      <c r="J447" t="s">
        <v>627</v>
      </c>
      <c r="K447" t="s">
        <v>860</v>
      </c>
    </row>
    <row r="448" spans="1:11">
      <c r="A448" s="26">
        <v>44742</v>
      </c>
      <c r="B448" t="s">
        <v>516</v>
      </c>
      <c r="C448" t="s">
        <v>517</v>
      </c>
      <c r="D448" t="s">
        <v>615</v>
      </c>
      <c r="E448" t="s">
        <v>518</v>
      </c>
      <c r="F448" s="29">
        <v>40</v>
      </c>
      <c r="G448" s="29">
        <v>3695773.44</v>
      </c>
      <c r="H448" t="s">
        <v>11</v>
      </c>
      <c r="I448" t="s">
        <v>861</v>
      </c>
      <c r="J448" t="s">
        <v>627</v>
      </c>
      <c r="K448" t="s">
        <v>862</v>
      </c>
    </row>
    <row r="449" spans="1:11">
      <c r="A449" s="26">
        <v>44742</v>
      </c>
      <c r="B449" t="s">
        <v>516</v>
      </c>
      <c r="C449" t="s">
        <v>517</v>
      </c>
      <c r="D449" t="s">
        <v>615</v>
      </c>
      <c r="E449" t="s">
        <v>518</v>
      </c>
      <c r="F449" s="29">
        <v>116</v>
      </c>
      <c r="G449" s="29">
        <v>7111647.54</v>
      </c>
      <c r="H449" t="s">
        <v>11</v>
      </c>
      <c r="I449" t="s">
        <v>863</v>
      </c>
      <c r="J449" t="s">
        <v>627</v>
      </c>
      <c r="K449" t="s">
        <v>864</v>
      </c>
    </row>
    <row r="450" spans="1:11">
      <c r="A450" s="26">
        <v>44742</v>
      </c>
      <c r="B450" t="s">
        <v>516</v>
      </c>
      <c r="C450" t="s">
        <v>517</v>
      </c>
      <c r="D450" t="s">
        <v>615</v>
      </c>
      <c r="E450" t="s">
        <v>518</v>
      </c>
      <c r="F450" s="29">
        <v>77</v>
      </c>
      <c r="G450" s="29">
        <v>11776600</v>
      </c>
      <c r="H450" t="s">
        <v>11</v>
      </c>
      <c r="I450" t="s">
        <v>865</v>
      </c>
      <c r="J450" t="s">
        <v>627</v>
      </c>
      <c r="K450" t="s">
        <v>866</v>
      </c>
    </row>
    <row r="451" spans="1:11">
      <c r="A451" s="26">
        <v>44742</v>
      </c>
      <c r="B451" t="s">
        <v>516</v>
      </c>
      <c r="C451" t="s">
        <v>517</v>
      </c>
      <c r="D451" t="s">
        <v>615</v>
      </c>
      <c r="E451" t="s">
        <v>518</v>
      </c>
      <c r="F451" s="29">
        <v>202</v>
      </c>
      <c r="G451" s="29">
        <v>30345607.539999999</v>
      </c>
      <c r="H451" t="s">
        <v>11</v>
      </c>
      <c r="I451" t="s">
        <v>867</v>
      </c>
      <c r="J451" t="s">
        <v>627</v>
      </c>
      <c r="K451" t="s">
        <v>868</v>
      </c>
    </row>
    <row r="452" spans="1:11">
      <c r="A452" s="26">
        <v>44742</v>
      </c>
      <c r="B452" t="s">
        <v>516</v>
      </c>
      <c r="C452" t="s">
        <v>517</v>
      </c>
      <c r="D452" t="s">
        <v>615</v>
      </c>
      <c r="E452" t="s">
        <v>518</v>
      </c>
      <c r="F452" s="29">
        <v>95</v>
      </c>
      <c r="G452" s="29">
        <v>32380170.82</v>
      </c>
      <c r="H452" t="s">
        <v>11</v>
      </c>
      <c r="I452" t="s">
        <v>869</v>
      </c>
      <c r="J452" t="s">
        <v>627</v>
      </c>
      <c r="K452" t="s">
        <v>870</v>
      </c>
    </row>
    <row r="453" spans="1:11">
      <c r="A453" s="26">
        <v>44742</v>
      </c>
      <c r="B453" t="s">
        <v>516</v>
      </c>
      <c r="C453" t="s">
        <v>517</v>
      </c>
      <c r="D453" t="s">
        <v>615</v>
      </c>
      <c r="E453" t="s">
        <v>518</v>
      </c>
      <c r="F453" s="29">
        <v>27</v>
      </c>
      <c r="G453" s="29">
        <v>1197662.95</v>
      </c>
      <c r="H453" t="s">
        <v>11</v>
      </c>
      <c r="I453" t="s">
        <v>871</v>
      </c>
      <c r="J453" t="s">
        <v>627</v>
      </c>
      <c r="K453" t="s">
        <v>872</v>
      </c>
    </row>
    <row r="454" spans="1:11">
      <c r="A454" s="26">
        <v>44742</v>
      </c>
      <c r="B454" t="s">
        <v>516</v>
      </c>
      <c r="C454" t="s">
        <v>517</v>
      </c>
      <c r="D454" t="s">
        <v>615</v>
      </c>
      <c r="E454" t="s">
        <v>518</v>
      </c>
      <c r="F454" s="29">
        <v>418</v>
      </c>
      <c r="G454" s="29">
        <v>31180017.050000001</v>
      </c>
      <c r="H454" t="s">
        <v>11</v>
      </c>
      <c r="I454" t="s">
        <v>873</v>
      </c>
      <c r="J454" t="s">
        <v>627</v>
      </c>
      <c r="K454" t="s">
        <v>874</v>
      </c>
    </row>
    <row r="455" spans="1:11">
      <c r="A455" s="26">
        <v>44742</v>
      </c>
      <c r="B455" t="s">
        <v>516</v>
      </c>
      <c r="C455" t="s">
        <v>517</v>
      </c>
      <c r="D455" t="s">
        <v>615</v>
      </c>
      <c r="E455" t="s">
        <v>518</v>
      </c>
      <c r="F455" s="29">
        <v>9</v>
      </c>
      <c r="G455" s="29">
        <v>2152219.34</v>
      </c>
      <c r="H455" t="s">
        <v>11</v>
      </c>
      <c r="I455" t="s">
        <v>875</v>
      </c>
      <c r="J455" t="s">
        <v>627</v>
      </c>
      <c r="K455" t="s">
        <v>876</v>
      </c>
    </row>
    <row r="456" spans="1:11">
      <c r="A456" s="26">
        <v>44742</v>
      </c>
      <c r="B456" t="s">
        <v>516</v>
      </c>
      <c r="C456" t="s">
        <v>517</v>
      </c>
      <c r="D456" t="s">
        <v>615</v>
      </c>
      <c r="E456" t="s">
        <v>518</v>
      </c>
      <c r="F456" s="29">
        <v>42</v>
      </c>
      <c r="G456" s="29">
        <v>8940283.2799999993</v>
      </c>
      <c r="H456" t="s">
        <v>11</v>
      </c>
      <c r="I456" t="s">
        <v>877</v>
      </c>
      <c r="J456" t="s">
        <v>627</v>
      </c>
      <c r="K456" t="s">
        <v>878</v>
      </c>
    </row>
    <row r="457" spans="1:11">
      <c r="A457" s="26">
        <v>44742</v>
      </c>
      <c r="B457" t="s">
        <v>516</v>
      </c>
      <c r="C457" t="s">
        <v>517</v>
      </c>
      <c r="D457" t="s">
        <v>615</v>
      </c>
      <c r="E457" t="s">
        <v>518</v>
      </c>
      <c r="F457" s="29">
        <v>205</v>
      </c>
      <c r="G457" s="29">
        <v>157775330.81999999</v>
      </c>
      <c r="H457" t="s">
        <v>11</v>
      </c>
      <c r="I457" t="s">
        <v>879</v>
      </c>
      <c r="J457" t="s">
        <v>627</v>
      </c>
      <c r="K457" t="s">
        <v>880</v>
      </c>
    </row>
    <row r="458" spans="1:11">
      <c r="A458" s="26">
        <v>44742</v>
      </c>
      <c r="B458" t="s">
        <v>516</v>
      </c>
      <c r="C458" t="s">
        <v>517</v>
      </c>
      <c r="D458" t="s">
        <v>615</v>
      </c>
      <c r="E458" t="s">
        <v>518</v>
      </c>
      <c r="F458" s="29">
        <v>118</v>
      </c>
      <c r="G458" s="29">
        <v>22391536.07</v>
      </c>
      <c r="H458" t="s">
        <v>11</v>
      </c>
      <c r="I458" t="s">
        <v>881</v>
      </c>
      <c r="J458" t="s">
        <v>627</v>
      </c>
      <c r="K458" t="s">
        <v>882</v>
      </c>
    </row>
    <row r="459" spans="1:11">
      <c r="A459" s="26">
        <v>44742</v>
      </c>
      <c r="B459" t="s">
        <v>516</v>
      </c>
      <c r="C459" t="s">
        <v>517</v>
      </c>
      <c r="D459" t="s">
        <v>615</v>
      </c>
      <c r="E459" t="s">
        <v>518</v>
      </c>
      <c r="F459" s="29">
        <v>38</v>
      </c>
      <c r="G459" s="29">
        <v>19143564.920000002</v>
      </c>
      <c r="H459" t="s">
        <v>11</v>
      </c>
      <c r="I459" t="s">
        <v>883</v>
      </c>
      <c r="J459" t="s">
        <v>627</v>
      </c>
      <c r="K459" t="s">
        <v>884</v>
      </c>
    </row>
    <row r="460" spans="1:11">
      <c r="A460" s="26">
        <v>44742</v>
      </c>
      <c r="B460" t="s">
        <v>516</v>
      </c>
      <c r="C460" t="s">
        <v>517</v>
      </c>
      <c r="D460" t="s">
        <v>615</v>
      </c>
      <c r="E460" t="s">
        <v>518</v>
      </c>
      <c r="F460" s="29">
        <v>60</v>
      </c>
      <c r="G460" s="29">
        <v>3357638.03</v>
      </c>
      <c r="H460" t="s">
        <v>11</v>
      </c>
      <c r="I460" t="s">
        <v>885</v>
      </c>
      <c r="J460" t="s">
        <v>627</v>
      </c>
      <c r="K460" t="s">
        <v>886</v>
      </c>
    </row>
    <row r="461" spans="1:11">
      <c r="A461" s="26">
        <v>44742</v>
      </c>
      <c r="B461" t="s">
        <v>516</v>
      </c>
      <c r="C461" t="s">
        <v>517</v>
      </c>
      <c r="D461" t="s">
        <v>615</v>
      </c>
      <c r="E461" t="s">
        <v>518</v>
      </c>
      <c r="F461" s="29">
        <v>119</v>
      </c>
      <c r="G461" s="29">
        <v>6029030.4900000002</v>
      </c>
      <c r="H461" t="s">
        <v>11</v>
      </c>
      <c r="I461" t="s">
        <v>887</v>
      </c>
      <c r="J461" t="s">
        <v>627</v>
      </c>
      <c r="K461" t="s">
        <v>888</v>
      </c>
    </row>
    <row r="462" spans="1:11">
      <c r="A462" s="26">
        <v>44742</v>
      </c>
      <c r="B462" t="s">
        <v>516</v>
      </c>
      <c r="C462" t="s">
        <v>517</v>
      </c>
      <c r="D462" t="s">
        <v>615</v>
      </c>
      <c r="E462" t="s">
        <v>518</v>
      </c>
      <c r="F462" s="29">
        <v>1540</v>
      </c>
      <c r="G462" s="29">
        <v>51957717.049999997</v>
      </c>
      <c r="H462" t="s">
        <v>11</v>
      </c>
      <c r="I462" t="s">
        <v>889</v>
      </c>
      <c r="J462" t="s">
        <v>627</v>
      </c>
      <c r="K462" t="s">
        <v>890</v>
      </c>
    </row>
    <row r="463" spans="1:11">
      <c r="A463" s="26">
        <v>44742</v>
      </c>
      <c r="B463" t="s">
        <v>516</v>
      </c>
      <c r="C463" t="s">
        <v>517</v>
      </c>
      <c r="D463" t="s">
        <v>615</v>
      </c>
      <c r="E463" t="s">
        <v>518</v>
      </c>
      <c r="F463" s="29">
        <v>38</v>
      </c>
      <c r="G463" s="29">
        <v>6201156.0700000003</v>
      </c>
      <c r="H463" t="s">
        <v>11</v>
      </c>
      <c r="I463" t="s">
        <v>891</v>
      </c>
      <c r="J463" t="s">
        <v>627</v>
      </c>
      <c r="K463" t="s">
        <v>892</v>
      </c>
    </row>
    <row r="464" spans="1:11">
      <c r="A464" s="26">
        <v>44742</v>
      </c>
      <c r="B464" t="s">
        <v>516</v>
      </c>
      <c r="C464" t="s">
        <v>517</v>
      </c>
      <c r="D464" t="s">
        <v>615</v>
      </c>
      <c r="E464" t="s">
        <v>518</v>
      </c>
      <c r="F464" s="29">
        <v>801</v>
      </c>
      <c r="G464" s="29">
        <v>175003956.06999999</v>
      </c>
      <c r="H464" t="s">
        <v>11</v>
      </c>
      <c r="I464" t="s">
        <v>893</v>
      </c>
      <c r="J464" t="s">
        <v>627</v>
      </c>
      <c r="K464" t="s">
        <v>894</v>
      </c>
    </row>
    <row r="465" spans="1:11">
      <c r="A465" s="26">
        <v>44742</v>
      </c>
      <c r="B465" t="s">
        <v>516</v>
      </c>
      <c r="C465" t="s">
        <v>517</v>
      </c>
      <c r="D465" t="s">
        <v>615</v>
      </c>
      <c r="E465" t="s">
        <v>518</v>
      </c>
      <c r="F465" s="29">
        <v>93</v>
      </c>
      <c r="G465" s="29">
        <v>40075826.560000002</v>
      </c>
      <c r="H465" t="s">
        <v>11</v>
      </c>
      <c r="I465" t="s">
        <v>895</v>
      </c>
      <c r="J465" t="s">
        <v>627</v>
      </c>
      <c r="K465" t="s">
        <v>896</v>
      </c>
    </row>
    <row r="466" spans="1:11">
      <c r="A466" s="26">
        <v>44742</v>
      </c>
      <c r="B466" t="s">
        <v>516</v>
      </c>
      <c r="C466" t="s">
        <v>517</v>
      </c>
      <c r="D466" t="s">
        <v>615</v>
      </c>
      <c r="E466" t="s">
        <v>518</v>
      </c>
      <c r="F466" s="29">
        <v>70</v>
      </c>
      <c r="G466" s="29">
        <v>67903338.689999998</v>
      </c>
      <c r="H466" t="s">
        <v>11</v>
      </c>
      <c r="I466" t="s">
        <v>897</v>
      </c>
      <c r="J466" t="s">
        <v>627</v>
      </c>
      <c r="K466" t="s">
        <v>898</v>
      </c>
    </row>
    <row r="467" spans="1:11">
      <c r="A467" s="26">
        <v>44742</v>
      </c>
      <c r="B467" t="s">
        <v>516</v>
      </c>
      <c r="C467" t="s">
        <v>517</v>
      </c>
      <c r="D467" t="s">
        <v>615</v>
      </c>
      <c r="E467" t="s">
        <v>518</v>
      </c>
      <c r="F467" s="29">
        <v>391</v>
      </c>
      <c r="G467" s="29">
        <v>303367651.48000002</v>
      </c>
      <c r="H467" t="s">
        <v>11</v>
      </c>
      <c r="I467" t="s">
        <v>899</v>
      </c>
      <c r="J467" t="s">
        <v>627</v>
      </c>
      <c r="K467" t="s">
        <v>900</v>
      </c>
    </row>
    <row r="468" spans="1:11">
      <c r="A468" s="26">
        <v>44742</v>
      </c>
      <c r="B468" t="s">
        <v>516</v>
      </c>
      <c r="C468" t="s">
        <v>517</v>
      </c>
      <c r="D468" t="s">
        <v>615</v>
      </c>
      <c r="E468" t="s">
        <v>518</v>
      </c>
      <c r="F468" s="29">
        <v>919</v>
      </c>
      <c r="G468" s="29">
        <v>692859256.38999999</v>
      </c>
      <c r="H468" t="s">
        <v>11</v>
      </c>
      <c r="I468" t="s">
        <v>901</v>
      </c>
      <c r="J468" t="s">
        <v>627</v>
      </c>
      <c r="K468" t="s">
        <v>902</v>
      </c>
    </row>
    <row r="469" spans="1:11">
      <c r="A469" s="26">
        <v>44742</v>
      </c>
      <c r="B469" t="s">
        <v>516</v>
      </c>
      <c r="C469" t="s">
        <v>517</v>
      </c>
      <c r="D469" t="s">
        <v>615</v>
      </c>
      <c r="E469" t="s">
        <v>518</v>
      </c>
      <c r="F469" s="29">
        <v>4</v>
      </c>
      <c r="G469" s="29">
        <v>1168704.26</v>
      </c>
      <c r="H469" t="s">
        <v>11</v>
      </c>
      <c r="I469" t="s">
        <v>903</v>
      </c>
      <c r="J469" t="s">
        <v>627</v>
      </c>
      <c r="K469" t="s">
        <v>904</v>
      </c>
    </row>
    <row r="470" spans="1:11">
      <c r="A470" s="26">
        <v>44742</v>
      </c>
      <c r="B470" t="s">
        <v>516</v>
      </c>
      <c r="C470" t="s">
        <v>517</v>
      </c>
      <c r="D470" t="s">
        <v>615</v>
      </c>
      <c r="E470" t="s">
        <v>518</v>
      </c>
      <c r="F470" s="29">
        <v>25</v>
      </c>
      <c r="G470" s="29">
        <v>1569148.2</v>
      </c>
      <c r="H470" t="s">
        <v>11</v>
      </c>
      <c r="I470" t="s">
        <v>905</v>
      </c>
      <c r="J470" t="s">
        <v>627</v>
      </c>
      <c r="K470" t="s">
        <v>906</v>
      </c>
    </row>
    <row r="471" spans="1:11">
      <c r="A471" s="26">
        <v>44742</v>
      </c>
      <c r="B471" t="s">
        <v>516</v>
      </c>
      <c r="C471" t="s">
        <v>517</v>
      </c>
      <c r="D471" t="s">
        <v>615</v>
      </c>
      <c r="E471" t="s">
        <v>518</v>
      </c>
      <c r="F471" s="29">
        <v>21</v>
      </c>
      <c r="G471" s="29">
        <v>6808045.9000000004</v>
      </c>
      <c r="H471" t="s">
        <v>11</v>
      </c>
      <c r="I471" t="s">
        <v>907</v>
      </c>
      <c r="J471" t="s">
        <v>627</v>
      </c>
      <c r="K471" t="s">
        <v>908</v>
      </c>
    </row>
    <row r="472" spans="1:11">
      <c r="A472" s="26">
        <v>44742</v>
      </c>
      <c r="B472" t="s">
        <v>516</v>
      </c>
      <c r="C472" t="s">
        <v>517</v>
      </c>
      <c r="D472" t="s">
        <v>615</v>
      </c>
      <c r="E472" t="s">
        <v>518</v>
      </c>
      <c r="F472" s="29">
        <v>48</v>
      </c>
      <c r="G472" s="29">
        <v>7768729.1799999997</v>
      </c>
      <c r="H472" t="s">
        <v>11</v>
      </c>
      <c r="I472" t="s">
        <v>909</v>
      </c>
      <c r="J472" t="s">
        <v>627</v>
      </c>
      <c r="K472" t="s">
        <v>910</v>
      </c>
    </row>
    <row r="473" spans="1:11">
      <c r="A473" s="26">
        <v>44742</v>
      </c>
      <c r="B473" t="s">
        <v>516</v>
      </c>
      <c r="C473" t="s">
        <v>517</v>
      </c>
      <c r="D473" t="s">
        <v>615</v>
      </c>
      <c r="E473" t="s">
        <v>518</v>
      </c>
      <c r="F473" s="29">
        <v>0</v>
      </c>
      <c r="G473" s="29">
        <v>27515.41</v>
      </c>
      <c r="H473" t="s">
        <v>11</v>
      </c>
      <c r="I473" t="s">
        <v>911</v>
      </c>
      <c r="J473" t="s">
        <v>627</v>
      </c>
      <c r="K473" t="s">
        <v>912</v>
      </c>
    </row>
    <row r="474" spans="1:11">
      <c r="A474" s="26">
        <v>44742</v>
      </c>
      <c r="B474" t="s">
        <v>516</v>
      </c>
      <c r="C474" t="s">
        <v>517</v>
      </c>
      <c r="D474" t="s">
        <v>615</v>
      </c>
      <c r="E474" t="s">
        <v>518</v>
      </c>
      <c r="F474" s="29">
        <v>172</v>
      </c>
      <c r="G474" s="29">
        <v>20212391.800000001</v>
      </c>
      <c r="H474" t="s">
        <v>11</v>
      </c>
      <c r="I474" t="s">
        <v>913</v>
      </c>
      <c r="J474" t="s">
        <v>627</v>
      </c>
      <c r="K474" t="s">
        <v>914</v>
      </c>
    </row>
    <row r="475" spans="1:11">
      <c r="A475" s="26">
        <v>44742</v>
      </c>
      <c r="B475" t="s">
        <v>516</v>
      </c>
      <c r="C475" t="s">
        <v>517</v>
      </c>
      <c r="D475" t="s">
        <v>615</v>
      </c>
      <c r="E475" t="s">
        <v>518</v>
      </c>
      <c r="F475" s="29">
        <v>64</v>
      </c>
      <c r="G475" s="29">
        <v>8764396.3900000006</v>
      </c>
      <c r="H475" t="s">
        <v>11</v>
      </c>
      <c r="I475" t="s">
        <v>915</v>
      </c>
      <c r="J475" t="s">
        <v>627</v>
      </c>
      <c r="K475" t="s">
        <v>916</v>
      </c>
    </row>
    <row r="476" spans="1:11">
      <c r="A476" s="26">
        <v>44742</v>
      </c>
      <c r="B476" t="s">
        <v>516</v>
      </c>
      <c r="C476" t="s">
        <v>517</v>
      </c>
      <c r="D476" t="s">
        <v>615</v>
      </c>
      <c r="E476" t="s">
        <v>518</v>
      </c>
      <c r="F476" s="29">
        <v>1</v>
      </c>
      <c r="G476" s="29">
        <v>451379.67</v>
      </c>
      <c r="H476" t="s">
        <v>11</v>
      </c>
      <c r="I476" t="s">
        <v>917</v>
      </c>
      <c r="J476" t="s">
        <v>627</v>
      </c>
      <c r="K476" t="s">
        <v>918</v>
      </c>
    </row>
    <row r="477" spans="1:11">
      <c r="A477" s="26">
        <v>44742</v>
      </c>
      <c r="B477" t="s">
        <v>516</v>
      </c>
      <c r="C477" t="s">
        <v>517</v>
      </c>
      <c r="D477" t="s">
        <v>615</v>
      </c>
      <c r="E477" t="s">
        <v>518</v>
      </c>
      <c r="F477" s="29">
        <v>460</v>
      </c>
      <c r="G477" s="29">
        <v>197685087.53999999</v>
      </c>
      <c r="H477" t="s">
        <v>11</v>
      </c>
      <c r="I477" t="s">
        <v>919</v>
      </c>
      <c r="J477" t="s">
        <v>627</v>
      </c>
      <c r="K477" t="s">
        <v>920</v>
      </c>
    </row>
    <row r="478" spans="1:11">
      <c r="A478" s="26">
        <v>44742</v>
      </c>
      <c r="B478" t="s">
        <v>516</v>
      </c>
      <c r="C478" t="s">
        <v>517</v>
      </c>
      <c r="D478" t="s">
        <v>615</v>
      </c>
      <c r="E478" t="s">
        <v>518</v>
      </c>
      <c r="F478" s="29">
        <v>26</v>
      </c>
      <c r="G478" s="29">
        <v>12603285.25</v>
      </c>
      <c r="H478" t="s">
        <v>11</v>
      </c>
      <c r="I478" t="s">
        <v>921</v>
      </c>
      <c r="J478" t="s">
        <v>627</v>
      </c>
      <c r="K478" t="s">
        <v>922</v>
      </c>
    </row>
    <row r="479" spans="1:11">
      <c r="A479" s="26">
        <v>44742</v>
      </c>
      <c r="B479" t="s">
        <v>516</v>
      </c>
      <c r="C479" t="s">
        <v>517</v>
      </c>
      <c r="D479" t="s">
        <v>615</v>
      </c>
      <c r="E479" t="s">
        <v>518</v>
      </c>
      <c r="F479" s="29">
        <v>26</v>
      </c>
      <c r="G479" s="29">
        <v>4514946.5599999996</v>
      </c>
      <c r="H479" t="s">
        <v>11</v>
      </c>
      <c r="I479" t="s">
        <v>923</v>
      </c>
      <c r="J479" t="s">
        <v>627</v>
      </c>
      <c r="K479" t="s">
        <v>924</v>
      </c>
    </row>
    <row r="480" spans="1:11">
      <c r="A480" s="26">
        <v>44742</v>
      </c>
      <c r="B480" t="s">
        <v>516</v>
      </c>
      <c r="C480" t="s">
        <v>517</v>
      </c>
      <c r="D480" t="s">
        <v>615</v>
      </c>
      <c r="E480" t="s">
        <v>518</v>
      </c>
      <c r="F480" s="29">
        <v>332</v>
      </c>
      <c r="G480" s="29">
        <v>48265635.079999998</v>
      </c>
      <c r="H480" t="s">
        <v>11</v>
      </c>
      <c r="I480" t="s">
        <v>925</v>
      </c>
      <c r="J480" t="s">
        <v>627</v>
      </c>
      <c r="K480" t="s">
        <v>926</v>
      </c>
    </row>
    <row r="481" spans="1:11">
      <c r="A481" s="26">
        <v>44742</v>
      </c>
      <c r="B481" t="s">
        <v>516</v>
      </c>
      <c r="C481" t="s">
        <v>517</v>
      </c>
      <c r="D481" t="s">
        <v>615</v>
      </c>
      <c r="E481" t="s">
        <v>518</v>
      </c>
      <c r="F481" s="29">
        <v>41</v>
      </c>
      <c r="G481" s="29">
        <v>3811484.59</v>
      </c>
      <c r="H481" t="s">
        <v>11</v>
      </c>
      <c r="I481" t="s">
        <v>927</v>
      </c>
      <c r="J481" t="s">
        <v>627</v>
      </c>
      <c r="K481" t="s">
        <v>928</v>
      </c>
    </row>
    <row r="482" spans="1:11">
      <c r="A482" s="26">
        <v>44742</v>
      </c>
      <c r="B482" t="s">
        <v>516</v>
      </c>
      <c r="C482" t="s">
        <v>517</v>
      </c>
      <c r="D482" t="s">
        <v>615</v>
      </c>
      <c r="E482" t="s">
        <v>518</v>
      </c>
      <c r="F482" s="29">
        <v>38</v>
      </c>
      <c r="G482" s="29">
        <v>11299664.59</v>
      </c>
      <c r="H482" t="s">
        <v>11</v>
      </c>
      <c r="I482" t="s">
        <v>929</v>
      </c>
      <c r="J482" t="s">
        <v>627</v>
      </c>
      <c r="K482" t="s">
        <v>930</v>
      </c>
    </row>
    <row r="483" spans="1:11">
      <c r="A483" s="26">
        <v>44742</v>
      </c>
      <c r="B483" t="s">
        <v>516</v>
      </c>
      <c r="C483" t="s">
        <v>517</v>
      </c>
      <c r="D483" t="s">
        <v>615</v>
      </c>
      <c r="E483" t="s">
        <v>518</v>
      </c>
      <c r="F483" s="29">
        <v>37</v>
      </c>
      <c r="G483" s="29">
        <v>4630731.4800000004</v>
      </c>
      <c r="H483" t="s">
        <v>11</v>
      </c>
      <c r="I483" t="s">
        <v>931</v>
      </c>
      <c r="J483" t="s">
        <v>627</v>
      </c>
      <c r="K483" t="s">
        <v>932</v>
      </c>
    </row>
    <row r="484" spans="1:11">
      <c r="A484" s="26">
        <v>44742</v>
      </c>
      <c r="B484" t="s">
        <v>516</v>
      </c>
      <c r="C484" t="s">
        <v>517</v>
      </c>
      <c r="D484" t="s">
        <v>615</v>
      </c>
      <c r="E484" t="s">
        <v>518</v>
      </c>
      <c r="F484" s="29">
        <v>1036</v>
      </c>
      <c r="G484" s="29">
        <v>62030439.670000002</v>
      </c>
      <c r="H484" t="s">
        <v>11</v>
      </c>
      <c r="I484" t="s">
        <v>933</v>
      </c>
      <c r="J484" t="s">
        <v>627</v>
      </c>
      <c r="K484" t="s">
        <v>934</v>
      </c>
    </row>
    <row r="485" spans="1:11">
      <c r="A485" s="26">
        <v>44742</v>
      </c>
      <c r="B485" t="s">
        <v>516</v>
      </c>
      <c r="C485" t="s">
        <v>517</v>
      </c>
      <c r="D485" t="s">
        <v>615</v>
      </c>
      <c r="E485" t="s">
        <v>518</v>
      </c>
      <c r="F485" s="29">
        <v>326</v>
      </c>
      <c r="G485" s="29">
        <v>65671522.619999997</v>
      </c>
      <c r="H485" t="s">
        <v>11</v>
      </c>
      <c r="I485" t="s">
        <v>935</v>
      </c>
      <c r="J485" t="s">
        <v>627</v>
      </c>
      <c r="K485" t="s">
        <v>936</v>
      </c>
    </row>
    <row r="486" spans="1:11">
      <c r="A486" s="26">
        <v>44742</v>
      </c>
      <c r="B486" t="s">
        <v>516</v>
      </c>
      <c r="C486" t="s">
        <v>517</v>
      </c>
      <c r="D486" t="s">
        <v>615</v>
      </c>
      <c r="E486" t="s">
        <v>518</v>
      </c>
      <c r="F486" s="29">
        <v>70</v>
      </c>
      <c r="G486" s="29">
        <v>7876673.4400000004</v>
      </c>
      <c r="H486" t="s">
        <v>11</v>
      </c>
      <c r="I486" t="s">
        <v>937</v>
      </c>
      <c r="J486" t="s">
        <v>627</v>
      </c>
      <c r="K486" t="s">
        <v>938</v>
      </c>
    </row>
    <row r="487" spans="1:11">
      <c r="A487" s="26">
        <v>44742</v>
      </c>
      <c r="B487" t="s">
        <v>516</v>
      </c>
      <c r="C487" t="s">
        <v>517</v>
      </c>
      <c r="D487" t="s">
        <v>615</v>
      </c>
      <c r="E487" t="s">
        <v>518</v>
      </c>
      <c r="F487" s="29">
        <v>1026</v>
      </c>
      <c r="G487" s="29">
        <v>324900260.32999998</v>
      </c>
      <c r="H487" t="s">
        <v>11</v>
      </c>
      <c r="I487" t="s">
        <v>939</v>
      </c>
      <c r="J487" t="s">
        <v>627</v>
      </c>
      <c r="K487" t="s">
        <v>940</v>
      </c>
    </row>
    <row r="488" spans="1:11">
      <c r="A488" s="26">
        <v>44742</v>
      </c>
      <c r="B488" t="s">
        <v>516</v>
      </c>
      <c r="C488" t="s">
        <v>517</v>
      </c>
      <c r="D488" t="s">
        <v>615</v>
      </c>
      <c r="E488" t="s">
        <v>518</v>
      </c>
      <c r="F488" s="29">
        <v>14</v>
      </c>
      <c r="G488" s="29">
        <v>8065202.9500000002</v>
      </c>
      <c r="H488" t="s">
        <v>11</v>
      </c>
      <c r="I488" t="s">
        <v>941</v>
      </c>
      <c r="J488" t="s">
        <v>627</v>
      </c>
      <c r="K488" t="s">
        <v>942</v>
      </c>
    </row>
    <row r="489" spans="1:11">
      <c r="A489" s="26">
        <v>44742</v>
      </c>
      <c r="B489" t="s">
        <v>516</v>
      </c>
      <c r="C489" t="s">
        <v>517</v>
      </c>
      <c r="D489" t="s">
        <v>615</v>
      </c>
      <c r="E489" t="s">
        <v>518</v>
      </c>
      <c r="F489" s="29">
        <v>151</v>
      </c>
      <c r="G489" s="29">
        <v>20397471.800000001</v>
      </c>
      <c r="H489" t="s">
        <v>11</v>
      </c>
      <c r="I489" t="s">
        <v>943</v>
      </c>
      <c r="J489" t="s">
        <v>627</v>
      </c>
      <c r="K489" t="s">
        <v>944</v>
      </c>
    </row>
    <row r="490" spans="1:11">
      <c r="A490" s="26">
        <v>44742</v>
      </c>
      <c r="B490" t="s">
        <v>516</v>
      </c>
      <c r="C490" t="s">
        <v>517</v>
      </c>
      <c r="D490" t="s">
        <v>615</v>
      </c>
      <c r="E490" t="s">
        <v>518</v>
      </c>
      <c r="F490" s="29">
        <v>111</v>
      </c>
      <c r="G490" s="29">
        <v>16913975.079999998</v>
      </c>
      <c r="H490" t="s">
        <v>11</v>
      </c>
      <c r="I490" t="s">
        <v>945</v>
      </c>
      <c r="J490" t="s">
        <v>627</v>
      </c>
      <c r="K490" t="s">
        <v>946</v>
      </c>
    </row>
    <row r="491" spans="1:11">
      <c r="A491" s="26">
        <v>44742</v>
      </c>
      <c r="B491" t="s">
        <v>516</v>
      </c>
      <c r="C491" t="s">
        <v>517</v>
      </c>
      <c r="D491" t="s">
        <v>615</v>
      </c>
      <c r="E491" t="s">
        <v>518</v>
      </c>
      <c r="F491" s="29">
        <v>4904</v>
      </c>
      <c r="G491" s="29">
        <v>1849738867.8699999</v>
      </c>
      <c r="H491" t="s">
        <v>11</v>
      </c>
      <c r="I491" t="s">
        <v>947</v>
      </c>
      <c r="J491" t="s">
        <v>627</v>
      </c>
      <c r="K491" t="s">
        <v>948</v>
      </c>
    </row>
    <row r="492" spans="1:11">
      <c r="A492" s="26">
        <v>44742</v>
      </c>
      <c r="B492" t="s">
        <v>516</v>
      </c>
      <c r="C492" t="s">
        <v>517</v>
      </c>
      <c r="D492" t="s">
        <v>615</v>
      </c>
      <c r="E492" t="s">
        <v>518</v>
      </c>
      <c r="F492" s="29">
        <v>277</v>
      </c>
      <c r="G492" s="29">
        <v>210604907.21000001</v>
      </c>
      <c r="H492" t="s">
        <v>11</v>
      </c>
      <c r="I492" t="s">
        <v>949</v>
      </c>
      <c r="J492" t="s">
        <v>627</v>
      </c>
      <c r="K492" t="s">
        <v>950</v>
      </c>
    </row>
    <row r="493" spans="1:11">
      <c r="A493" s="26">
        <v>44742</v>
      </c>
      <c r="B493" t="s">
        <v>516</v>
      </c>
      <c r="C493" t="s">
        <v>517</v>
      </c>
      <c r="D493" t="s">
        <v>615</v>
      </c>
      <c r="E493" t="s">
        <v>518</v>
      </c>
      <c r="F493" s="29">
        <v>5</v>
      </c>
      <c r="G493" s="29">
        <v>675978.03</v>
      </c>
      <c r="H493" t="s">
        <v>11</v>
      </c>
      <c r="I493" t="s">
        <v>951</v>
      </c>
      <c r="J493" t="s">
        <v>627</v>
      </c>
      <c r="K493" t="s">
        <v>952</v>
      </c>
    </row>
    <row r="494" spans="1:11">
      <c r="A494" s="26">
        <v>44742</v>
      </c>
      <c r="B494" t="s">
        <v>516</v>
      </c>
      <c r="C494" t="s">
        <v>517</v>
      </c>
      <c r="D494" t="s">
        <v>615</v>
      </c>
      <c r="E494" t="s">
        <v>518</v>
      </c>
      <c r="F494" s="29">
        <v>2158</v>
      </c>
      <c r="G494" s="29">
        <v>2718227795.0799999</v>
      </c>
      <c r="H494" t="s">
        <v>11</v>
      </c>
      <c r="I494" t="s">
        <v>953</v>
      </c>
      <c r="J494" t="s">
        <v>627</v>
      </c>
      <c r="K494" t="s">
        <v>954</v>
      </c>
    </row>
    <row r="495" spans="1:11">
      <c r="A495" s="26">
        <v>44742</v>
      </c>
      <c r="B495" t="s">
        <v>516</v>
      </c>
      <c r="C495" t="s">
        <v>517</v>
      </c>
      <c r="D495" t="s">
        <v>615</v>
      </c>
      <c r="E495" t="s">
        <v>518</v>
      </c>
      <c r="F495" s="29">
        <v>18</v>
      </c>
      <c r="G495" s="29">
        <v>3584491.8</v>
      </c>
      <c r="H495" t="s">
        <v>11</v>
      </c>
      <c r="I495" t="s">
        <v>955</v>
      </c>
      <c r="J495" t="s">
        <v>627</v>
      </c>
      <c r="K495" t="s">
        <v>956</v>
      </c>
    </row>
    <row r="496" spans="1:11">
      <c r="A496" s="26">
        <v>44742</v>
      </c>
      <c r="B496" t="s">
        <v>516</v>
      </c>
      <c r="C496" t="s">
        <v>517</v>
      </c>
      <c r="D496" t="s">
        <v>615</v>
      </c>
      <c r="E496" t="s">
        <v>518</v>
      </c>
      <c r="F496" s="29">
        <v>317</v>
      </c>
      <c r="G496" s="29">
        <v>103799342.62</v>
      </c>
      <c r="H496" t="s">
        <v>11</v>
      </c>
      <c r="I496" t="s">
        <v>957</v>
      </c>
      <c r="J496" t="s">
        <v>627</v>
      </c>
      <c r="K496" t="s">
        <v>958</v>
      </c>
    </row>
    <row r="497" spans="1:11">
      <c r="A497" s="26">
        <v>44742</v>
      </c>
      <c r="B497" t="s">
        <v>516</v>
      </c>
      <c r="C497" t="s">
        <v>517</v>
      </c>
      <c r="D497" t="s">
        <v>615</v>
      </c>
      <c r="E497" t="s">
        <v>518</v>
      </c>
      <c r="F497" s="29">
        <v>17</v>
      </c>
      <c r="G497" s="29">
        <v>5494663.9299999997</v>
      </c>
      <c r="H497" t="s">
        <v>11</v>
      </c>
      <c r="I497" t="s">
        <v>959</v>
      </c>
      <c r="J497" t="s">
        <v>627</v>
      </c>
      <c r="K497" t="s">
        <v>960</v>
      </c>
    </row>
    <row r="498" spans="1:11">
      <c r="A498" s="26">
        <v>44742</v>
      </c>
      <c r="B498" t="s">
        <v>516</v>
      </c>
      <c r="C498" t="s">
        <v>517</v>
      </c>
      <c r="D498" t="s">
        <v>615</v>
      </c>
      <c r="E498" t="s">
        <v>518</v>
      </c>
      <c r="F498" s="29">
        <v>15</v>
      </c>
      <c r="G498" s="29">
        <v>3737545.9</v>
      </c>
      <c r="H498" t="s">
        <v>11</v>
      </c>
      <c r="I498" t="s">
        <v>961</v>
      </c>
      <c r="J498" t="s">
        <v>627</v>
      </c>
      <c r="K498" t="s">
        <v>962</v>
      </c>
    </row>
    <row r="499" spans="1:11">
      <c r="A499" s="26">
        <v>44742</v>
      </c>
      <c r="B499" t="s">
        <v>516</v>
      </c>
      <c r="C499" t="s">
        <v>517</v>
      </c>
      <c r="D499" t="s">
        <v>615</v>
      </c>
      <c r="E499" t="s">
        <v>518</v>
      </c>
      <c r="F499" s="29">
        <v>27</v>
      </c>
      <c r="G499" s="29">
        <v>7769698.3600000003</v>
      </c>
      <c r="H499" t="s">
        <v>11</v>
      </c>
      <c r="I499" t="s">
        <v>963</v>
      </c>
      <c r="J499" t="s">
        <v>627</v>
      </c>
      <c r="K499" t="s">
        <v>964</v>
      </c>
    </row>
    <row r="500" spans="1:11">
      <c r="A500" s="26">
        <v>44742</v>
      </c>
      <c r="B500" t="s">
        <v>516</v>
      </c>
      <c r="C500" t="s">
        <v>517</v>
      </c>
      <c r="D500" t="s">
        <v>615</v>
      </c>
      <c r="E500" t="s">
        <v>518</v>
      </c>
      <c r="F500" s="29">
        <v>659</v>
      </c>
      <c r="G500" s="29">
        <v>16923450.16</v>
      </c>
      <c r="H500" t="s">
        <v>11</v>
      </c>
      <c r="I500" t="s">
        <v>965</v>
      </c>
      <c r="J500" t="s">
        <v>627</v>
      </c>
      <c r="K500" t="s">
        <v>966</v>
      </c>
    </row>
    <row r="501" spans="1:11">
      <c r="A501" s="26">
        <v>44742</v>
      </c>
      <c r="B501" t="s">
        <v>516</v>
      </c>
      <c r="C501" t="s">
        <v>517</v>
      </c>
      <c r="D501" t="s">
        <v>615</v>
      </c>
      <c r="E501" t="s">
        <v>518</v>
      </c>
      <c r="F501" s="29">
        <v>27</v>
      </c>
      <c r="G501" s="29">
        <v>6620047.8700000001</v>
      </c>
      <c r="H501" t="s">
        <v>11</v>
      </c>
      <c r="I501" t="s">
        <v>967</v>
      </c>
      <c r="J501" t="s">
        <v>627</v>
      </c>
      <c r="K501" t="s">
        <v>968</v>
      </c>
    </row>
    <row r="502" spans="1:11">
      <c r="A502" s="26">
        <v>44742</v>
      </c>
      <c r="B502" t="s">
        <v>516</v>
      </c>
      <c r="C502" t="s">
        <v>517</v>
      </c>
      <c r="D502" t="s">
        <v>615</v>
      </c>
      <c r="E502" t="s">
        <v>518</v>
      </c>
      <c r="F502" s="29">
        <v>136</v>
      </c>
      <c r="G502" s="29">
        <v>30265722.949999999</v>
      </c>
      <c r="H502" t="s">
        <v>11</v>
      </c>
      <c r="I502" t="s">
        <v>969</v>
      </c>
      <c r="J502" t="s">
        <v>627</v>
      </c>
      <c r="K502" t="s">
        <v>970</v>
      </c>
    </row>
    <row r="503" spans="1:11">
      <c r="A503" s="26">
        <v>44742</v>
      </c>
      <c r="B503" t="s">
        <v>516</v>
      </c>
      <c r="C503" t="s">
        <v>517</v>
      </c>
      <c r="D503" t="s">
        <v>615</v>
      </c>
      <c r="E503" t="s">
        <v>518</v>
      </c>
      <c r="F503" s="29">
        <v>103</v>
      </c>
      <c r="G503" s="29">
        <v>13788303.279999999</v>
      </c>
      <c r="H503" t="s">
        <v>11</v>
      </c>
      <c r="I503" t="s">
        <v>971</v>
      </c>
      <c r="J503" t="s">
        <v>627</v>
      </c>
      <c r="K503" t="s">
        <v>972</v>
      </c>
    </row>
    <row r="504" spans="1:11">
      <c r="A504" s="26">
        <v>44742</v>
      </c>
      <c r="B504" t="s">
        <v>516</v>
      </c>
      <c r="C504" t="s">
        <v>517</v>
      </c>
      <c r="D504" t="s">
        <v>615</v>
      </c>
      <c r="E504" t="s">
        <v>518</v>
      </c>
      <c r="F504" s="29">
        <v>1949</v>
      </c>
      <c r="G504" s="29">
        <v>328570768.67000002</v>
      </c>
      <c r="H504" t="s">
        <v>11</v>
      </c>
      <c r="I504" t="s">
        <v>809</v>
      </c>
      <c r="J504" t="s">
        <v>627</v>
      </c>
      <c r="K504" t="s">
        <v>973</v>
      </c>
    </row>
    <row r="505" spans="1:11">
      <c r="A505" s="26">
        <v>44742</v>
      </c>
      <c r="B505" t="s">
        <v>516</v>
      </c>
      <c r="C505" t="s">
        <v>517</v>
      </c>
      <c r="D505" t="s">
        <v>615</v>
      </c>
      <c r="E505" t="s">
        <v>518</v>
      </c>
      <c r="F505" s="29">
        <v>4</v>
      </c>
      <c r="G505" s="29">
        <v>119787.66</v>
      </c>
      <c r="H505" t="s">
        <v>11</v>
      </c>
      <c r="I505" t="s">
        <v>917</v>
      </c>
      <c r="J505" t="s">
        <v>627</v>
      </c>
      <c r="K505" t="s">
        <v>974</v>
      </c>
    </row>
    <row r="506" spans="1:11">
      <c r="A506" s="26">
        <v>44742</v>
      </c>
      <c r="B506" t="s">
        <v>516</v>
      </c>
      <c r="C506" t="s">
        <v>517</v>
      </c>
      <c r="D506" t="s">
        <v>615</v>
      </c>
      <c r="E506" t="s">
        <v>518</v>
      </c>
      <c r="F506" s="29">
        <v>148</v>
      </c>
      <c r="G506" s="29">
        <v>23219668.850000001</v>
      </c>
      <c r="H506" t="s">
        <v>11</v>
      </c>
      <c r="I506" t="s">
        <v>975</v>
      </c>
      <c r="J506" t="s">
        <v>627</v>
      </c>
      <c r="K506" t="s">
        <v>976</v>
      </c>
    </row>
    <row r="507" spans="1:11">
      <c r="A507" s="26">
        <v>44742</v>
      </c>
      <c r="B507" t="s">
        <v>516</v>
      </c>
      <c r="C507" t="s">
        <v>517</v>
      </c>
      <c r="D507" t="s">
        <v>615</v>
      </c>
      <c r="E507" t="s">
        <v>518</v>
      </c>
      <c r="F507" s="29">
        <v>226</v>
      </c>
      <c r="G507" s="29">
        <v>103547428.52</v>
      </c>
      <c r="H507" t="s">
        <v>11</v>
      </c>
      <c r="I507" t="s">
        <v>977</v>
      </c>
      <c r="J507" t="s">
        <v>627</v>
      </c>
      <c r="K507" t="s">
        <v>978</v>
      </c>
    </row>
    <row r="508" spans="1:11">
      <c r="A508" s="26">
        <v>44742</v>
      </c>
      <c r="B508" t="s">
        <v>516</v>
      </c>
      <c r="C508" t="s">
        <v>517</v>
      </c>
      <c r="D508" t="s">
        <v>615</v>
      </c>
      <c r="E508" t="s">
        <v>518</v>
      </c>
      <c r="F508" s="29">
        <v>83</v>
      </c>
      <c r="G508" s="29">
        <v>34325951.799999997</v>
      </c>
      <c r="H508" t="s">
        <v>11</v>
      </c>
      <c r="I508" t="s">
        <v>979</v>
      </c>
      <c r="J508" t="s">
        <v>627</v>
      </c>
      <c r="K508" t="s">
        <v>980</v>
      </c>
    </row>
    <row r="509" spans="1:11">
      <c r="A509" s="26">
        <v>44742</v>
      </c>
      <c r="B509" t="s">
        <v>516</v>
      </c>
      <c r="C509" t="s">
        <v>517</v>
      </c>
      <c r="D509" t="s">
        <v>615</v>
      </c>
      <c r="E509" t="s">
        <v>518</v>
      </c>
      <c r="F509" s="29">
        <v>83</v>
      </c>
      <c r="G509" s="29">
        <v>12382749.18</v>
      </c>
      <c r="H509" t="s">
        <v>11</v>
      </c>
      <c r="I509" t="s">
        <v>981</v>
      </c>
      <c r="J509" t="s">
        <v>627</v>
      </c>
      <c r="K509" t="s">
        <v>982</v>
      </c>
    </row>
    <row r="510" spans="1:11">
      <c r="A510" s="26">
        <v>44742</v>
      </c>
      <c r="B510" t="s">
        <v>516</v>
      </c>
      <c r="C510" t="s">
        <v>517</v>
      </c>
      <c r="D510" t="s">
        <v>615</v>
      </c>
      <c r="E510" t="s">
        <v>518</v>
      </c>
      <c r="F510" s="29">
        <v>71</v>
      </c>
      <c r="G510" s="29">
        <v>2699048.2</v>
      </c>
      <c r="H510" t="s">
        <v>11</v>
      </c>
      <c r="I510" t="s">
        <v>983</v>
      </c>
      <c r="J510" t="s">
        <v>627</v>
      </c>
      <c r="K510" t="s">
        <v>984</v>
      </c>
    </row>
    <row r="511" spans="1:11">
      <c r="A511" s="26">
        <v>44742</v>
      </c>
      <c r="B511" t="s">
        <v>516</v>
      </c>
      <c r="C511" t="s">
        <v>517</v>
      </c>
      <c r="D511" t="s">
        <v>615</v>
      </c>
      <c r="E511" t="s">
        <v>518</v>
      </c>
      <c r="F511" s="29">
        <v>11</v>
      </c>
      <c r="G511" s="29">
        <v>3076480.33</v>
      </c>
      <c r="H511" t="s">
        <v>11</v>
      </c>
      <c r="I511" t="s">
        <v>985</v>
      </c>
      <c r="J511" t="s">
        <v>627</v>
      </c>
      <c r="K511" t="s">
        <v>986</v>
      </c>
    </row>
    <row r="512" spans="1:11">
      <c r="A512" s="26">
        <v>44742</v>
      </c>
      <c r="B512" t="s">
        <v>516</v>
      </c>
      <c r="C512" t="s">
        <v>517</v>
      </c>
      <c r="D512" t="s">
        <v>615</v>
      </c>
      <c r="E512" t="s">
        <v>518</v>
      </c>
      <c r="F512" s="29">
        <v>488</v>
      </c>
      <c r="G512" s="29">
        <v>164053984.59</v>
      </c>
      <c r="H512" t="s">
        <v>11</v>
      </c>
      <c r="I512" t="s">
        <v>987</v>
      </c>
      <c r="J512" t="s">
        <v>627</v>
      </c>
      <c r="K512" t="s">
        <v>988</v>
      </c>
    </row>
    <row r="513" spans="1:11">
      <c r="A513" s="26">
        <v>44742</v>
      </c>
      <c r="B513" t="s">
        <v>516</v>
      </c>
      <c r="C513" t="s">
        <v>517</v>
      </c>
      <c r="D513" t="s">
        <v>615</v>
      </c>
      <c r="E513" t="s">
        <v>518</v>
      </c>
      <c r="F513" s="29">
        <v>114</v>
      </c>
      <c r="G513" s="29">
        <v>16426267.539999999</v>
      </c>
      <c r="H513" t="s">
        <v>11</v>
      </c>
      <c r="I513" t="s">
        <v>989</v>
      </c>
      <c r="J513" t="s">
        <v>627</v>
      </c>
      <c r="K513" t="s">
        <v>990</v>
      </c>
    </row>
    <row r="514" spans="1:11">
      <c r="A514" s="26">
        <v>44742</v>
      </c>
      <c r="B514" t="s">
        <v>516</v>
      </c>
      <c r="C514" t="s">
        <v>517</v>
      </c>
      <c r="D514" t="s">
        <v>615</v>
      </c>
      <c r="E514" t="s">
        <v>518</v>
      </c>
      <c r="F514" s="29">
        <v>382</v>
      </c>
      <c r="G514" s="29">
        <v>429483998.36000001</v>
      </c>
      <c r="H514" t="s">
        <v>11</v>
      </c>
      <c r="I514" t="s">
        <v>991</v>
      </c>
      <c r="J514" t="s">
        <v>627</v>
      </c>
      <c r="K514" t="s">
        <v>992</v>
      </c>
    </row>
    <row r="515" spans="1:11">
      <c r="A515" s="26">
        <v>44742</v>
      </c>
      <c r="B515" t="s">
        <v>516</v>
      </c>
      <c r="C515" t="s">
        <v>517</v>
      </c>
      <c r="D515" t="s">
        <v>615</v>
      </c>
      <c r="E515" t="s">
        <v>518</v>
      </c>
      <c r="F515" s="29">
        <v>0</v>
      </c>
      <c r="G515" s="29">
        <v>16114.75</v>
      </c>
      <c r="H515" t="s">
        <v>11</v>
      </c>
      <c r="I515" t="s">
        <v>993</v>
      </c>
      <c r="J515" t="s">
        <v>627</v>
      </c>
      <c r="K515" t="s">
        <v>994</v>
      </c>
    </row>
    <row r="516" spans="1:11">
      <c r="A516" s="26">
        <v>44742</v>
      </c>
      <c r="B516" t="s">
        <v>516</v>
      </c>
      <c r="C516" t="s">
        <v>517</v>
      </c>
      <c r="D516" t="s">
        <v>615</v>
      </c>
      <c r="E516" t="s">
        <v>518</v>
      </c>
      <c r="F516" s="29">
        <v>9</v>
      </c>
      <c r="G516" s="29">
        <v>454405.75</v>
      </c>
      <c r="H516" t="s">
        <v>11</v>
      </c>
      <c r="I516" t="s">
        <v>993</v>
      </c>
      <c r="J516" t="s">
        <v>627</v>
      </c>
      <c r="K516" t="s">
        <v>995</v>
      </c>
    </row>
    <row r="517" spans="1:11">
      <c r="A517" s="26">
        <v>44742</v>
      </c>
      <c r="B517" t="s">
        <v>516</v>
      </c>
      <c r="C517" t="s">
        <v>517</v>
      </c>
      <c r="D517" t="s">
        <v>615</v>
      </c>
      <c r="E517" t="s">
        <v>518</v>
      </c>
      <c r="F517" s="29">
        <v>1114</v>
      </c>
      <c r="G517" s="29">
        <v>215111613.77000001</v>
      </c>
      <c r="H517" t="s">
        <v>11</v>
      </c>
      <c r="I517" t="s">
        <v>996</v>
      </c>
      <c r="J517" t="s">
        <v>627</v>
      </c>
      <c r="K517" t="s">
        <v>997</v>
      </c>
    </row>
    <row r="518" spans="1:11">
      <c r="A518" s="26">
        <v>44742</v>
      </c>
      <c r="B518" t="s">
        <v>516</v>
      </c>
      <c r="C518" t="s">
        <v>517</v>
      </c>
      <c r="D518" t="s">
        <v>615</v>
      </c>
      <c r="E518" t="s">
        <v>518</v>
      </c>
      <c r="F518" s="29">
        <v>41</v>
      </c>
      <c r="G518" s="29">
        <v>9509984.2599999998</v>
      </c>
      <c r="H518" t="s">
        <v>11</v>
      </c>
      <c r="I518" t="s">
        <v>998</v>
      </c>
      <c r="J518" t="s">
        <v>627</v>
      </c>
      <c r="K518" t="s">
        <v>999</v>
      </c>
    </row>
    <row r="519" spans="1:11">
      <c r="A519" s="26">
        <v>44742</v>
      </c>
      <c r="B519" t="s">
        <v>516</v>
      </c>
      <c r="C519" t="s">
        <v>517</v>
      </c>
      <c r="D519" t="s">
        <v>615</v>
      </c>
      <c r="E519" t="s">
        <v>518</v>
      </c>
      <c r="F519" s="29">
        <v>997</v>
      </c>
      <c r="G519" s="29">
        <v>56184703.07</v>
      </c>
      <c r="H519" t="s">
        <v>11</v>
      </c>
      <c r="I519" t="s">
        <v>991</v>
      </c>
      <c r="J519" t="s">
        <v>627</v>
      </c>
      <c r="K519" t="s">
        <v>1000</v>
      </c>
    </row>
    <row r="520" spans="1:11">
      <c r="A520" s="26">
        <v>44742</v>
      </c>
      <c r="B520" t="s">
        <v>516</v>
      </c>
      <c r="C520" t="s">
        <v>517</v>
      </c>
      <c r="D520" t="s">
        <v>615</v>
      </c>
      <c r="E520" t="s">
        <v>518</v>
      </c>
      <c r="F520" s="29">
        <v>133</v>
      </c>
      <c r="G520" s="29">
        <v>21668530.489999998</v>
      </c>
      <c r="H520" t="s">
        <v>11</v>
      </c>
      <c r="I520" t="s">
        <v>1001</v>
      </c>
      <c r="J520" t="s">
        <v>627</v>
      </c>
      <c r="K520" t="s">
        <v>1002</v>
      </c>
    </row>
    <row r="521" spans="1:11">
      <c r="A521" s="26">
        <v>44742</v>
      </c>
      <c r="B521" t="s">
        <v>516</v>
      </c>
      <c r="C521" t="s">
        <v>517</v>
      </c>
      <c r="D521" t="s">
        <v>615</v>
      </c>
      <c r="E521" t="s">
        <v>518</v>
      </c>
      <c r="F521" s="29">
        <v>564</v>
      </c>
      <c r="G521" s="29">
        <v>282808918.36000001</v>
      </c>
      <c r="H521" t="s">
        <v>11</v>
      </c>
      <c r="I521" t="s">
        <v>1003</v>
      </c>
      <c r="J521" t="s">
        <v>627</v>
      </c>
      <c r="K521" t="s">
        <v>1004</v>
      </c>
    </row>
    <row r="522" spans="1:11">
      <c r="A522" s="26">
        <v>44742</v>
      </c>
      <c r="B522" t="s">
        <v>516</v>
      </c>
      <c r="C522" t="s">
        <v>517</v>
      </c>
      <c r="D522" t="s">
        <v>615</v>
      </c>
      <c r="E522" t="s">
        <v>518</v>
      </c>
      <c r="F522" s="29">
        <v>2101</v>
      </c>
      <c r="G522" s="29">
        <v>350540398.36000001</v>
      </c>
      <c r="H522" t="s">
        <v>11</v>
      </c>
      <c r="I522" t="s">
        <v>1005</v>
      </c>
      <c r="J522" t="s">
        <v>627</v>
      </c>
      <c r="K522" t="s">
        <v>1006</v>
      </c>
    </row>
    <row r="523" spans="1:11">
      <c r="A523" s="26">
        <v>44742</v>
      </c>
      <c r="B523" t="s">
        <v>516</v>
      </c>
      <c r="C523" t="s">
        <v>517</v>
      </c>
      <c r="D523" t="s">
        <v>615</v>
      </c>
      <c r="E523" t="s">
        <v>518</v>
      </c>
      <c r="F523" s="29">
        <v>7</v>
      </c>
      <c r="G523" s="29">
        <v>2327663.9300000002</v>
      </c>
      <c r="H523" t="s">
        <v>11</v>
      </c>
      <c r="I523" t="s">
        <v>1007</v>
      </c>
      <c r="J523" t="s">
        <v>627</v>
      </c>
      <c r="K523" t="s">
        <v>1008</v>
      </c>
    </row>
    <row r="524" spans="1:11">
      <c r="A524" s="26">
        <v>44742</v>
      </c>
      <c r="B524" t="s">
        <v>516</v>
      </c>
      <c r="C524" t="s">
        <v>517</v>
      </c>
      <c r="D524" t="s">
        <v>615</v>
      </c>
      <c r="E524" t="s">
        <v>518</v>
      </c>
      <c r="F524" s="29">
        <v>25</v>
      </c>
      <c r="G524" s="29">
        <v>1387745.57</v>
      </c>
      <c r="H524" t="s">
        <v>11</v>
      </c>
      <c r="I524" t="s">
        <v>1009</v>
      </c>
      <c r="J524" t="s">
        <v>627</v>
      </c>
      <c r="K524" t="s">
        <v>1010</v>
      </c>
    </row>
    <row r="525" spans="1:11">
      <c r="A525" s="26">
        <v>44742</v>
      </c>
      <c r="B525" t="s">
        <v>516</v>
      </c>
      <c r="C525" t="s">
        <v>517</v>
      </c>
      <c r="D525" t="s">
        <v>615</v>
      </c>
      <c r="E525" t="s">
        <v>518</v>
      </c>
      <c r="F525" s="29">
        <v>18</v>
      </c>
      <c r="G525" s="29">
        <v>49626230.159999996</v>
      </c>
      <c r="H525" t="s">
        <v>11</v>
      </c>
      <c r="I525" t="s">
        <v>1011</v>
      </c>
      <c r="J525" t="s">
        <v>627</v>
      </c>
      <c r="K525" t="s">
        <v>1012</v>
      </c>
    </row>
    <row r="526" spans="1:11">
      <c r="A526" s="26">
        <v>44742</v>
      </c>
      <c r="B526" t="s">
        <v>516</v>
      </c>
      <c r="C526" t="s">
        <v>517</v>
      </c>
      <c r="D526" t="s">
        <v>615</v>
      </c>
      <c r="E526" t="s">
        <v>518</v>
      </c>
      <c r="F526" s="29">
        <v>23</v>
      </c>
      <c r="G526" s="29">
        <v>61099468.200000003</v>
      </c>
      <c r="H526" t="s">
        <v>11</v>
      </c>
      <c r="I526" t="s">
        <v>1013</v>
      </c>
      <c r="J526" t="s">
        <v>627</v>
      </c>
      <c r="K526" t="s">
        <v>1014</v>
      </c>
    </row>
    <row r="527" spans="1:11">
      <c r="A527" s="26">
        <v>44742</v>
      </c>
      <c r="B527" t="s">
        <v>516</v>
      </c>
      <c r="C527" t="s">
        <v>517</v>
      </c>
      <c r="D527" t="s">
        <v>615</v>
      </c>
      <c r="E527" t="s">
        <v>518</v>
      </c>
      <c r="F527" s="29">
        <v>165</v>
      </c>
      <c r="G527" s="29">
        <v>74579747.540000007</v>
      </c>
      <c r="H527" t="s">
        <v>11</v>
      </c>
      <c r="I527" t="s">
        <v>1015</v>
      </c>
      <c r="J527" t="s">
        <v>627</v>
      </c>
      <c r="K527" t="s">
        <v>1016</v>
      </c>
    </row>
    <row r="528" spans="1:11">
      <c r="A528" s="26">
        <v>44742</v>
      </c>
      <c r="B528" t="s">
        <v>516</v>
      </c>
      <c r="C528" t="s">
        <v>517</v>
      </c>
      <c r="D528" t="s">
        <v>615</v>
      </c>
      <c r="E528" t="s">
        <v>518</v>
      </c>
      <c r="F528" s="29">
        <v>48</v>
      </c>
      <c r="G528" s="29">
        <v>4765067.87</v>
      </c>
      <c r="H528" t="s">
        <v>11</v>
      </c>
      <c r="I528" t="s">
        <v>1017</v>
      </c>
      <c r="J528" t="s">
        <v>627</v>
      </c>
      <c r="K528" t="s">
        <v>1018</v>
      </c>
    </row>
    <row r="529" spans="1:11">
      <c r="A529" s="26">
        <v>44742</v>
      </c>
      <c r="B529" t="s">
        <v>516</v>
      </c>
      <c r="C529" t="s">
        <v>517</v>
      </c>
      <c r="D529" t="s">
        <v>615</v>
      </c>
      <c r="E529" t="s">
        <v>518</v>
      </c>
      <c r="F529" s="29">
        <v>1492</v>
      </c>
      <c r="G529" s="29">
        <v>174138895.41</v>
      </c>
      <c r="H529" t="s">
        <v>11</v>
      </c>
      <c r="I529" t="s">
        <v>1019</v>
      </c>
      <c r="J529" t="s">
        <v>627</v>
      </c>
      <c r="K529" t="s">
        <v>1020</v>
      </c>
    </row>
    <row r="530" spans="1:11">
      <c r="A530" s="26">
        <v>44742</v>
      </c>
      <c r="B530" t="s">
        <v>516</v>
      </c>
      <c r="C530" t="s">
        <v>517</v>
      </c>
      <c r="D530" t="s">
        <v>615</v>
      </c>
      <c r="E530" t="s">
        <v>518</v>
      </c>
      <c r="F530" s="29">
        <v>19</v>
      </c>
      <c r="G530" s="29">
        <v>6306385.25</v>
      </c>
      <c r="H530" t="s">
        <v>11</v>
      </c>
      <c r="I530" t="s">
        <v>1021</v>
      </c>
      <c r="J530" t="s">
        <v>627</v>
      </c>
      <c r="K530" t="s">
        <v>1022</v>
      </c>
    </row>
    <row r="531" spans="1:11">
      <c r="A531" s="26">
        <v>44742</v>
      </c>
      <c r="B531" t="s">
        <v>516</v>
      </c>
      <c r="C531" t="s">
        <v>517</v>
      </c>
      <c r="D531" t="s">
        <v>615</v>
      </c>
      <c r="E531" t="s">
        <v>518</v>
      </c>
      <c r="F531" s="29">
        <v>186</v>
      </c>
      <c r="G531" s="29">
        <v>25557544.109999999</v>
      </c>
      <c r="H531" t="s">
        <v>11</v>
      </c>
      <c r="I531" t="s">
        <v>1011</v>
      </c>
      <c r="J531" t="s">
        <v>627</v>
      </c>
      <c r="K531" t="s">
        <v>1023</v>
      </c>
    </row>
    <row r="532" spans="1:11">
      <c r="A532" s="26">
        <v>44742</v>
      </c>
      <c r="B532" t="s">
        <v>516</v>
      </c>
      <c r="C532" t="s">
        <v>517</v>
      </c>
      <c r="D532" t="s">
        <v>615</v>
      </c>
      <c r="E532" t="s">
        <v>518</v>
      </c>
      <c r="F532" s="29">
        <v>15</v>
      </c>
      <c r="G532" s="29">
        <v>3317707.21</v>
      </c>
      <c r="H532" t="s">
        <v>11</v>
      </c>
      <c r="I532" t="s">
        <v>1024</v>
      </c>
      <c r="J532" t="s">
        <v>627</v>
      </c>
      <c r="K532" t="s">
        <v>1025</v>
      </c>
    </row>
    <row r="533" spans="1:11">
      <c r="A533" s="26">
        <v>44742</v>
      </c>
      <c r="B533" t="s">
        <v>516</v>
      </c>
      <c r="C533" t="s">
        <v>517</v>
      </c>
      <c r="D533" t="s">
        <v>615</v>
      </c>
      <c r="E533" t="s">
        <v>518</v>
      </c>
      <c r="F533" s="29">
        <v>38</v>
      </c>
      <c r="G533" s="29">
        <v>4416017.7</v>
      </c>
      <c r="H533" t="s">
        <v>11</v>
      </c>
      <c r="I533" t="s">
        <v>1026</v>
      </c>
      <c r="J533" t="s">
        <v>627</v>
      </c>
      <c r="K533" t="s">
        <v>1027</v>
      </c>
    </row>
    <row r="534" spans="1:11">
      <c r="A534" s="26">
        <v>44742</v>
      </c>
      <c r="B534" t="s">
        <v>516</v>
      </c>
      <c r="C534" t="s">
        <v>517</v>
      </c>
      <c r="D534" t="s">
        <v>615</v>
      </c>
      <c r="E534" t="s">
        <v>518</v>
      </c>
      <c r="F534" s="29">
        <v>54</v>
      </c>
      <c r="G534" s="29">
        <v>6269360.6600000001</v>
      </c>
      <c r="H534" t="s">
        <v>11</v>
      </c>
      <c r="I534" t="s">
        <v>1028</v>
      </c>
      <c r="J534" t="s">
        <v>627</v>
      </c>
      <c r="K534" t="s">
        <v>1029</v>
      </c>
    </row>
    <row r="535" spans="1:11">
      <c r="A535" s="26">
        <v>44742</v>
      </c>
      <c r="B535" t="s">
        <v>516</v>
      </c>
      <c r="C535" t="s">
        <v>517</v>
      </c>
      <c r="D535" t="s">
        <v>615</v>
      </c>
      <c r="E535" t="s">
        <v>518</v>
      </c>
      <c r="F535" s="29">
        <v>353</v>
      </c>
      <c r="G535" s="29">
        <v>61955364.920000002</v>
      </c>
      <c r="H535" t="s">
        <v>11</v>
      </c>
      <c r="I535" t="s">
        <v>1030</v>
      </c>
      <c r="J535" t="s">
        <v>627</v>
      </c>
      <c r="K535" t="s">
        <v>1031</v>
      </c>
    </row>
    <row r="536" spans="1:11">
      <c r="A536" s="26">
        <v>44742</v>
      </c>
      <c r="B536" t="s">
        <v>516</v>
      </c>
      <c r="C536" t="s">
        <v>517</v>
      </c>
      <c r="D536" t="s">
        <v>615</v>
      </c>
      <c r="E536" t="s">
        <v>518</v>
      </c>
      <c r="F536" s="29">
        <v>47</v>
      </c>
      <c r="G536" s="29">
        <v>2653727.21</v>
      </c>
      <c r="H536" t="s">
        <v>11</v>
      </c>
      <c r="I536" t="s">
        <v>1032</v>
      </c>
      <c r="J536" t="s">
        <v>627</v>
      </c>
      <c r="K536" t="s">
        <v>1033</v>
      </c>
    </row>
    <row r="537" spans="1:11">
      <c r="A537" s="26">
        <v>44742</v>
      </c>
      <c r="B537" t="s">
        <v>516</v>
      </c>
      <c r="C537" t="s">
        <v>517</v>
      </c>
      <c r="D537" t="s">
        <v>615</v>
      </c>
      <c r="E537" t="s">
        <v>518</v>
      </c>
      <c r="F537" s="29">
        <v>332</v>
      </c>
      <c r="G537" s="29">
        <v>118533187.87</v>
      </c>
      <c r="H537" t="s">
        <v>11</v>
      </c>
      <c r="I537" t="s">
        <v>1034</v>
      </c>
      <c r="J537" t="s">
        <v>627</v>
      </c>
      <c r="K537" t="s">
        <v>1035</v>
      </c>
    </row>
    <row r="538" spans="1:11">
      <c r="A538" s="26">
        <v>44742</v>
      </c>
      <c r="B538" t="s">
        <v>516</v>
      </c>
      <c r="C538" t="s">
        <v>517</v>
      </c>
      <c r="D538" t="s">
        <v>615</v>
      </c>
      <c r="E538" t="s">
        <v>518</v>
      </c>
      <c r="F538" s="29">
        <v>3203</v>
      </c>
      <c r="G538" s="29">
        <v>262997076.93000001</v>
      </c>
      <c r="H538" t="s">
        <v>11</v>
      </c>
      <c r="I538" t="s">
        <v>701</v>
      </c>
      <c r="J538" t="s">
        <v>627</v>
      </c>
      <c r="K538" t="s">
        <v>1036</v>
      </c>
    </row>
    <row r="539" spans="1:11">
      <c r="A539" s="26">
        <v>44742</v>
      </c>
      <c r="B539" t="s">
        <v>516</v>
      </c>
      <c r="C539" t="s">
        <v>517</v>
      </c>
      <c r="D539" t="s">
        <v>615</v>
      </c>
      <c r="E539" t="s">
        <v>518</v>
      </c>
      <c r="F539" s="29">
        <v>2</v>
      </c>
      <c r="G539" s="29">
        <v>3382766.89</v>
      </c>
      <c r="H539" t="s">
        <v>11</v>
      </c>
      <c r="I539" t="s">
        <v>1037</v>
      </c>
      <c r="J539" t="s">
        <v>627</v>
      </c>
      <c r="K539" t="s">
        <v>1038</v>
      </c>
    </row>
    <row r="540" spans="1:11">
      <c r="A540" s="26">
        <v>44742</v>
      </c>
      <c r="B540" t="s">
        <v>516</v>
      </c>
      <c r="C540" t="s">
        <v>517</v>
      </c>
      <c r="D540" t="s">
        <v>615</v>
      </c>
      <c r="E540" t="s">
        <v>518</v>
      </c>
      <c r="F540" s="29">
        <v>57</v>
      </c>
      <c r="G540" s="29">
        <v>5090373.2</v>
      </c>
      <c r="H540" t="s">
        <v>11</v>
      </c>
      <c r="I540" t="s">
        <v>1037</v>
      </c>
      <c r="J540" t="s">
        <v>627</v>
      </c>
      <c r="K540" t="s">
        <v>1039</v>
      </c>
    </row>
    <row r="541" spans="1:11">
      <c r="A541" s="26">
        <v>44742</v>
      </c>
      <c r="B541" t="s">
        <v>516</v>
      </c>
      <c r="C541" t="s">
        <v>517</v>
      </c>
      <c r="D541" t="s">
        <v>615</v>
      </c>
      <c r="E541" t="s">
        <v>518</v>
      </c>
      <c r="F541" s="29">
        <v>3</v>
      </c>
      <c r="G541" s="29">
        <v>4712048.8499999996</v>
      </c>
      <c r="H541" t="s">
        <v>11</v>
      </c>
      <c r="I541" t="s">
        <v>1040</v>
      </c>
      <c r="J541" t="s">
        <v>627</v>
      </c>
      <c r="K541" t="s">
        <v>1041</v>
      </c>
    </row>
    <row r="542" spans="1:11">
      <c r="A542" s="26">
        <v>44742</v>
      </c>
      <c r="B542" t="s">
        <v>516</v>
      </c>
      <c r="C542" t="s">
        <v>517</v>
      </c>
      <c r="D542" t="s">
        <v>615</v>
      </c>
      <c r="E542" t="s">
        <v>518</v>
      </c>
      <c r="F542" s="29">
        <v>49</v>
      </c>
      <c r="G542" s="29">
        <v>3564402.74</v>
      </c>
      <c r="H542" t="s">
        <v>11</v>
      </c>
      <c r="I542" t="s">
        <v>1040</v>
      </c>
      <c r="J542" t="s">
        <v>627</v>
      </c>
      <c r="K542" t="s">
        <v>1042</v>
      </c>
    </row>
    <row r="543" spans="1:11">
      <c r="A543" s="26">
        <v>44742</v>
      </c>
      <c r="B543" t="s">
        <v>516</v>
      </c>
      <c r="C543" t="s">
        <v>517</v>
      </c>
      <c r="D543" t="s">
        <v>615</v>
      </c>
      <c r="E543" t="s">
        <v>518</v>
      </c>
      <c r="F543" s="29">
        <v>1</v>
      </c>
      <c r="G543" s="29">
        <v>4735024.59</v>
      </c>
      <c r="H543" t="s">
        <v>11</v>
      </c>
      <c r="I543" t="s">
        <v>1043</v>
      </c>
      <c r="J543" t="s">
        <v>627</v>
      </c>
      <c r="K543" t="s">
        <v>1044</v>
      </c>
    </row>
    <row r="544" spans="1:11">
      <c r="A544" s="26">
        <v>44742</v>
      </c>
      <c r="B544" t="s">
        <v>516</v>
      </c>
      <c r="C544" t="s">
        <v>517</v>
      </c>
      <c r="D544" t="s">
        <v>615</v>
      </c>
      <c r="E544" t="s">
        <v>518</v>
      </c>
      <c r="F544" s="29">
        <v>55</v>
      </c>
      <c r="G544" s="29">
        <v>12997301.800000001</v>
      </c>
      <c r="H544" t="s">
        <v>11</v>
      </c>
      <c r="I544" t="s">
        <v>1043</v>
      </c>
      <c r="J544" t="s">
        <v>627</v>
      </c>
      <c r="K544" t="s">
        <v>1045</v>
      </c>
    </row>
    <row r="545" spans="1:11">
      <c r="A545" s="26">
        <v>44742</v>
      </c>
      <c r="B545" t="s">
        <v>516</v>
      </c>
      <c r="C545" t="s">
        <v>517</v>
      </c>
      <c r="D545" t="s">
        <v>615</v>
      </c>
      <c r="E545" t="s">
        <v>518</v>
      </c>
      <c r="F545" s="29">
        <v>526</v>
      </c>
      <c r="G545" s="29">
        <v>63271877.049999997</v>
      </c>
      <c r="H545" t="s">
        <v>11</v>
      </c>
      <c r="I545" t="s">
        <v>1046</v>
      </c>
      <c r="J545" t="s">
        <v>627</v>
      </c>
      <c r="K545" t="s">
        <v>1047</v>
      </c>
    </row>
    <row r="546" spans="1:11">
      <c r="A546" s="26">
        <v>44742</v>
      </c>
      <c r="B546" t="s">
        <v>516</v>
      </c>
      <c r="C546" t="s">
        <v>517</v>
      </c>
      <c r="D546" t="s">
        <v>615</v>
      </c>
      <c r="E546" t="s">
        <v>518</v>
      </c>
      <c r="F546" s="29">
        <v>1945</v>
      </c>
      <c r="G546" s="29">
        <v>236441143.61000001</v>
      </c>
      <c r="H546" t="s">
        <v>11</v>
      </c>
      <c r="I546" t="s">
        <v>1048</v>
      </c>
      <c r="J546" t="s">
        <v>627</v>
      </c>
      <c r="K546" t="s">
        <v>1049</v>
      </c>
    </row>
    <row r="547" spans="1:11">
      <c r="A547" s="26">
        <v>44742</v>
      </c>
      <c r="B547" t="s">
        <v>516</v>
      </c>
      <c r="C547" t="s">
        <v>517</v>
      </c>
      <c r="D547" t="s">
        <v>615</v>
      </c>
      <c r="E547" t="s">
        <v>518</v>
      </c>
      <c r="F547" s="29">
        <v>854</v>
      </c>
      <c r="G547" s="29">
        <v>396306613.44</v>
      </c>
      <c r="H547" t="s">
        <v>11</v>
      </c>
      <c r="I547" t="s">
        <v>1050</v>
      </c>
      <c r="J547" t="s">
        <v>627</v>
      </c>
      <c r="K547" t="s">
        <v>1051</v>
      </c>
    </row>
    <row r="548" spans="1:11">
      <c r="A548" s="26">
        <v>44742</v>
      </c>
      <c r="B548" t="s">
        <v>516</v>
      </c>
      <c r="C548" t="s">
        <v>517</v>
      </c>
      <c r="D548" t="s">
        <v>615</v>
      </c>
      <c r="E548" t="s">
        <v>518</v>
      </c>
      <c r="F548" s="29">
        <v>367</v>
      </c>
      <c r="G548" s="29">
        <v>14196719.109999999</v>
      </c>
      <c r="H548" t="s">
        <v>11</v>
      </c>
      <c r="I548" t="s">
        <v>899</v>
      </c>
      <c r="J548" t="s">
        <v>627</v>
      </c>
      <c r="K548" t="s">
        <v>1052</v>
      </c>
    </row>
    <row r="549" spans="1:11">
      <c r="A549" s="26">
        <v>44742</v>
      </c>
      <c r="B549" t="s">
        <v>516</v>
      </c>
      <c r="C549" t="s">
        <v>517</v>
      </c>
      <c r="D549" t="s">
        <v>615</v>
      </c>
      <c r="E549" t="s">
        <v>518</v>
      </c>
      <c r="F549" s="29">
        <v>5818</v>
      </c>
      <c r="G549" s="29">
        <v>309803443.62</v>
      </c>
      <c r="H549" t="s">
        <v>11</v>
      </c>
      <c r="I549" t="s">
        <v>633</v>
      </c>
      <c r="J549" t="s">
        <v>627</v>
      </c>
      <c r="K549" t="s">
        <v>1053</v>
      </c>
    </row>
    <row r="550" spans="1:11">
      <c r="A550" s="26">
        <v>44742</v>
      </c>
      <c r="B550" t="s">
        <v>516</v>
      </c>
      <c r="C550" t="s">
        <v>517</v>
      </c>
      <c r="D550" t="s">
        <v>615</v>
      </c>
      <c r="E550" t="s">
        <v>518</v>
      </c>
      <c r="F550" s="29">
        <v>336</v>
      </c>
      <c r="G550" s="29">
        <v>13949126.66</v>
      </c>
      <c r="H550" t="s">
        <v>11</v>
      </c>
      <c r="I550" t="s">
        <v>765</v>
      </c>
      <c r="J550" t="s">
        <v>627</v>
      </c>
      <c r="K550" t="s">
        <v>1054</v>
      </c>
    </row>
    <row r="551" spans="1:11">
      <c r="A551" s="26">
        <v>44742</v>
      </c>
      <c r="B551" t="s">
        <v>516</v>
      </c>
      <c r="C551" t="s">
        <v>517</v>
      </c>
      <c r="D551" t="s">
        <v>615</v>
      </c>
      <c r="E551" t="s">
        <v>518</v>
      </c>
      <c r="F551" s="29">
        <v>1044</v>
      </c>
      <c r="G551" s="29">
        <v>39583866.869999997</v>
      </c>
      <c r="H551" t="s">
        <v>11</v>
      </c>
      <c r="I551" t="s">
        <v>813</v>
      </c>
      <c r="J551" t="s">
        <v>627</v>
      </c>
      <c r="K551" t="s">
        <v>1055</v>
      </c>
    </row>
    <row r="552" spans="1:11">
      <c r="A552" s="26">
        <v>44742</v>
      </c>
      <c r="B552" t="s">
        <v>516</v>
      </c>
      <c r="C552" t="s">
        <v>517</v>
      </c>
      <c r="D552" t="s">
        <v>615</v>
      </c>
      <c r="E552" t="s">
        <v>518</v>
      </c>
      <c r="F552" s="29">
        <v>374</v>
      </c>
      <c r="G552" s="29">
        <v>8053688.21</v>
      </c>
      <c r="H552" t="s">
        <v>11</v>
      </c>
      <c r="I552" t="s">
        <v>919</v>
      </c>
      <c r="J552" t="s">
        <v>627</v>
      </c>
      <c r="K552" t="s">
        <v>1056</v>
      </c>
    </row>
    <row r="553" spans="1:11">
      <c r="A553" s="26">
        <v>44742</v>
      </c>
      <c r="B553" t="s">
        <v>516</v>
      </c>
      <c r="C553" t="s">
        <v>517</v>
      </c>
      <c r="D553" t="s">
        <v>615</v>
      </c>
      <c r="E553" t="s">
        <v>518</v>
      </c>
      <c r="F553" s="29">
        <v>410</v>
      </c>
      <c r="G553" s="29">
        <v>15975595.689999999</v>
      </c>
      <c r="H553" t="s">
        <v>11</v>
      </c>
      <c r="I553" t="s">
        <v>879</v>
      </c>
      <c r="J553" t="s">
        <v>627</v>
      </c>
      <c r="K553" t="s">
        <v>1057</v>
      </c>
    </row>
    <row r="554" spans="1:11">
      <c r="A554" s="26">
        <v>44742</v>
      </c>
      <c r="B554" t="s">
        <v>516</v>
      </c>
      <c r="C554" t="s">
        <v>517</v>
      </c>
      <c r="D554" t="s">
        <v>615</v>
      </c>
      <c r="E554" t="s">
        <v>518</v>
      </c>
      <c r="F554" s="29">
        <v>30</v>
      </c>
      <c r="G554" s="29">
        <v>1778234.1</v>
      </c>
      <c r="H554" t="s">
        <v>11</v>
      </c>
      <c r="I554" t="s">
        <v>1058</v>
      </c>
      <c r="J554" t="s">
        <v>627</v>
      </c>
      <c r="K554" t="s">
        <v>1059</v>
      </c>
    </row>
    <row r="555" spans="1:11">
      <c r="A555" s="26">
        <v>44742</v>
      </c>
      <c r="B555" t="s">
        <v>516</v>
      </c>
      <c r="C555" t="s">
        <v>517</v>
      </c>
      <c r="D555" t="s">
        <v>615</v>
      </c>
      <c r="E555" t="s">
        <v>518</v>
      </c>
      <c r="F555" s="29">
        <v>175</v>
      </c>
      <c r="G555" s="29">
        <v>48581891.799999997</v>
      </c>
      <c r="H555" t="s">
        <v>11</v>
      </c>
      <c r="I555" t="s">
        <v>1060</v>
      </c>
      <c r="J555" t="s">
        <v>627</v>
      </c>
      <c r="K555" t="s">
        <v>1061</v>
      </c>
    </row>
    <row r="556" spans="1:11">
      <c r="A556" s="26">
        <v>44742</v>
      </c>
      <c r="B556" t="s">
        <v>516</v>
      </c>
      <c r="C556" t="s">
        <v>517</v>
      </c>
      <c r="D556" t="s">
        <v>615</v>
      </c>
      <c r="E556" t="s">
        <v>518</v>
      </c>
      <c r="F556" s="29">
        <v>137</v>
      </c>
      <c r="G556" s="29">
        <v>3271803.7</v>
      </c>
      <c r="H556" t="s">
        <v>11</v>
      </c>
      <c r="I556" t="s">
        <v>735</v>
      </c>
      <c r="J556" t="s">
        <v>627</v>
      </c>
      <c r="K556" t="s">
        <v>1062</v>
      </c>
    </row>
    <row r="557" spans="1:11">
      <c r="A557" s="26">
        <v>44742</v>
      </c>
      <c r="B557" t="s">
        <v>516</v>
      </c>
      <c r="C557" t="s">
        <v>517</v>
      </c>
      <c r="D557" t="s">
        <v>615</v>
      </c>
      <c r="E557" t="s">
        <v>518</v>
      </c>
      <c r="F557" s="29">
        <v>306</v>
      </c>
      <c r="G557" s="29">
        <v>11675925.41</v>
      </c>
      <c r="H557" t="s">
        <v>11</v>
      </c>
      <c r="I557" t="s">
        <v>949</v>
      </c>
      <c r="J557" t="s">
        <v>627</v>
      </c>
      <c r="K557" t="s">
        <v>1063</v>
      </c>
    </row>
    <row r="558" spans="1:11">
      <c r="A558" s="26">
        <v>44742</v>
      </c>
      <c r="B558" t="s">
        <v>516</v>
      </c>
      <c r="C558" t="s">
        <v>517</v>
      </c>
      <c r="D558" t="s">
        <v>615</v>
      </c>
      <c r="E558" t="s">
        <v>518</v>
      </c>
      <c r="F558" s="29">
        <v>121</v>
      </c>
      <c r="G558" s="29">
        <v>9355041.3100000005</v>
      </c>
      <c r="H558" t="s">
        <v>11</v>
      </c>
      <c r="I558" t="s">
        <v>1064</v>
      </c>
      <c r="J558" t="s">
        <v>627</v>
      </c>
      <c r="K558" t="s">
        <v>1065</v>
      </c>
    </row>
    <row r="559" spans="1:11">
      <c r="A559" s="26">
        <v>44742</v>
      </c>
      <c r="B559" t="s">
        <v>516</v>
      </c>
      <c r="C559" t="s">
        <v>517</v>
      </c>
      <c r="D559" t="s">
        <v>615</v>
      </c>
      <c r="E559" t="s">
        <v>518</v>
      </c>
      <c r="F559" s="29">
        <v>13</v>
      </c>
      <c r="G559" s="29">
        <v>826599.67</v>
      </c>
      <c r="H559" t="s">
        <v>11</v>
      </c>
      <c r="I559" t="s">
        <v>1066</v>
      </c>
      <c r="J559" t="s">
        <v>627</v>
      </c>
      <c r="K559" t="s">
        <v>1067</v>
      </c>
    </row>
    <row r="560" spans="1:11">
      <c r="A560" s="26">
        <v>44742</v>
      </c>
      <c r="B560" t="s">
        <v>516</v>
      </c>
      <c r="C560" t="s">
        <v>517</v>
      </c>
      <c r="D560" t="s">
        <v>615</v>
      </c>
      <c r="E560" t="s">
        <v>518</v>
      </c>
      <c r="F560" s="29">
        <v>8</v>
      </c>
      <c r="G560" s="29">
        <v>557946.23</v>
      </c>
      <c r="H560" t="s">
        <v>11</v>
      </c>
      <c r="I560" t="s">
        <v>1068</v>
      </c>
      <c r="J560" t="s">
        <v>627</v>
      </c>
      <c r="K560" t="s">
        <v>1069</v>
      </c>
    </row>
    <row r="561" spans="1:11">
      <c r="A561" s="26">
        <v>44742</v>
      </c>
      <c r="B561" t="s">
        <v>516</v>
      </c>
      <c r="C561" t="s">
        <v>517</v>
      </c>
      <c r="D561" t="s">
        <v>615</v>
      </c>
      <c r="E561" t="s">
        <v>518</v>
      </c>
      <c r="F561" s="29">
        <v>110</v>
      </c>
      <c r="G561" s="29">
        <v>3715078.44</v>
      </c>
      <c r="H561" t="s">
        <v>11</v>
      </c>
      <c r="I561" t="s">
        <v>685</v>
      </c>
      <c r="J561" t="s">
        <v>627</v>
      </c>
      <c r="K561" t="s">
        <v>1070</v>
      </c>
    </row>
    <row r="562" spans="1:11">
      <c r="A562" s="26">
        <v>44742</v>
      </c>
      <c r="B562" t="s">
        <v>516</v>
      </c>
      <c r="C562" t="s">
        <v>517</v>
      </c>
      <c r="D562" t="s">
        <v>615</v>
      </c>
      <c r="E562" t="s">
        <v>518</v>
      </c>
      <c r="F562" s="29">
        <v>824</v>
      </c>
      <c r="G562" s="29">
        <v>31231269.75</v>
      </c>
      <c r="H562" t="s">
        <v>11</v>
      </c>
      <c r="I562" t="s">
        <v>901</v>
      </c>
      <c r="J562" t="s">
        <v>627</v>
      </c>
      <c r="K562" t="s">
        <v>1071</v>
      </c>
    </row>
    <row r="563" spans="1:11">
      <c r="A563" s="26">
        <v>44742</v>
      </c>
      <c r="B563" t="s">
        <v>516</v>
      </c>
      <c r="C563" t="s">
        <v>517</v>
      </c>
      <c r="D563" t="s">
        <v>615</v>
      </c>
      <c r="E563" t="s">
        <v>518</v>
      </c>
      <c r="F563" s="29">
        <v>1</v>
      </c>
      <c r="G563" s="29">
        <v>154495.41</v>
      </c>
      <c r="H563" t="s">
        <v>11</v>
      </c>
      <c r="I563" t="s">
        <v>1072</v>
      </c>
      <c r="J563" t="s">
        <v>627</v>
      </c>
      <c r="K563" t="s">
        <v>1073</v>
      </c>
    </row>
    <row r="564" spans="1:11">
      <c r="A564" s="26">
        <v>44742</v>
      </c>
      <c r="B564" t="s">
        <v>516</v>
      </c>
      <c r="C564" t="s">
        <v>517</v>
      </c>
      <c r="D564" t="s">
        <v>615</v>
      </c>
      <c r="E564" t="s">
        <v>518</v>
      </c>
      <c r="F564" s="29">
        <v>18</v>
      </c>
      <c r="G564" s="29">
        <v>1708684.26</v>
      </c>
      <c r="H564" t="s">
        <v>11</v>
      </c>
      <c r="I564" t="s">
        <v>1074</v>
      </c>
      <c r="J564" t="s">
        <v>627</v>
      </c>
      <c r="K564" t="s">
        <v>1075</v>
      </c>
    </row>
    <row r="565" spans="1:11">
      <c r="A565" s="26">
        <v>44742</v>
      </c>
      <c r="B565" t="s">
        <v>516</v>
      </c>
      <c r="C565" t="s">
        <v>517</v>
      </c>
      <c r="D565" t="s">
        <v>615</v>
      </c>
      <c r="E565" t="s">
        <v>518</v>
      </c>
      <c r="F565" s="29">
        <v>99</v>
      </c>
      <c r="G565" s="29">
        <v>16969165.329999998</v>
      </c>
      <c r="H565" t="s">
        <v>11</v>
      </c>
      <c r="I565" t="s">
        <v>1076</v>
      </c>
      <c r="J565" t="s">
        <v>627</v>
      </c>
      <c r="K565" t="s">
        <v>1077</v>
      </c>
    </row>
    <row r="566" spans="1:11">
      <c r="A566" s="26">
        <v>44742</v>
      </c>
      <c r="B566" t="s">
        <v>516</v>
      </c>
      <c r="C566" t="s">
        <v>517</v>
      </c>
      <c r="D566" t="s">
        <v>615</v>
      </c>
      <c r="E566" t="s">
        <v>518</v>
      </c>
      <c r="F566" s="29">
        <v>32</v>
      </c>
      <c r="G566" s="29">
        <v>3224249.33</v>
      </c>
      <c r="H566" t="s">
        <v>11</v>
      </c>
      <c r="I566" t="s">
        <v>1078</v>
      </c>
      <c r="J566" t="s">
        <v>627</v>
      </c>
      <c r="K566" t="s">
        <v>1079</v>
      </c>
    </row>
    <row r="567" spans="1:11">
      <c r="A567" s="26">
        <v>44742</v>
      </c>
      <c r="B567" t="s">
        <v>516</v>
      </c>
      <c r="C567" t="s">
        <v>517</v>
      </c>
      <c r="D567" t="s">
        <v>615</v>
      </c>
      <c r="E567" t="s">
        <v>518</v>
      </c>
      <c r="F567" s="29">
        <v>594</v>
      </c>
      <c r="G567" s="29">
        <v>167186399.56</v>
      </c>
      <c r="H567" t="s">
        <v>11</v>
      </c>
      <c r="I567" t="s">
        <v>1080</v>
      </c>
      <c r="J567" t="s">
        <v>627</v>
      </c>
      <c r="K567" t="s">
        <v>1081</v>
      </c>
    </row>
    <row r="568" spans="1:11">
      <c r="A568" s="26">
        <v>44742</v>
      </c>
      <c r="B568" t="s">
        <v>516</v>
      </c>
      <c r="C568" t="s">
        <v>517</v>
      </c>
      <c r="D568" t="s">
        <v>615</v>
      </c>
      <c r="E568" t="s">
        <v>518</v>
      </c>
      <c r="F568" s="29">
        <v>23</v>
      </c>
      <c r="G568" s="29">
        <v>4896709.84</v>
      </c>
      <c r="H568" t="s">
        <v>11</v>
      </c>
      <c r="I568" t="s">
        <v>1086</v>
      </c>
      <c r="J568" t="s">
        <v>1087</v>
      </c>
      <c r="K568" t="s">
        <v>1088</v>
      </c>
    </row>
    <row r="569" spans="1:11">
      <c r="A569" s="26">
        <v>44742</v>
      </c>
      <c r="B569" t="s">
        <v>516</v>
      </c>
      <c r="C569" t="s">
        <v>517</v>
      </c>
      <c r="D569" t="s">
        <v>615</v>
      </c>
      <c r="E569" t="s">
        <v>518</v>
      </c>
      <c r="F569" s="29">
        <v>89</v>
      </c>
      <c r="G569" s="29">
        <v>74061272.129999995</v>
      </c>
      <c r="H569" t="s">
        <v>11</v>
      </c>
      <c r="I569" t="s">
        <v>1089</v>
      </c>
      <c r="J569" t="s">
        <v>1087</v>
      </c>
      <c r="K569" t="s">
        <v>1090</v>
      </c>
    </row>
    <row r="570" spans="1:11">
      <c r="A570" s="26">
        <v>44742</v>
      </c>
      <c r="B570" t="s">
        <v>516</v>
      </c>
      <c r="C570" t="s">
        <v>517</v>
      </c>
      <c r="D570" t="s">
        <v>615</v>
      </c>
      <c r="E570" t="s">
        <v>518</v>
      </c>
      <c r="F570" s="29">
        <v>2998</v>
      </c>
      <c r="G570" s="29">
        <v>8966958488.5200005</v>
      </c>
      <c r="H570" t="s">
        <v>11</v>
      </c>
      <c r="I570" t="s">
        <v>1091</v>
      </c>
      <c r="J570" t="s">
        <v>1087</v>
      </c>
      <c r="K570" t="s">
        <v>1092</v>
      </c>
    </row>
    <row r="571" spans="1:11">
      <c r="A571" s="26">
        <v>44742</v>
      </c>
      <c r="B571" t="s">
        <v>516</v>
      </c>
      <c r="C571" t="s">
        <v>517</v>
      </c>
      <c r="D571" t="s">
        <v>615</v>
      </c>
      <c r="E571" t="s">
        <v>518</v>
      </c>
      <c r="F571" s="29">
        <v>275</v>
      </c>
      <c r="G571" s="29">
        <v>100936237.78</v>
      </c>
      <c r="H571" t="s">
        <v>11</v>
      </c>
      <c r="I571" t="s">
        <v>1093</v>
      </c>
      <c r="J571" t="s">
        <v>1087</v>
      </c>
      <c r="K571" t="s">
        <v>1094</v>
      </c>
    </row>
    <row r="572" spans="1:11">
      <c r="A572" s="26">
        <v>44742</v>
      </c>
      <c r="B572" t="s">
        <v>516</v>
      </c>
      <c r="C572" t="s">
        <v>517</v>
      </c>
      <c r="D572" t="s">
        <v>615</v>
      </c>
      <c r="E572" t="s">
        <v>518</v>
      </c>
      <c r="F572" s="29">
        <v>2981</v>
      </c>
      <c r="G572" s="29">
        <v>5142734098.3599997</v>
      </c>
      <c r="H572" t="s">
        <v>11</v>
      </c>
      <c r="I572" t="s">
        <v>1095</v>
      </c>
      <c r="J572" t="s">
        <v>1087</v>
      </c>
      <c r="K572" t="s">
        <v>1096</v>
      </c>
    </row>
    <row r="573" spans="1:11">
      <c r="A573" s="26">
        <v>44742</v>
      </c>
      <c r="B573" t="s">
        <v>516</v>
      </c>
      <c r="C573" t="s">
        <v>517</v>
      </c>
      <c r="D573" t="s">
        <v>615</v>
      </c>
      <c r="E573" t="s">
        <v>518</v>
      </c>
      <c r="F573" s="29">
        <v>110</v>
      </c>
      <c r="G573" s="29">
        <v>43850079.509999998</v>
      </c>
      <c r="H573" t="s">
        <v>11</v>
      </c>
      <c r="I573" t="s">
        <v>1097</v>
      </c>
      <c r="J573" t="s">
        <v>1087</v>
      </c>
      <c r="K573" t="s">
        <v>1098</v>
      </c>
    </row>
    <row r="574" spans="1:11">
      <c r="A574" s="26">
        <v>44742</v>
      </c>
      <c r="B574" t="s">
        <v>516</v>
      </c>
      <c r="C574" t="s">
        <v>517</v>
      </c>
      <c r="D574" t="s">
        <v>615</v>
      </c>
      <c r="E574" t="s">
        <v>518</v>
      </c>
      <c r="F574" s="29">
        <v>25</v>
      </c>
      <c r="G574" s="29">
        <v>19903711.48</v>
      </c>
      <c r="H574" t="s">
        <v>11</v>
      </c>
      <c r="I574" t="s">
        <v>1099</v>
      </c>
      <c r="J574" t="s">
        <v>1087</v>
      </c>
      <c r="K574" t="s">
        <v>1100</v>
      </c>
    </row>
    <row r="575" spans="1:11">
      <c r="A575" s="26">
        <v>44742</v>
      </c>
      <c r="B575" t="s">
        <v>516</v>
      </c>
      <c r="C575" t="s">
        <v>517</v>
      </c>
      <c r="D575" t="s">
        <v>615</v>
      </c>
      <c r="E575" t="s">
        <v>518</v>
      </c>
      <c r="F575" s="29">
        <v>1166</v>
      </c>
      <c r="G575" s="29">
        <v>963266573.33000004</v>
      </c>
      <c r="H575" t="s">
        <v>11</v>
      </c>
      <c r="I575" t="s">
        <v>1101</v>
      </c>
      <c r="J575" t="s">
        <v>1087</v>
      </c>
      <c r="K575" t="s">
        <v>1102</v>
      </c>
    </row>
    <row r="576" spans="1:11">
      <c r="A576" s="26">
        <v>44742</v>
      </c>
      <c r="B576" t="s">
        <v>516</v>
      </c>
      <c r="C576" t="s">
        <v>517</v>
      </c>
      <c r="D576" t="s">
        <v>615</v>
      </c>
      <c r="E576" t="s">
        <v>518</v>
      </c>
      <c r="F576" s="29">
        <v>1224</v>
      </c>
      <c r="G576" s="29">
        <v>1019580414.71</v>
      </c>
      <c r="H576" t="s">
        <v>11</v>
      </c>
      <c r="I576" t="s">
        <v>1101</v>
      </c>
      <c r="J576" t="s">
        <v>1087</v>
      </c>
      <c r="K576" t="s">
        <v>1103</v>
      </c>
    </row>
    <row r="577" spans="1:11">
      <c r="A577" s="26">
        <v>44742</v>
      </c>
      <c r="B577" t="s">
        <v>516</v>
      </c>
      <c r="C577" t="s">
        <v>517</v>
      </c>
      <c r="D577" t="s">
        <v>615</v>
      </c>
      <c r="E577" t="s">
        <v>518</v>
      </c>
      <c r="F577" s="29">
        <v>1320</v>
      </c>
      <c r="G577" s="29">
        <v>1067253897.22</v>
      </c>
      <c r="H577" t="s">
        <v>11</v>
      </c>
      <c r="I577" t="s">
        <v>1101</v>
      </c>
      <c r="J577" t="s">
        <v>1087</v>
      </c>
      <c r="K577" t="s">
        <v>1104</v>
      </c>
    </row>
    <row r="578" spans="1:11">
      <c r="A578" s="26">
        <v>44742</v>
      </c>
      <c r="B578" t="s">
        <v>516</v>
      </c>
      <c r="C578" t="s">
        <v>517</v>
      </c>
      <c r="D578" t="s">
        <v>615</v>
      </c>
      <c r="E578" t="s">
        <v>518</v>
      </c>
      <c r="F578" s="29">
        <v>1030</v>
      </c>
      <c r="G578" s="29">
        <v>788705283.33000004</v>
      </c>
      <c r="H578" t="s">
        <v>11</v>
      </c>
      <c r="I578" t="s">
        <v>1101</v>
      </c>
      <c r="J578" t="s">
        <v>1087</v>
      </c>
      <c r="K578" t="s">
        <v>1105</v>
      </c>
    </row>
    <row r="579" spans="1:11">
      <c r="A579" s="26">
        <v>44742</v>
      </c>
      <c r="B579" t="s">
        <v>516</v>
      </c>
      <c r="C579" t="s">
        <v>517</v>
      </c>
      <c r="D579" t="s">
        <v>615</v>
      </c>
      <c r="E579" t="s">
        <v>518</v>
      </c>
      <c r="F579" s="29">
        <v>337332</v>
      </c>
      <c r="G579" s="29">
        <v>273196324813.12</v>
      </c>
      <c r="H579" t="s">
        <v>11</v>
      </c>
      <c r="I579" t="s">
        <v>1106</v>
      </c>
      <c r="J579" t="s">
        <v>1087</v>
      </c>
      <c r="K579" t="s">
        <v>1107</v>
      </c>
    </row>
    <row r="580" spans="1:11">
      <c r="A580" s="26">
        <v>44742</v>
      </c>
      <c r="B580" t="s">
        <v>516</v>
      </c>
      <c r="C580" t="s">
        <v>517</v>
      </c>
      <c r="D580" t="s">
        <v>615</v>
      </c>
      <c r="E580" t="s">
        <v>518</v>
      </c>
      <c r="F580" s="29">
        <v>282</v>
      </c>
      <c r="G580" s="29">
        <v>55358775</v>
      </c>
      <c r="H580" t="s">
        <v>11</v>
      </c>
      <c r="I580" t="s">
        <v>1108</v>
      </c>
      <c r="J580" t="s">
        <v>1087</v>
      </c>
      <c r="K580" t="s">
        <v>1109</v>
      </c>
    </row>
    <row r="581" spans="1:11">
      <c r="A581" s="26">
        <v>44742</v>
      </c>
      <c r="B581" t="s">
        <v>516</v>
      </c>
      <c r="C581" t="s">
        <v>517</v>
      </c>
      <c r="D581" t="s">
        <v>615</v>
      </c>
      <c r="E581" t="s">
        <v>518</v>
      </c>
      <c r="F581" s="29">
        <v>605</v>
      </c>
      <c r="G581" s="29">
        <v>114427150</v>
      </c>
      <c r="H581" t="s">
        <v>11</v>
      </c>
      <c r="I581" t="s">
        <v>1110</v>
      </c>
      <c r="J581" t="s">
        <v>1087</v>
      </c>
      <c r="K581" t="s">
        <v>1111</v>
      </c>
    </row>
    <row r="582" spans="1:11">
      <c r="A582" s="26">
        <v>44742</v>
      </c>
      <c r="B582" t="s">
        <v>516</v>
      </c>
      <c r="C582" t="s">
        <v>517</v>
      </c>
      <c r="D582" t="s">
        <v>615</v>
      </c>
      <c r="E582" t="s">
        <v>518</v>
      </c>
      <c r="F582" s="29">
        <v>171</v>
      </c>
      <c r="G582" s="29">
        <v>139760676.06999999</v>
      </c>
      <c r="H582" t="s">
        <v>11</v>
      </c>
      <c r="I582" t="s">
        <v>1112</v>
      </c>
      <c r="J582" t="s">
        <v>1087</v>
      </c>
      <c r="K582" t="s">
        <v>1113</v>
      </c>
    </row>
    <row r="583" spans="1:11">
      <c r="A583" s="26">
        <v>44742</v>
      </c>
      <c r="B583" t="s">
        <v>516</v>
      </c>
      <c r="C583" t="s">
        <v>517</v>
      </c>
      <c r="D583" t="s">
        <v>615</v>
      </c>
      <c r="E583" t="s">
        <v>518</v>
      </c>
      <c r="F583" s="29">
        <v>6</v>
      </c>
      <c r="G583" s="29">
        <v>7413145.9000000004</v>
      </c>
      <c r="H583" t="s">
        <v>11</v>
      </c>
      <c r="I583" t="s">
        <v>1206</v>
      </c>
      <c r="J583" t="s">
        <v>1087</v>
      </c>
      <c r="K583" t="s">
        <v>1207</v>
      </c>
    </row>
    <row r="584" spans="1:11">
      <c r="A584" s="26">
        <v>44742</v>
      </c>
      <c r="B584" t="s">
        <v>516</v>
      </c>
      <c r="C584" t="s">
        <v>517</v>
      </c>
      <c r="D584" t="s">
        <v>615</v>
      </c>
      <c r="E584" t="s">
        <v>518</v>
      </c>
      <c r="F584" s="29">
        <v>73</v>
      </c>
      <c r="G584" s="29">
        <v>27600352.329999998</v>
      </c>
      <c r="H584" t="s">
        <v>11</v>
      </c>
      <c r="I584" t="s">
        <v>1114</v>
      </c>
      <c r="J584" t="s">
        <v>1087</v>
      </c>
      <c r="K584" t="s">
        <v>1115</v>
      </c>
    </row>
    <row r="585" spans="1:11">
      <c r="A585" s="26">
        <v>44742</v>
      </c>
      <c r="B585" t="s">
        <v>516</v>
      </c>
      <c r="C585" t="s">
        <v>517</v>
      </c>
      <c r="D585" t="s">
        <v>615</v>
      </c>
      <c r="E585" t="s">
        <v>518</v>
      </c>
      <c r="F585" s="29">
        <v>182195</v>
      </c>
      <c r="G585" s="29">
        <v>590504659957.38</v>
      </c>
      <c r="H585" t="s">
        <v>11</v>
      </c>
      <c r="I585" t="s">
        <v>1116</v>
      </c>
      <c r="J585" t="s">
        <v>1087</v>
      </c>
      <c r="K585" t="s">
        <v>1117</v>
      </c>
    </row>
    <row r="586" spans="1:11">
      <c r="A586" s="26">
        <v>44742</v>
      </c>
      <c r="B586" t="s">
        <v>516</v>
      </c>
      <c r="C586" t="s">
        <v>517</v>
      </c>
      <c r="D586" t="s">
        <v>615</v>
      </c>
      <c r="E586" t="s">
        <v>518</v>
      </c>
      <c r="F586" s="29">
        <v>3976</v>
      </c>
      <c r="G586" s="29">
        <v>2593892049.7399998</v>
      </c>
      <c r="H586" t="s">
        <v>11</v>
      </c>
      <c r="I586" t="s">
        <v>1118</v>
      </c>
      <c r="J586" t="s">
        <v>1087</v>
      </c>
      <c r="K586" t="s">
        <v>1119</v>
      </c>
    </row>
    <row r="587" spans="1:11">
      <c r="A587" s="26">
        <v>44742</v>
      </c>
      <c r="B587" t="s">
        <v>516</v>
      </c>
      <c r="C587" t="s">
        <v>517</v>
      </c>
      <c r="D587" t="s">
        <v>615</v>
      </c>
      <c r="E587" t="s">
        <v>518</v>
      </c>
      <c r="F587" s="29">
        <v>5907</v>
      </c>
      <c r="G587" s="29">
        <v>3738228675.5</v>
      </c>
      <c r="H587" t="s">
        <v>11</v>
      </c>
      <c r="I587" t="s">
        <v>1120</v>
      </c>
      <c r="J587" t="s">
        <v>1087</v>
      </c>
      <c r="K587" t="s">
        <v>1121</v>
      </c>
    </row>
    <row r="588" spans="1:11">
      <c r="A588" s="26">
        <v>44742</v>
      </c>
      <c r="B588" t="s">
        <v>516</v>
      </c>
      <c r="C588" t="s">
        <v>517</v>
      </c>
      <c r="D588" t="s">
        <v>615</v>
      </c>
      <c r="E588" t="s">
        <v>518</v>
      </c>
      <c r="F588" s="29">
        <v>169</v>
      </c>
      <c r="G588" s="29">
        <v>270308726.23000002</v>
      </c>
      <c r="H588" t="s">
        <v>11</v>
      </c>
      <c r="I588" t="s">
        <v>1122</v>
      </c>
      <c r="J588" t="s">
        <v>1087</v>
      </c>
      <c r="K588" t="s">
        <v>1123</v>
      </c>
    </row>
    <row r="589" spans="1:11">
      <c r="A589" s="26">
        <v>44742</v>
      </c>
      <c r="B589" t="s">
        <v>516</v>
      </c>
      <c r="C589" t="s">
        <v>517</v>
      </c>
      <c r="D589" t="s">
        <v>615</v>
      </c>
      <c r="E589" t="s">
        <v>518</v>
      </c>
      <c r="F589" s="29">
        <v>4853</v>
      </c>
      <c r="G589" s="29">
        <v>1812232588.52</v>
      </c>
      <c r="H589" t="s">
        <v>11</v>
      </c>
      <c r="I589" t="s">
        <v>1124</v>
      </c>
      <c r="J589" t="s">
        <v>1087</v>
      </c>
      <c r="K589" t="s">
        <v>1125</v>
      </c>
    </row>
    <row r="590" spans="1:11">
      <c r="A590" s="26">
        <v>44742</v>
      </c>
      <c r="B590" t="s">
        <v>516</v>
      </c>
      <c r="C590" t="s">
        <v>517</v>
      </c>
      <c r="D590" t="s">
        <v>615</v>
      </c>
      <c r="E590" t="s">
        <v>518</v>
      </c>
      <c r="F590" s="29">
        <v>1266</v>
      </c>
      <c r="G590" s="29">
        <v>545932759.84000003</v>
      </c>
      <c r="H590" t="s">
        <v>11</v>
      </c>
      <c r="I590" t="s">
        <v>1126</v>
      </c>
      <c r="J590" t="s">
        <v>1087</v>
      </c>
      <c r="K590" t="s">
        <v>1127</v>
      </c>
    </row>
    <row r="591" spans="1:11">
      <c r="A591" s="26">
        <v>44742</v>
      </c>
      <c r="B591" t="s">
        <v>516</v>
      </c>
      <c r="C591" t="s">
        <v>517</v>
      </c>
      <c r="D591" t="s">
        <v>615</v>
      </c>
      <c r="E591" t="s">
        <v>518</v>
      </c>
      <c r="F591" s="29">
        <v>850</v>
      </c>
      <c r="G591" s="29">
        <v>3878905.33</v>
      </c>
      <c r="H591" t="s">
        <v>11</v>
      </c>
      <c r="I591" t="s">
        <v>1128</v>
      </c>
      <c r="J591" t="s">
        <v>1129</v>
      </c>
      <c r="K591" t="s">
        <v>1130</v>
      </c>
    </row>
    <row r="592" spans="1:11">
      <c r="A592" s="26">
        <v>44742</v>
      </c>
      <c r="B592" t="s">
        <v>516</v>
      </c>
      <c r="C592" t="s">
        <v>517</v>
      </c>
      <c r="D592" t="s">
        <v>615</v>
      </c>
      <c r="E592" t="s">
        <v>518</v>
      </c>
      <c r="F592" s="29">
        <v>796</v>
      </c>
      <c r="G592" s="29">
        <v>3690011.07</v>
      </c>
      <c r="H592" t="s">
        <v>11</v>
      </c>
      <c r="I592" t="s">
        <v>1131</v>
      </c>
      <c r="J592" t="s">
        <v>1129</v>
      </c>
      <c r="K592" t="s">
        <v>1132</v>
      </c>
    </row>
    <row r="593" spans="1:11">
      <c r="A593" s="26">
        <v>44742</v>
      </c>
      <c r="B593" t="s">
        <v>516</v>
      </c>
      <c r="C593" t="s">
        <v>517</v>
      </c>
      <c r="D593" t="s">
        <v>615</v>
      </c>
      <c r="E593" t="s">
        <v>518</v>
      </c>
      <c r="F593" s="29">
        <v>357999</v>
      </c>
      <c r="G593" s="29">
        <v>1172913985.6700001</v>
      </c>
      <c r="H593" t="s">
        <v>11</v>
      </c>
      <c r="I593" t="s">
        <v>1133</v>
      </c>
      <c r="J593" t="s">
        <v>1129</v>
      </c>
      <c r="K593" t="s">
        <v>1134</v>
      </c>
    </row>
    <row r="594" spans="1:11">
      <c r="A594" s="26">
        <v>44742</v>
      </c>
      <c r="B594" t="s">
        <v>516</v>
      </c>
      <c r="C594" t="s">
        <v>517</v>
      </c>
      <c r="D594" t="s">
        <v>615</v>
      </c>
      <c r="E594" t="s">
        <v>518</v>
      </c>
      <c r="F594" s="29">
        <v>400404</v>
      </c>
      <c r="G594" s="29">
        <v>1278440730.5899999</v>
      </c>
      <c r="H594" t="s">
        <v>11</v>
      </c>
      <c r="I594" t="s">
        <v>1133</v>
      </c>
      <c r="J594" t="s">
        <v>1129</v>
      </c>
      <c r="K594" t="s">
        <v>1135</v>
      </c>
    </row>
    <row r="595" spans="1:11">
      <c r="A595" s="26">
        <v>44742</v>
      </c>
      <c r="B595" t="s">
        <v>516</v>
      </c>
      <c r="C595" t="s">
        <v>517</v>
      </c>
      <c r="D595" t="s">
        <v>615</v>
      </c>
      <c r="E595" t="s">
        <v>518</v>
      </c>
      <c r="F595" s="29">
        <v>462256</v>
      </c>
      <c r="G595" s="29">
        <v>1605684892.5</v>
      </c>
      <c r="H595" t="s">
        <v>11</v>
      </c>
      <c r="I595" t="s">
        <v>1133</v>
      </c>
      <c r="J595" t="s">
        <v>1129</v>
      </c>
      <c r="K595" t="s">
        <v>1136</v>
      </c>
    </row>
    <row r="596" spans="1:11">
      <c r="A596" s="26">
        <v>44742</v>
      </c>
      <c r="B596" t="s">
        <v>516</v>
      </c>
      <c r="C596" t="s">
        <v>517</v>
      </c>
      <c r="D596" t="s">
        <v>615</v>
      </c>
      <c r="E596" t="s">
        <v>518</v>
      </c>
      <c r="F596" s="29">
        <v>429488</v>
      </c>
      <c r="G596" s="29">
        <v>1457202570</v>
      </c>
      <c r="H596" t="s">
        <v>11</v>
      </c>
      <c r="I596" t="s">
        <v>1133</v>
      </c>
      <c r="J596" t="s">
        <v>1129</v>
      </c>
      <c r="K596" t="s">
        <v>1137</v>
      </c>
    </row>
    <row r="597" spans="1:11">
      <c r="A597" s="26">
        <v>44742</v>
      </c>
      <c r="B597" t="s">
        <v>516</v>
      </c>
      <c r="C597" t="s">
        <v>517</v>
      </c>
      <c r="D597" t="s">
        <v>615</v>
      </c>
      <c r="E597" t="s">
        <v>518</v>
      </c>
      <c r="F597" s="29">
        <v>230671</v>
      </c>
      <c r="G597" s="29">
        <v>1106195253.52</v>
      </c>
      <c r="H597" t="s">
        <v>11</v>
      </c>
      <c r="I597" t="s">
        <v>1138</v>
      </c>
      <c r="J597" t="s">
        <v>1129</v>
      </c>
      <c r="K597" t="s">
        <v>1139</v>
      </c>
    </row>
    <row r="598" spans="1:11">
      <c r="A598" s="26">
        <v>44742</v>
      </c>
      <c r="B598" t="s">
        <v>516</v>
      </c>
      <c r="C598" t="s">
        <v>517</v>
      </c>
      <c r="D598" t="s">
        <v>615</v>
      </c>
      <c r="E598" t="s">
        <v>518</v>
      </c>
      <c r="F598" s="29">
        <v>0</v>
      </c>
      <c r="G598" s="29">
        <v>0</v>
      </c>
      <c r="H598" t="s">
        <v>11</v>
      </c>
      <c r="I598" t="s">
        <v>626</v>
      </c>
      <c r="J598" t="s">
        <v>1140</v>
      </c>
      <c r="K598" t="s">
        <v>1141</v>
      </c>
    </row>
    <row r="599" spans="1:11">
      <c r="A599" s="26">
        <v>44742</v>
      </c>
      <c r="B599" t="s">
        <v>516</v>
      </c>
      <c r="C599" t="s">
        <v>517</v>
      </c>
      <c r="D599" t="s">
        <v>615</v>
      </c>
      <c r="E599" t="s">
        <v>518</v>
      </c>
      <c r="F599" s="29">
        <v>0</v>
      </c>
      <c r="G599" s="29">
        <v>132.79</v>
      </c>
      <c r="H599" t="s">
        <v>11</v>
      </c>
      <c r="I599" t="s">
        <v>629</v>
      </c>
      <c r="J599" t="s">
        <v>1140</v>
      </c>
      <c r="K599" t="s">
        <v>1142</v>
      </c>
    </row>
    <row r="600" spans="1:11">
      <c r="A600" s="26">
        <v>44742</v>
      </c>
      <c r="B600" t="s">
        <v>516</v>
      </c>
      <c r="C600" t="s">
        <v>517</v>
      </c>
      <c r="D600" t="s">
        <v>615</v>
      </c>
      <c r="E600" t="s">
        <v>518</v>
      </c>
      <c r="F600" s="29">
        <v>19</v>
      </c>
      <c r="G600" s="29">
        <v>40253.769999999997</v>
      </c>
      <c r="H600" t="s">
        <v>11</v>
      </c>
      <c r="I600" t="s">
        <v>631</v>
      </c>
      <c r="J600" t="s">
        <v>1140</v>
      </c>
      <c r="K600" t="s">
        <v>1143</v>
      </c>
    </row>
    <row r="601" spans="1:11">
      <c r="A601" s="26">
        <v>44742</v>
      </c>
      <c r="B601" t="s">
        <v>516</v>
      </c>
      <c r="C601" t="s">
        <v>517</v>
      </c>
      <c r="D601" t="s">
        <v>615</v>
      </c>
      <c r="E601" t="s">
        <v>518</v>
      </c>
      <c r="F601" s="29">
        <v>50</v>
      </c>
      <c r="G601" s="29">
        <v>1066730.49</v>
      </c>
      <c r="H601" t="s">
        <v>11</v>
      </c>
      <c r="I601" t="s">
        <v>633</v>
      </c>
      <c r="J601" t="s">
        <v>1140</v>
      </c>
      <c r="K601" t="s">
        <v>1144</v>
      </c>
    </row>
    <row r="602" spans="1:11">
      <c r="A602" s="26">
        <v>44742</v>
      </c>
      <c r="B602" t="s">
        <v>516</v>
      </c>
      <c r="C602" t="s">
        <v>517</v>
      </c>
      <c r="D602" t="s">
        <v>615</v>
      </c>
      <c r="E602" t="s">
        <v>518</v>
      </c>
      <c r="F602" s="29">
        <v>11</v>
      </c>
      <c r="G602" s="29">
        <v>32385.25</v>
      </c>
      <c r="H602" t="s">
        <v>11</v>
      </c>
      <c r="I602" t="s">
        <v>635</v>
      </c>
      <c r="J602" t="s">
        <v>1140</v>
      </c>
      <c r="K602" t="s">
        <v>1145</v>
      </c>
    </row>
    <row r="603" spans="1:11">
      <c r="A603" s="26">
        <v>44742</v>
      </c>
      <c r="B603" t="s">
        <v>516</v>
      </c>
      <c r="C603" t="s">
        <v>517</v>
      </c>
      <c r="D603" t="s">
        <v>615</v>
      </c>
      <c r="E603" t="s">
        <v>518</v>
      </c>
      <c r="F603" s="29">
        <v>0</v>
      </c>
      <c r="G603" s="29">
        <v>0</v>
      </c>
      <c r="H603" t="s">
        <v>11</v>
      </c>
      <c r="I603" t="s">
        <v>637</v>
      </c>
      <c r="J603" t="s">
        <v>1140</v>
      </c>
      <c r="K603" t="s">
        <v>1146</v>
      </c>
    </row>
    <row r="604" spans="1:11">
      <c r="A604" s="26">
        <v>44742</v>
      </c>
      <c r="B604" t="s">
        <v>516</v>
      </c>
      <c r="C604" t="s">
        <v>517</v>
      </c>
      <c r="D604" t="s">
        <v>615</v>
      </c>
      <c r="E604" t="s">
        <v>518</v>
      </c>
      <c r="F604" s="29">
        <v>0</v>
      </c>
      <c r="G604" s="29">
        <v>0</v>
      </c>
      <c r="H604" t="s">
        <v>11</v>
      </c>
      <c r="I604" t="s">
        <v>639</v>
      </c>
      <c r="J604" t="s">
        <v>1140</v>
      </c>
      <c r="K604" t="s">
        <v>1147</v>
      </c>
    </row>
    <row r="605" spans="1:11">
      <c r="A605" s="26">
        <v>44742</v>
      </c>
      <c r="B605" t="s">
        <v>516</v>
      </c>
      <c r="C605" t="s">
        <v>517</v>
      </c>
      <c r="D605" t="s">
        <v>615</v>
      </c>
      <c r="E605" t="s">
        <v>518</v>
      </c>
      <c r="F605" s="29">
        <v>5</v>
      </c>
      <c r="G605" s="29">
        <v>2737.05</v>
      </c>
      <c r="H605" t="s">
        <v>11</v>
      </c>
      <c r="I605" t="s">
        <v>641</v>
      </c>
      <c r="J605" t="s">
        <v>1140</v>
      </c>
      <c r="K605" t="s">
        <v>1148</v>
      </c>
    </row>
    <row r="606" spans="1:11">
      <c r="A606" s="26">
        <v>44742</v>
      </c>
      <c r="B606" t="s">
        <v>516</v>
      </c>
      <c r="C606" t="s">
        <v>517</v>
      </c>
      <c r="D606" t="s">
        <v>615</v>
      </c>
      <c r="E606" t="s">
        <v>518</v>
      </c>
      <c r="F606" s="29">
        <v>0</v>
      </c>
      <c r="G606" s="29">
        <v>0</v>
      </c>
      <c r="H606" t="s">
        <v>11</v>
      </c>
      <c r="I606" t="s">
        <v>643</v>
      </c>
      <c r="J606" t="s">
        <v>1140</v>
      </c>
      <c r="K606" t="s">
        <v>1149</v>
      </c>
    </row>
    <row r="607" spans="1:11">
      <c r="A607" s="26">
        <v>44742</v>
      </c>
      <c r="B607" t="s">
        <v>516</v>
      </c>
      <c r="C607" t="s">
        <v>517</v>
      </c>
      <c r="D607" t="s">
        <v>615</v>
      </c>
      <c r="E607" t="s">
        <v>518</v>
      </c>
      <c r="F607" s="29">
        <v>8</v>
      </c>
      <c r="G607" s="29">
        <v>17084.259999999998</v>
      </c>
      <c r="H607" t="s">
        <v>11</v>
      </c>
      <c r="I607" t="s">
        <v>645</v>
      </c>
      <c r="J607" t="s">
        <v>1140</v>
      </c>
      <c r="K607" t="s">
        <v>1150</v>
      </c>
    </row>
    <row r="608" spans="1:11">
      <c r="A608" s="26">
        <v>44742</v>
      </c>
      <c r="B608" t="s">
        <v>516</v>
      </c>
      <c r="C608" t="s">
        <v>517</v>
      </c>
      <c r="D608" t="s">
        <v>615</v>
      </c>
      <c r="E608" t="s">
        <v>518</v>
      </c>
      <c r="F608" s="29">
        <v>0</v>
      </c>
      <c r="G608" s="29">
        <v>0</v>
      </c>
      <c r="H608" t="s">
        <v>11</v>
      </c>
      <c r="I608" t="s">
        <v>647</v>
      </c>
      <c r="J608" t="s">
        <v>1140</v>
      </c>
      <c r="K608" t="s">
        <v>1151</v>
      </c>
    </row>
    <row r="609" spans="1:11">
      <c r="A609" s="26">
        <v>44742</v>
      </c>
      <c r="B609" t="s">
        <v>516</v>
      </c>
      <c r="C609" t="s">
        <v>517</v>
      </c>
      <c r="D609" t="s">
        <v>615</v>
      </c>
      <c r="E609" t="s">
        <v>518</v>
      </c>
      <c r="F609" s="29">
        <v>0</v>
      </c>
      <c r="G609" s="29">
        <v>0</v>
      </c>
      <c r="H609" t="s">
        <v>11</v>
      </c>
      <c r="I609" t="s">
        <v>649</v>
      </c>
      <c r="J609" t="s">
        <v>1140</v>
      </c>
      <c r="K609" t="s">
        <v>1152</v>
      </c>
    </row>
    <row r="610" spans="1:11">
      <c r="A610" s="26">
        <v>44742</v>
      </c>
      <c r="B610" t="s">
        <v>516</v>
      </c>
      <c r="C610" t="s">
        <v>517</v>
      </c>
      <c r="D610" t="s">
        <v>615</v>
      </c>
      <c r="E610" t="s">
        <v>518</v>
      </c>
      <c r="F610" s="29">
        <v>6</v>
      </c>
      <c r="G610" s="29">
        <v>4351.8</v>
      </c>
      <c r="H610" t="s">
        <v>11</v>
      </c>
      <c r="I610" t="s">
        <v>651</v>
      </c>
      <c r="J610" t="s">
        <v>1140</v>
      </c>
      <c r="K610" t="s">
        <v>1153</v>
      </c>
    </row>
    <row r="611" spans="1:11">
      <c r="A611" s="26">
        <v>44742</v>
      </c>
      <c r="B611" t="s">
        <v>516</v>
      </c>
      <c r="C611" t="s">
        <v>517</v>
      </c>
      <c r="D611" t="s">
        <v>615</v>
      </c>
      <c r="E611" t="s">
        <v>518</v>
      </c>
      <c r="F611" s="29">
        <v>0</v>
      </c>
      <c r="G611" s="29">
        <v>7.54</v>
      </c>
      <c r="H611" t="s">
        <v>11</v>
      </c>
      <c r="I611" t="s">
        <v>653</v>
      </c>
      <c r="J611" t="s">
        <v>1140</v>
      </c>
      <c r="K611" t="s">
        <v>1154</v>
      </c>
    </row>
    <row r="612" spans="1:11">
      <c r="A612" s="26">
        <v>44742</v>
      </c>
      <c r="B612" t="s">
        <v>516</v>
      </c>
      <c r="C612" t="s">
        <v>517</v>
      </c>
      <c r="D612" t="s">
        <v>615</v>
      </c>
      <c r="E612" t="s">
        <v>518</v>
      </c>
      <c r="F612" s="29">
        <v>0</v>
      </c>
      <c r="G612" s="29">
        <v>0</v>
      </c>
      <c r="H612" t="s">
        <v>11</v>
      </c>
      <c r="I612" t="s">
        <v>655</v>
      </c>
      <c r="J612" t="s">
        <v>1140</v>
      </c>
      <c r="K612" t="s">
        <v>1155</v>
      </c>
    </row>
    <row r="613" spans="1:11">
      <c r="A613" s="26">
        <v>44742</v>
      </c>
      <c r="B613" t="s">
        <v>516</v>
      </c>
      <c r="C613" t="s">
        <v>517</v>
      </c>
      <c r="D613" t="s">
        <v>615</v>
      </c>
      <c r="E613" t="s">
        <v>518</v>
      </c>
      <c r="F613" s="29">
        <v>0</v>
      </c>
      <c r="G613" s="29">
        <v>73.77</v>
      </c>
      <c r="H613" t="s">
        <v>11</v>
      </c>
      <c r="I613" t="s">
        <v>657</v>
      </c>
      <c r="J613" t="s">
        <v>1140</v>
      </c>
      <c r="K613" t="s">
        <v>1156</v>
      </c>
    </row>
    <row r="614" spans="1:11">
      <c r="A614" s="26">
        <v>44742</v>
      </c>
      <c r="B614" t="s">
        <v>516</v>
      </c>
      <c r="C614" t="s">
        <v>517</v>
      </c>
      <c r="D614" t="s">
        <v>615</v>
      </c>
      <c r="E614" t="s">
        <v>518</v>
      </c>
      <c r="F614" s="29">
        <v>5</v>
      </c>
      <c r="G614" s="29">
        <v>44931.48</v>
      </c>
      <c r="H614" t="s">
        <v>11</v>
      </c>
      <c r="I614" t="s">
        <v>665</v>
      </c>
      <c r="J614" t="s">
        <v>1140</v>
      </c>
      <c r="K614" t="s">
        <v>1157</v>
      </c>
    </row>
    <row r="615" spans="1:11">
      <c r="A615" s="26">
        <v>44742</v>
      </c>
      <c r="B615" t="s">
        <v>516</v>
      </c>
      <c r="C615" t="s">
        <v>517</v>
      </c>
      <c r="D615" t="s">
        <v>615</v>
      </c>
      <c r="E615" t="s">
        <v>518</v>
      </c>
      <c r="F615" s="29">
        <v>0</v>
      </c>
      <c r="G615" s="29">
        <v>0</v>
      </c>
      <c r="H615" t="s">
        <v>11</v>
      </c>
      <c r="I615" t="s">
        <v>671</v>
      </c>
      <c r="J615" t="s">
        <v>1140</v>
      </c>
      <c r="K615" t="s">
        <v>1158</v>
      </c>
    </row>
    <row r="616" spans="1:11">
      <c r="A616" s="26">
        <v>44742</v>
      </c>
      <c r="B616" t="s">
        <v>516</v>
      </c>
      <c r="C616" t="s">
        <v>517</v>
      </c>
      <c r="D616" t="s">
        <v>615</v>
      </c>
      <c r="E616" t="s">
        <v>518</v>
      </c>
      <c r="F616" s="29">
        <v>0</v>
      </c>
      <c r="G616" s="29">
        <v>0</v>
      </c>
      <c r="H616" t="s">
        <v>11</v>
      </c>
      <c r="I616" t="s">
        <v>675</v>
      </c>
      <c r="J616" t="s">
        <v>1140</v>
      </c>
      <c r="K616" t="s">
        <v>1159</v>
      </c>
    </row>
    <row r="617" spans="1:11">
      <c r="A617" s="26">
        <v>44742</v>
      </c>
      <c r="B617" t="s">
        <v>516</v>
      </c>
      <c r="C617" t="s">
        <v>517</v>
      </c>
      <c r="D617" t="s">
        <v>615</v>
      </c>
      <c r="E617" t="s">
        <v>518</v>
      </c>
      <c r="F617" s="29">
        <v>0</v>
      </c>
      <c r="G617" s="29">
        <v>0</v>
      </c>
      <c r="H617" t="s">
        <v>11</v>
      </c>
      <c r="I617" t="s">
        <v>677</v>
      </c>
      <c r="J617" t="s">
        <v>1140</v>
      </c>
      <c r="K617" t="s">
        <v>1160</v>
      </c>
    </row>
    <row r="618" spans="1:11">
      <c r="A618" s="26">
        <v>44742</v>
      </c>
      <c r="B618" t="s">
        <v>516</v>
      </c>
      <c r="C618" t="s">
        <v>517</v>
      </c>
      <c r="D618" t="s">
        <v>615</v>
      </c>
      <c r="E618" t="s">
        <v>518</v>
      </c>
      <c r="F618" s="29">
        <v>0</v>
      </c>
      <c r="G618" s="29">
        <v>0</v>
      </c>
      <c r="H618" t="s">
        <v>11</v>
      </c>
      <c r="I618" t="s">
        <v>679</v>
      </c>
      <c r="J618" t="s">
        <v>1140</v>
      </c>
      <c r="K618" t="s">
        <v>1161</v>
      </c>
    </row>
    <row r="619" spans="1:11">
      <c r="A619" s="26">
        <v>44742</v>
      </c>
      <c r="B619" t="s">
        <v>516</v>
      </c>
      <c r="C619" t="s">
        <v>517</v>
      </c>
      <c r="D619" t="s">
        <v>615</v>
      </c>
      <c r="E619" t="s">
        <v>518</v>
      </c>
      <c r="F619" s="29">
        <v>3</v>
      </c>
      <c r="G619" s="29">
        <v>16150.16</v>
      </c>
      <c r="H619" t="s">
        <v>11</v>
      </c>
      <c r="I619" t="s">
        <v>681</v>
      </c>
      <c r="J619" t="s">
        <v>1140</v>
      </c>
      <c r="K619" t="s">
        <v>1162</v>
      </c>
    </row>
    <row r="620" spans="1:11">
      <c r="A620" s="26">
        <v>44742</v>
      </c>
      <c r="B620" t="s">
        <v>516</v>
      </c>
      <c r="C620" t="s">
        <v>517</v>
      </c>
      <c r="D620" t="s">
        <v>615</v>
      </c>
      <c r="E620" t="s">
        <v>518</v>
      </c>
      <c r="F620" s="29">
        <v>0</v>
      </c>
      <c r="G620" s="29">
        <v>0</v>
      </c>
      <c r="H620" t="s">
        <v>11</v>
      </c>
      <c r="I620" t="s">
        <v>685</v>
      </c>
      <c r="J620" t="s">
        <v>1140</v>
      </c>
      <c r="K620" t="s">
        <v>1163</v>
      </c>
    </row>
    <row r="621" spans="1:11">
      <c r="A621" s="26">
        <v>44742</v>
      </c>
      <c r="B621" t="s">
        <v>516</v>
      </c>
      <c r="C621" t="s">
        <v>517</v>
      </c>
      <c r="D621" t="s">
        <v>615</v>
      </c>
      <c r="E621" t="s">
        <v>518</v>
      </c>
      <c r="F621" s="29">
        <v>0</v>
      </c>
      <c r="G621" s="29">
        <v>0</v>
      </c>
      <c r="H621" t="s">
        <v>11</v>
      </c>
      <c r="I621" t="s">
        <v>687</v>
      </c>
      <c r="J621" t="s">
        <v>1140</v>
      </c>
      <c r="K621" t="s">
        <v>1164</v>
      </c>
    </row>
    <row r="622" spans="1:11">
      <c r="A622" s="26">
        <v>44742</v>
      </c>
      <c r="B622" t="s">
        <v>516</v>
      </c>
      <c r="C622" t="s">
        <v>517</v>
      </c>
      <c r="D622" t="s">
        <v>615</v>
      </c>
      <c r="E622" t="s">
        <v>518</v>
      </c>
      <c r="F622" s="29">
        <v>0</v>
      </c>
      <c r="G622" s="29">
        <v>0</v>
      </c>
      <c r="H622" t="s">
        <v>11</v>
      </c>
      <c r="I622" t="s">
        <v>689</v>
      </c>
      <c r="J622" t="s">
        <v>1140</v>
      </c>
      <c r="K622" t="s">
        <v>1165</v>
      </c>
    </row>
    <row r="623" spans="1:11">
      <c r="A623" s="26">
        <v>44742</v>
      </c>
      <c r="B623" t="s">
        <v>516</v>
      </c>
      <c r="C623" t="s">
        <v>517</v>
      </c>
      <c r="D623" t="s">
        <v>615</v>
      </c>
      <c r="E623" t="s">
        <v>518</v>
      </c>
      <c r="F623" s="29">
        <v>0</v>
      </c>
      <c r="G623" s="29">
        <v>7.87</v>
      </c>
      <c r="H623" t="s">
        <v>11</v>
      </c>
      <c r="I623" t="s">
        <v>691</v>
      </c>
      <c r="J623" t="s">
        <v>1140</v>
      </c>
      <c r="K623" t="s">
        <v>1166</v>
      </c>
    </row>
    <row r="624" spans="1:11">
      <c r="A624" s="26">
        <v>44742</v>
      </c>
      <c r="B624" t="s">
        <v>516</v>
      </c>
      <c r="C624" t="s">
        <v>517</v>
      </c>
      <c r="D624" t="s">
        <v>615</v>
      </c>
      <c r="E624" t="s">
        <v>518</v>
      </c>
      <c r="F624" s="29">
        <v>0</v>
      </c>
      <c r="G624" s="29">
        <v>0</v>
      </c>
      <c r="H624" t="s">
        <v>11</v>
      </c>
      <c r="I624" t="s">
        <v>693</v>
      </c>
      <c r="J624" t="s">
        <v>1140</v>
      </c>
      <c r="K624" t="s">
        <v>1167</v>
      </c>
    </row>
    <row r="625" spans="1:11">
      <c r="A625" s="26">
        <v>44742</v>
      </c>
      <c r="B625" t="s">
        <v>516</v>
      </c>
      <c r="C625" t="s">
        <v>517</v>
      </c>
      <c r="D625" t="s">
        <v>615</v>
      </c>
      <c r="E625" t="s">
        <v>518</v>
      </c>
      <c r="F625" s="29">
        <v>0</v>
      </c>
      <c r="G625" s="29">
        <v>0</v>
      </c>
      <c r="H625" t="s">
        <v>11</v>
      </c>
      <c r="I625" t="s">
        <v>695</v>
      </c>
      <c r="J625" t="s">
        <v>1140</v>
      </c>
      <c r="K625" t="s">
        <v>1168</v>
      </c>
    </row>
    <row r="626" spans="1:11">
      <c r="A626" s="26">
        <v>44742</v>
      </c>
      <c r="B626" t="s">
        <v>516</v>
      </c>
      <c r="C626" t="s">
        <v>517</v>
      </c>
      <c r="D626" t="s">
        <v>615</v>
      </c>
      <c r="E626" t="s">
        <v>518</v>
      </c>
      <c r="F626" s="29">
        <v>7</v>
      </c>
      <c r="G626" s="29">
        <v>6843.28</v>
      </c>
      <c r="H626" t="s">
        <v>11</v>
      </c>
      <c r="I626" t="s">
        <v>697</v>
      </c>
      <c r="J626" t="s">
        <v>1140</v>
      </c>
      <c r="K626" t="s">
        <v>1169</v>
      </c>
    </row>
    <row r="627" spans="1:11">
      <c r="A627" s="26">
        <v>44742</v>
      </c>
      <c r="B627" t="s">
        <v>516</v>
      </c>
      <c r="C627" t="s">
        <v>517</v>
      </c>
      <c r="D627" t="s">
        <v>615</v>
      </c>
      <c r="E627" t="s">
        <v>518</v>
      </c>
      <c r="F627" s="29">
        <v>0</v>
      </c>
      <c r="G627" s="29">
        <v>0</v>
      </c>
      <c r="H627" t="s">
        <v>11</v>
      </c>
      <c r="I627" t="s">
        <v>699</v>
      </c>
      <c r="J627" t="s">
        <v>1140</v>
      </c>
      <c r="K627" t="s">
        <v>1170</v>
      </c>
    </row>
    <row r="628" spans="1:11">
      <c r="A628" s="26">
        <v>44742</v>
      </c>
      <c r="B628" t="s">
        <v>516</v>
      </c>
      <c r="C628" t="s">
        <v>517</v>
      </c>
      <c r="D628" t="s">
        <v>615</v>
      </c>
      <c r="E628" t="s">
        <v>518</v>
      </c>
      <c r="F628" s="29">
        <v>1</v>
      </c>
      <c r="G628" s="29">
        <v>33201.97</v>
      </c>
      <c r="H628" t="s">
        <v>11</v>
      </c>
      <c r="I628" t="s">
        <v>701</v>
      </c>
      <c r="J628" t="s">
        <v>1140</v>
      </c>
      <c r="K628" t="s">
        <v>1171</v>
      </c>
    </row>
    <row r="629" spans="1:11">
      <c r="A629" s="26">
        <v>44742</v>
      </c>
      <c r="B629" t="s">
        <v>516</v>
      </c>
      <c r="C629" t="s">
        <v>517</v>
      </c>
      <c r="D629" t="s">
        <v>615</v>
      </c>
      <c r="E629" t="s">
        <v>518</v>
      </c>
      <c r="F629" s="29">
        <v>0</v>
      </c>
      <c r="G629" s="29">
        <v>0</v>
      </c>
      <c r="H629" t="s">
        <v>11</v>
      </c>
      <c r="I629" t="s">
        <v>703</v>
      </c>
      <c r="J629" t="s">
        <v>1140</v>
      </c>
      <c r="K629" t="s">
        <v>1208</v>
      </c>
    </row>
    <row r="630" spans="1:11">
      <c r="A630" s="26">
        <v>44742</v>
      </c>
      <c r="B630" t="s">
        <v>516</v>
      </c>
      <c r="C630" t="s">
        <v>517</v>
      </c>
      <c r="D630" t="s">
        <v>615</v>
      </c>
      <c r="E630" t="s">
        <v>518</v>
      </c>
      <c r="F630" s="29">
        <v>0</v>
      </c>
      <c r="G630" s="29">
        <v>0</v>
      </c>
      <c r="H630" t="s">
        <v>11</v>
      </c>
      <c r="I630" t="s">
        <v>705</v>
      </c>
      <c r="J630" t="s">
        <v>1140</v>
      </c>
      <c r="K630" t="s">
        <v>1172</v>
      </c>
    </row>
    <row r="631" spans="1:11">
      <c r="A631" s="26">
        <v>44742</v>
      </c>
      <c r="B631" t="s">
        <v>516</v>
      </c>
      <c r="C631" t="s">
        <v>517</v>
      </c>
      <c r="D631" t="s">
        <v>615</v>
      </c>
      <c r="E631" t="s">
        <v>518</v>
      </c>
      <c r="F631" s="29">
        <v>0</v>
      </c>
      <c r="G631" s="29">
        <v>0</v>
      </c>
      <c r="H631" t="s">
        <v>11</v>
      </c>
      <c r="I631" t="s">
        <v>763</v>
      </c>
      <c r="J631" t="s">
        <v>1140</v>
      </c>
      <c r="K631" t="s">
        <v>1173</v>
      </c>
    </row>
    <row r="632" spans="1:11">
      <c r="A632" s="26">
        <v>44742</v>
      </c>
      <c r="B632" t="s">
        <v>516</v>
      </c>
      <c r="C632" t="s">
        <v>517</v>
      </c>
      <c r="D632" t="s">
        <v>615</v>
      </c>
      <c r="E632" t="s">
        <v>518</v>
      </c>
      <c r="F632" s="29">
        <v>0</v>
      </c>
      <c r="G632" s="29">
        <v>0</v>
      </c>
      <c r="H632" t="s">
        <v>11</v>
      </c>
      <c r="I632" t="s">
        <v>781</v>
      </c>
      <c r="J632" t="s">
        <v>1140</v>
      </c>
      <c r="K632" t="s">
        <v>1174</v>
      </c>
    </row>
    <row r="633" spans="1:11">
      <c r="A633" s="26">
        <v>44742</v>
      </c>
      <c r="B633" t="s">
        <v>516</v>
      </c>
      <c r="C633" t="s">
        <v>517</v>
      </c>
      <c r="D633" t="s">
        <v>615</v>
      </c>
      <c r="E633" t="s">
        <v>518</v>
      </c>
      <c r="F633" s="29">
        <v>1</v>
      </c>
      <c r="G633" s="29">
        <v>3562.3</v>
      </c>
      <c r="H633" t="s">
        <v>11</v>
      </c>
      <c r="I633" t="s">
        <v>789</v>
      </c>
      <c r="J633" t="s">
        <v>1140</v>
      </c>
      <c r="K633" t="s">
        <v>1175</v>
      </c>
    </row>
    <row r="634" spans="1:11">
      <c r="A634" s="26">
        <v>44742</v>
      </c>
      <c r="B634" t="s">
        <v>516</v>
      </c>
      <c r="C634" t="s">
        <v>517</v>
      </c>
      <c r="D634" t="s">
        <v>615</v>
      </c>
      <c r="E634" t="s">
        <v>518</v>
      </c>
      <c r="F634" s="29">
        <v>0</v>
      </c>
      <c r="G634" s="29">
        <v>0</v>
      </c>
      <c r="H634" t="s">
        <v>11</v>
      </c>
      <c r="I634" t="s">
        <v>809</v>
      </c>
      <c r="J634" t="s">
        <v>1140</v>
      </c>
      <c r="K634" t="s">
        <v>1176</v>
      </c>
    </row>
    <row r="635" spans="1:11">
      <c r="A635" s="26">
        <v>44742</v>
      </c>
      <c r="B635" t="s">
        <v>516</v>
      </c>
      <c r="C635" t="s">
        <v>517</v>
      </c>
      <c r="D635" t="s">
        <v>615</v>
      </c>
      <c r="E635" t="s">
        <v>518</v>
      </c>
      <c r="F635" s="29">
        <v>0</v>
      </c>
      <c r="G635" s="29">
        <v>0</v>
      </c>
      <c r="H635" t="s">
        <v>11</v>
      </c>
      <c r="I635" t="s">
        <v>885</v>
      </c>
      <c r="J635" t="s">
        <v>1140</v>
      </c>
      <c r="K635" t="s">
        <v>1177</v>
      </c>
    </row>
    <row r="636" spans="1:11">
      <c r="A636" s="26">
        <v>44742</v>
      </c>
      <c r="B636" t="s">
        <v>516</v>
      </c>
      <c r="C636" t="s">
        <v>517</v>
      </c>
      <c r="D636" t="s">
        <v>615</v>
      </c>
      <c r="E636" t="s">
        <v>518</v>
      </c>
      <c r="F636" s="29">
        <v>13</v>
      </c>
      <c r="G636" s="29">
        <v>53601.64</v>
      </c>
      <c r="H636" t="s">
        <v>11</v>
      </c>
      <c r="I636" t="s">
        <v>953</v>
      </c>
      <c r="J636" t="s">
        <v>1140</v>
      </c>
      <c r="K636" t="s">
        <v>1178</v>
      </c>
    </row>
    <row r="637" spans="1:11">
      <c r="A637" s="26">
        <v>44742</v>
      </c>
      <c r="B637" t="s">
        <v>516</v>
      </c>
      <c r="C637" t="s">
        <v>517</v>
      </c>
      <c r="D637" t="s">
        <v>615</v>
      </c>
      <c r="E637" t="s">
        <v>518</v>
      </c>
      <c r="F637" s="29">
        <v>29</v>
      </c>
      <c r="G637" s="29">
        <v>104921.31</v>
      </c>
      <c r="H637" t="s">
        <v>11</v>
      </c>
      <c r="I637" t="s">
        <v>955</v>
      </c>
      <c r="J637" t="s">
        <v>1140</v>
      </c>
      <c r="K637" t="s">
        <v>1179</v>
      </c>
    </row>
    <row r="638" spans="1:11">
      <c r="A638" s="26">
        <v>44742</v>
      </c>
      <c r="B638" t="s">
        <v>516</v>
      </c>
      <c r="C638" t="s">
        <v>517</v>
      </c>
      <c r="D638" t="s">
        <v>615</v>
      </c>
      <c r="E638" t="s">
        <v>518</v>
      </c>
      <c r="F638" s="29">
        <v>65</v>
      </c>
      <c r="G638" s="29">
        <v>480101.64</v>
      </c>
      <c r="H638" t="s">
        <v>11</v>
      </c>
      <c r="I638" t="s">
        <v>957</v>
      </c>
      <c r="J638" t="s">
        <v>1140</v>
      </c>
      <c r="K638" t="s">
        <v>1180</v>
      </c>
    </row>
    <row r="639" spans="1:11">
      <c r="A639" s="26">
        <v>44742</v>
      </c>
      <c r="B639" t="s">
        <v>516</v>
      </c>
      <c r="C639" t="s">
        <v>517</v>
      </c>
      <c r="D639" t="s">
        <v>615</v>
      </c>
      <c r="E639" t="s">
        <v>518</v>
      </c>
      <c r="F639" s="29">
        <v>26</v>
      </c>
      <c r="G639" s="29">
        <v>195960.66</v>
      </c>
      <c r="H639" t="s">
        <v>11</v>
      </c>
      <c r="I639" t="s">
        <v>959</v>
      </c>
      <c r="J639" t="s">
        <v>1140</v>
      </c>
      <c r="K639" t="s">
        <v>1181</v>
      </c>
    </row>
    <row r="640" spans="1:11">
      <c r="A640" s="26">
        <v>44742</v>
      </c>
      <c r="B640" t="s">
        <v>516</v>
      </c>
      <c r="C640" t="s">
        <v>517</v>
      </c>
      <c r="D640" t="s">
        <v>615</v>
      </c>
      <c r="E640" t="s">
        <v>518</v>
      </c>
      <c r="F640" s="29">
        <v>27</v>
      </c>
      <c r="G640" s="29">
        <v>120881.97</v>
      </c>
      <c r="H640" t="s">
        <v>11</v>
      </c>
      <c r="I640" t="s">
        <v>961</v>
      </c>
      <c r="J640" t="s">
        <v>1140</v>
      </c>
      <c r="K640" t="s">
        <v>1182</v>
      </c>
    </row>
    <row r="641" spans="1:11">
      <c r="A641" s="26">
        <v>44742</v>
      </c>
      <c r="B641" t="s">
        <v>516</v>
      </c>
      <c r="C641" t="s">
        <v>517</v>
      </c>
      <c r="D641" t="s">
        <v>615</v>
      </c>
      <c r="E641" t="s">
        <v>518</v>
      </c>
      <c r="F641" s="29">
        <v>79</v>
      </c>
      <c r="G641" s="29">
        <v>438355.74</v>
      </c>
      <c r="H641" t="s">
        <v>11</v>
      </c>
      <c r="I641" t="s">
        <v>969</v>
      </c>
      <c r="J641" t="s">
        <v>1140</v>
      </c>
      <c r="K641" t="s">
        <v>1183</v>
      </c>
    </row>
    <row r="642" spans="1:11">
      <c r="A642" s="26">
        <v>44742</v>
      </c>
      <c r="B642" t="s">
        <v>516</v>
      </c>
      <c r="C642" t="s">
        <v>517</v>
      </c>
      <c r="D642" t="s">
        <v>615</v>
      </c>
      <c r="E642" t="s">
        <v>518</v>
      </c>
      <c r="F642" s="29">
        <v>34</v>
      </c>
      <c r="G642" s="29">
        <v>149970.49</v>
      </c>
      <c r="H642" t="s">
        <v>11</v>
      </c>
      <c r="I642" t="s">
        <v>971</v>
      </c>
      <c r="J642" t="s">
        <v>1140</v>
      </c>
      <c r="K642" t="s">
        <v>1184</v>
      </c>
    </row>
    <row r="643" spans="1:11">
      <c r="A643" s="26">
        <v>44742</v>
      </c>
      <c r="B643" t="s">
        <v>516</v>
      </c>
      <c r="C643" t="s">
        <v>517</v>
      </c>
      <c r="D643" t="s">
        <v>615</v>
      </c>
      <c r="E643" t="s">
        <v>518</v>
      </c>
      <c r="F643" s="29">
        <v>11</v>
      </c>
      <c r="G643" s="29">
        <v>47196.72</v>
      </c>
      <c r="H643" t="s">
        <v>11</v>
      </c>
      <c r="I643" t="s">
        <v>975</v>
      </c>
      <c r="J643" t="s">
        <v>1140</v>
      </c>
      <c r="K643" t="s">
        <v>1185</v>
      </c>
    </row>
    <row r="644" spans="1:11">
      <c r="A644" s="26">
        <v>44742</v>
      </c>
      <c r="B644" t="s">
        <v>516</v>
      </c>
      <c r="C644" t="s">
        <v>517</v>
      </c>
      <c r="D644" t="s">
        <v>615</v>
      </c>
      <c r="E644" t="s">
        <v>518</v>
      </c>
      <c r="F644" s="29">
        <v>0</v>
      </c>
      <c r="G644" s="29">
        <v>39.340000000000003</v>
      </c>
      <c r="H644" t="s">
        <v>11</v>
      </c>
      <c r="I644" t="s">
        <v>996</v>
      </c>
      <c r="J644" t="s">
        <v>1140</v>
      </c>
      <c r="K644" t="s">
        <v>1186</v>
      </c>
    </row>
    <row r="645" spans="1:11">
      <c r="A645" s="26">
        <v>44742</v>
      </c>
      <c r="B645" t="s">
        <v>516</v>
      </c>
      <c r="C645" t="s">
        <v>517</v>
      </c>
      <c r="D645" t="s">
        <v>615</v>
      </c>
      <c r="E645" t="s">
        <v>518</v>
      </c>
      <c r="F645" s="29">
        <v>0</v>
      </c>
      <c r="G645" s="29">
        <v>363.93</v>
      </c>
      <c r="H645" t="s">
        <v>11</v>
      </c>
      <c r="I645" t="s">
        <v>1046</v>
      </c>
      <c r="J645" t="s">
        <v>1140</v>
      </c>
      <c r="K645" t="s">
        <v>1187</v>
      </c>
    </row>
    <row r="646" spans="1:11">
      <c r="A646" s="26">
        <v>44742</v>
      </c>
      <c r="B646" t="s">
        <v>516</v>
      </c>
      <c r="C646" t="s">
        <v>517</v>
      </c>
      <c r="D646" t="s">
        <v>615</v>
      </c>
      <c r="E646" t="s">
        <v>1188</v>
      </c>
      <c r="F646" s="29">
        <v>20</v>
      </c>
      <c r="G646" s="29">
        <v>13147693.279999999</v>
      </c>
      <c r="H646" t="s">
        <v>11</v>
      </c>
      <c r="I646" t="s">
        <v>1189</v>
      </c>
      <c r="J646" t="s">
        <v>1190</v>
      </c>
      <c r="K646" t="s">
        <v>1191</v>
      </c>
    </row>
    <row r="647" spans="1:11">
      <c r="A647" s="26">
        <v>44742</v>
      </c>
      <c r="B647" t="s">
        <v>516</v>
      </c>
      <c r="C647" t="s">
        <v>517</v>
      </c>
      <c r="D647" t="s">
        <v>615</v>
      </c>
      <c r="E647" t="s">
        <v>1188</v>
      </c>
      <c r="F647" s="29">
        <v>151</v>
      </c>
      <c r="G647" s="29">
        <v>20203044.66</v>
      </c>
      <c r="H647" t="s">
        <v>11</v>
      </c>
      <c r="I647" t="s">
        <v>1192</v>
      </c>
      <c r="J647" t="s">
        <v>1190</v>
      </c>
      <c r="K647" t="s">
        <v>1193</v>
      </c>
    </row>
    <row r="648" spans="1:11">
      <c r="A648" s="26">
        <v>44742</v>
      </c>
      <c r="B648" t="s">
        <v>516</v>
      </c>
      <c r="C648" t="s">
        <v>517</v>
      </c>
      <c r="D648" t="s">
        <v>615</v>
      </c>
      <c r="E648" t="s">
        <v>619</v>
      </c>
      <c r="F648" s="29">
        <v>47</v>
      </c>
      <c r="G648" s="29">
        <v>835419.34</v>
      </c>
      <c r="H648" t="s">
        <v>11</v>
      </c>
      <c r="I648" t="s">
        <v>1194</v>
      </c>
      <c r="J648" t="s">
        <v>1190</v>
      </c>
      <c r="K648" t="s">
        <v>1195</v>
      </c>
    </row>
    <row r="649" spans="1:11">
      <c r="A649" s="26">
        <v>44742</v>
      </c>
      <c r="B649" t="s">
        <v>516</v>
      </c>
      <c r="C649" t="s">
        <v>517</v>
      </c>
      <c r="D649" t="s">
        <v>615</v>
      </c>
      <c r="E649" t="s">
        <v>619</v>
      </c>
      <c r="F649" s="29">
        <v>43</v>
      </c>
      <c r="G649" s="29">
        <v>1071700.95</v>
      </c>
      <c r="H649" t="s">
        <v>11</v>
      </c>
      <c r="I649" t="s">
        <v>1196</v>
      </c>
      <c r="J649" t="s">
        <v>1190</v>
      </c>
      <c r="K649" t="s">
        <v>1197</v>
      </c>
    </row>
    <row r="650" spans="1:11">
      <c r="A650" s="26">
        <v>44742</v>
      </c>
      <c r="B650" t="s">
        <v>516</v>
      </c>
      <c r="C650" t="s">
        <v>517</v>
      </c>
      <c r="D650" t="s">
        <v>615</v>
      </c>
      <c r="E650" t="s">
        <v>619</v>
      </c>
      <c r="F650" s="29">
        <v>40</v>
      </c>
      <c r="G650" s="29">
        <v>848956</v>
      </c>
      <c r="H650" t="s">
        <v>11</v>
      </c>
      <c r="I650" t="s">
        <v>1198</v>
      </c>
      <c r="J650" t="s">
        <v>1190</v>
      </c>
      <c r="K650" t="s">
        <v>1199</v>
      </c>
    </row>
    <row r="651" spans="1:11">
      <c r="A651" s="26">
        <v>44742</v>
      </c>
      <c r="B651" t="s">
        <v>516</v>
      </c>
      <c r="C651" t="s">
        <v>517</v>
      </c>
      <c r="D651" t="s">
        <v>615</v>
      </c>
      <c r="E651" t="s">
        <v>1200</v>
      </c>
      <c r="F651" s="29">
        <v>95</v>
      </c>
      <c r="G651" s="29">
        <v>245232360.66</v>
      </c>
      <c r="H651" t="s">
        <v>11</v>
      </c>
      <c r="I651" t="s">
        <v>1201</v>
      </c>
      <c r="J651" t="s">
        <v>1190</v>
      </c>
      <c r="K651" t="s">
        <v>1202</v>
      </c>
    </row>
    <row r="652" spans="1:11">
      <c r="A652" s="26">
        <v>44742</v>
      </c>
      <c r="B652" t="s">
        <v>516</v>
      </c>
      <c r="C652" t="s">
        <v>517</v>
      </c>
      <c r="D652" t="s">
        <v>615</v>
      </c>
      <c r="E652" t="s">
        <v>1188</v>
      </c>
      <c r="F652" s="29">
        <v>0</v>
      </c>
      <c r="G652" s="29">
        <v>0</v>
      </c>
      <c r="H652" t="s">
        <v>11</v>
      </c>
      <c r="I652" t="s">
        <v>1209</v>
      </c>
      <c r="J652" t="s">
        <v>1210</v>
      </c>
      <c r="K652" t="s">
        <v>1211</v>
      </c>
    </row>
    <row r="653" spans="1:11">
      <c r="A653" s="26">
        <v>44742</v>
      </c>
      <c r="B653" t="s">
        <v>516</v>
      </c>
      <c r="C653" t="s">
        <v>517</v>
      </c>
      <c r="D653" t="s">
        <v>615</v>
      </c>
      <c r="E653" t="s">
        <v>1188</v>
      </c>
      <c r="F653" s="29">
        <v>0</v>
      </c>
      <c r="G653" s="29">
        <v>0</v>
      </c>
      <c r="H653" t="s">
        <v>11</v>
      </c>
      <c r="I653" t="s">
        <v>1212</v>
      </c>
      <c r="J653" t="s">
        <v>1210</v>
      </c>
      <c r="K653" t="s">
        <v>1213</v>
      </c>
    </row>
    <row r="654" spans="1:11">
      <c r="A654" s="26">
        <v>44651</v>
      </c>
      <c r="B654" t="s">
        <v>516</v>
      </c>
      <c r="C654" t="s">
        <v>517</v>
      </c>
      <c r="D654" t="s">
        <v>615</v>
      </c>
      <c r="E654" t="s">
        <v>518</v>
      </c>
      <c r="F654" s="29">
        <v>218</v>
      </c>
      <c r="G654" s="29">
        <v>123487146.45999999</v>
      </c>
      <c r="H654" t="s">
        <v>11</v>
      </c>
      <c r="I654" t="s">
        <v>616</v>
      </c>
      <c r="J654" t="s">
        <v>617</v>
      </c>
      <c r="K654" t="s">
        <v>618</v>
      </c>
    </row>
    <row r="655" spans="1:11">
      <c r="A655" s="26">
        <v>44651</v>
      </c>
      <c r="B655" t="s">
        <v>516</v>
      </c>
      <c r="C655" t="s">
        <v>517</v>
      </c>
      <c r="D655" t="s">
        <v>615</v>
      </c>
      <c r="E655" t="s">
        <v>619</v>
      </c>
      <c r="F655" s="29">
        <v>133</v>
      </c>
      <c r="G655" s="29">
        <v>2517555.7999999998</v>
      </c>
      <c r="H655" t="s">
        <v>11</v>
      </c>
      <c r="I655" t="s">
        <v>620</v>
      </c>
      <c r="J655" t="s">
        <v>617</v>
      </c>
      <c r="K655" t="s">
        <v>621</v>
      </c>
    </row>
    <row r="656" spans="1:11">
      <c r="A656" s="26">
        <v>44651</v>
      </c>
      <c r="B656" t="s">
        <v>516</v>
      </c>
      <c r="C656" t="s">
        <v>517</v>
      </c>
      <c r="D656" t="s">
        <v>615</v>
      </c>
      <c r="E656" t="s">
        <v>518</v>
      </c>
      <c r="F656" s="29">
        <v>349</v>
      </c>
      <c r="G656" s="29">
        <v>224068975</v>
      </c>
      <c r="H656" t="s">
        <v>11</v>
      </c>
      <c r="I656" t="s">
        <v>622</v>
      </c>
      <c r="J656" t="s">
        <v>617</v>
      </c>
      <c r="K656" t="s">
        <v>623</v>
      </c>
    </row>
    <row r="657" spans="1:11">
      <c r="A657" s="26">
        <v>44651</v>
      </c>
      <c r="B657" t="s">
        <v>516</v>
      </c>
      <c r="C657" t="s">
        <v>517</v>
      </c>
      <c r="D657" t="s">
        <v>615</v>
      </c>
      <c r="E657" t="s">
        <v>518</v>
      </c>
      <c r="F657" s="29">
        <v>107</v>
      </c>
      <c r="G657" s="29">
        <v>561845.98</v>
      </c>
      <c r="H657" t="s">
        <v>11</v>
      </c>
      <c r="I657" t="s">
        <v>624</v>
      </c>
      <c r="J657" t="s">
        <v>617</v>
      </c>
      <c r="K657" t="s">
        <v>625</v>
      </c>
    </row>
    <row r="658" spans="1:11">
      <c r="A658" s="26">
        <v>44651</v>
      </c>
      <c r="B658" t="s">
        <v>516</v>
      </c>
      <c r="C658" t="s">
        <v>517</v>
      </c>
      <c r="D658" t="s">
        <v>615</v>
      </c>
      <c r="E658" t="s">
        <v>518</v>
      </c>
      <c r="F658" s="29">
        <v>169</v>
      </c>
      <c r="G658" s="29">
        <v>29952616.07</v>
      </c>
      <c r="H658" t="s">
        <v>11</v>
      </c>
      <c r="I658" t="s">
        <v>626</v>
      </c>
      <c r="J658" t="s">
        <v>627</v>
      </c>
      <c r="K658" t="s">
        <v>628</v>
      </c>
    </row>
    <row r="659" spans="1:11">
      <c r="A659" s="26">
        <v>44651</v>
      </c>
      <c r="B659" t="s">
        <v>516</v>
      </c>
      <c r="C659" t="s">
        <v>517</v>
      </c>
      <c r="D659" t="s">
        <v>615</v>
      </c>
      <c r="E659" t="s">
        <v>518</v>
      </c>
      <c r="F659" s="29">
        <v>3706</v>
      </c>
      <c r="G659" s="29">
        <v>274018405.36000001</v>
      </c>
      <c r="H659" t="s">
        <v>11</v>
      </c>
      <c r="I659" t="s">
        <v>629</v>
      </c>
      <c r="J659" t="s">
        <v>627</v>
      </c>
      <c r="K659" t="s">
        <v>630</v>
      </c>
    </row>
    <row r="660" spans="1:11">
      <c r="A660" s="26">
        <v>44651</v>
      </c>
      <c r="B660" t="s">
        <v>516</v>
      </c>
      <c r="C660" t="s">
        <v>517</v>
      </c>
      <c r="D660" t="s">
        <v>615</v>
      </c>
      <c r="E660" t="s">
        <v>518</v>
      </c>
      <c r="F660" s="29">
        <v>15273</v>
      </c>
      <c r="G660" s="29">
        <v>1744852429.29</v>
      </c>
      <c r="H660" t="s">
        <v>11</v>
      </c>
      <c r="I660" t="s">
        <v>631</v>
      </c>
      <c r="J660" t="s">
        <v>627</v>
      </c>
      <c r="K660" t="s">
        <v>632</v>
      </c>
    </row>
    <row r="661" spans="1:11">
      <c r="A661" s="26">
        <v>44651</v>
      </c>
      <c r="B661" t="s">
        <v>516</v>
      </c>
      <c r="C661" t="s">
        <v>517</v>
      </c>
      <c r="D661" t="s">
        <v>615</v>
      </c>
      <c r="E661" t="s">
        <v>518</v>
      </c>
      <c r="F661" s="29">
        <v>13532</v>
      </c>
      <c r="G661" s="29">
        <v>16865543046.07</v>
      </c>
      <c r="H661" t="s">
        <v>11</v>
      </c>
      <c r="I661" t="s">
        <v>633</v>
      </c>
      <c r="J661" t="s">
        <v>627</v>
      </c>
      <c r="K661" t="s">
        <v>634</v>
      </c>
    </row>
    <row r="662" spans="1:11">
      <c r="A662" s="26">
        <v>44651</v>
      </c>
      <c r="B662" t="s">
        <v>516</v>
      </c>
      <c r="C662" t="s">
        <v>517</v>
      </c>
      <c r="D662" t="s">
        <v>615</v>
      </c>
      <c r="E662" t="s">
        <v>518</v>
      </c>
      <c r="F662" s="29">
        <v>1207</v>
      </c>
      <c r="G662" s="29">
        <v>184806175.36000001</v>
      </c>
      <c r="H662" t="s">
        <v>11</v>
      </c>
      <c r="I662" t="s">
        <v>635</v>
      </c>
      <c r="J662" t="s">
        <v>627</v>
      </c>
      <c r="K662" t="s">
        <v>636</v>
      </c>
    </row>
    <row r="663" spans="1:11">
      <c r="A663" s="26">
        <v>44651</v>
      </c>
      <c r="B663" t="s">
        <v>516</v>
      </c>
      <c r="C663" t="s">
        <v>517</v>
      </c>
      <c r="D663" t="s">
        <v>615</v>
      </c>
      <c r="E663" t="s">
        <v>518</v>
      </c>
      <c r="F663" s="29">
        <v>233</v>
      </c>
      <c r="G663" s="29">
        <v>49491783.57</v>
      </c>
      <c r="H663" t="s">
        <v>11</v>
      </c>
      <c r="I663" t="s">
        <v>637</v>
      </c>
      <c r="J663" t="s">
        <v>627</v>
      </c>
      <c r="K663" t="s">
        <v>638</v>
      </c>
    </row>
    <row r="664" spans="1:11">
      <c r="A664" s="26">
        <v>44651</v>
      </c>
      <c r="B664" t="s">
        <v>516</v>
      </c>
      <c r="C664" t="s">
        <v>517</v>
      </c>
      <c r="D664" t="s">
        <v>615</v>
      </c>
      <c r="E664" t="s">
        <v>518</v>
      </c>
      <c r="F664" s="29">
        <v>115</v>
      </c>
      <c r="G664" s="29">
        <v>5883707.8600000003</v>
      </c>
      <c r="H664" t="s">
        <v>11</v>
      </c>
      <c r="I664" t="s">
        <v>639</v>
      </c>
      <c r="J664" t="s">
        <v>627</v>
      </c>
      <c r="K664" t="s">
        <v>640</v>
      </c>
    </row>
    <row r="665" spans="1:11">
      <c r="A665" s="26">
        <v>44651</v>
      </c>
      <c r="B665" t="s">
        <v>516</v>
      </c>
      <c r="C665" t="s">
        <v>517</v>
      </c>
      <c r="D665" t="s">
        <v>615</v>
      </c>
      <c r="E665" t="s">
        <v>518</v>
      </c>
      <c r="F665" s="29">
        <v>11332</v>
      </c>
      <c r="G665" s="29">
        <v>484242125</v>
      </c>
      <c r="H665" t="s">
        <v>11</v>
      </c>
      <c r="I665" t="s">
        <v>641</v>
      </c>
      <c r="J665" t="s">
        <v>627</v>
      </c>
      <c r="K665" t="s">
        <v>642</v>
      </c>
    </row>
    <row r="666" spans="1:11">
      <c r="A666" s="26">
        <v>44651</v>
      </c>
      <c r="B666" t="s">
        <v>516</v>
      </c>
      <c r="C666" t="s">
        <v>517</v>
      </c>
      <c r="D666" t="s">
        <v>615</v>
      </c>
      <c r="E666" t="s">
        <v>518</v>
      </c>
      <c r="F666" s="29">
        <v>58</v>
      </c>
      <c r="G666" s="29">
        <v>2633507.86</v>
      </c>
      <c r="H666" t="s">
        <v>11</v>
      </c>
      <c r="I666" t="s">
        <v>643</v>
      </c>
      <c r="J666" t="s">
        <v>627</v>
      </c>
      <c r="K666" t="s">
        <v>644</v>
      </c>
    </row>
    <row r="667" spans="1:11">
      <c r="A667" s="26">
        <v>44651</v>
      </c>
      <c r="B667" t="s">
        <v>516</v>
      </c>
      <c r="C667" t="s">
        <v>517</v>
      </c>
      <c r="D667" t="s">
        <v>615</v>
      </c>
      <c r="E667" t="s">
        <v>518</v>
      </c>
      <c r="F667" s="29">
        <v>1672</v>
      </c>
      <c r="G667" s="29">
        <v>213789153.21000001</v>
      </c>
      <c r="H667" t="s">
        <v>11</v>
      </c>
      <c r="I667" t="s">
        <v>645</v>
      </c>
      <c r="J667" t="s">
        <v>627</v>
      </c>
      <c r="K667" t="s">
        <v>646</v>
      </c>
    </row>
    <row r="668" spans="1:11">
      <c r="A668" s="26">
        <v>44651</v>
      </c>
      <c r="B668" t="s">
        <v>516</v>
      </c>
      <c r="C668" t="s">
        <v>517</v>
      </c>
      <c r="D668" t="s">
        <v>615</v>
      </c>
      <c r="E668" t="s">
        <v>518</v>
      </c>
      <c r="F668" s="29">
        <v>97</v>
      </c>
      <c r="G668" s="29">
        <v>7560607.8600000003</v>
      </c>
      <c r="H668" t="s">
        <v>11</v>
      </c>
      <c r="I668" t="s">
        <v>647</v>
      </c>
      <c r="J668" t="s">
        <v>627</v>
      </c>
      <c r="K668" t="s">
        <v>648</v>
      </c>
    </row>
    <row r="669" spans="1:11">
      <c r="A669" s="26">
        <v>44651</v>
      </c>
      <c r="B669" t="s">
        <v>516</v>
      </c>
      <c r="C669" t="s">
        <v>517</v>
      </c>
      <c r="D669" t="s">
        <v>615</v>
      </c>
      <c r="E669" t="s">
        <v>518</v>
      </c>
      <c r="F669" s="29">
        <v>101</v>
      </c>
      <c r="G669" s="29">
        <v>4013713.57</v>
      </c>
      <c r="H669" t="s">
        <v>11</v>
      </c>
      <c r="I669" t="s">
        <v>649</v>
      </c>
      <c r="J669" t="s">
        <v>627</v>
      </c>
      <c r="K669" t="s">
        <v>650</v>
      </c>
    </row>
    <row r="670" spans="1:11">
      <c r="A670" s="26">
        <v>44651</v>
      </c>
      <c r="B670" t="s">
        <v>516</v>
      </c>
      <c r="C670" t="s">
        <v>517</v>
      </c>
      <c r="D670" t="s">
        <v>615</v>
      </c>
      <c r="E670" t="s">
        <v>518</v>
      </c>
      <c r="F670" s="29">
        <v>427</v>
      </c>
      <c r="G670" s="29">
        <v>23728416.43</v>
      </c>
      <c r="H670" t="s">
        <v>11</v>
      </c>
      <c r="I670" t="s">
        <v>651</v>
      </c>
      <c r="J670" t="s">
        <v>627</v>
      </c>
      <c r="K670" t="s">
        <v>652</v>
      </c>
    </row>
    <row r="671" spans="1:11">
      <c r="A671" s="26">
        <v>44651</v>
      </c>
      <c r="B671" t="s">
        <v>516</v>
      </c>
      <c r="C671" t="s">
        <v>517</v>
      </c>
      <c r="D671" t="s">
        <v>615</v>
      </c>
      <c r="E671" t="s">
        <v>518</v>
      </c>
      <c r="F671" s="29">
        <v>64</v>
      </c>
      <c r="G671" s="29">
        <v>8531863.9299999997</v>
      </c>
      <c r="H671" t="s">
        <v>11</v>
      </c>
      <c r="I671" t="s">
        <v>653</v>
      </c>
      <c r="J671" t="s">
        <v>627</v>
      </c>
      <c r="K671" t="s">
        <v>654</v>
      </c>
    </row>
    <row r="672" spans="1:11">
      <c r="A672" s="26">
        <v>44651</v>
      </c>
      <c r="B672" t="s">
        <v>516</v>
      </c>
      <c r="C672" t="s">
        <v>517</v>
      </c>
      <c r="D672" t="s">
        <v>615</v>
      </c>
      <c r="E672" t="s">
        <v>518</v>
      </c>
      <c r="F672" s="29">
        <v>83</v>
      </c>
      <c r="G672" s="29">
        <v>4923981.43</v>
      </c>
      <c r="H672" t="s">
        <v>11</v>
      </c>
      <c r="I672" t="s">
        <v>655</v>
      </c>
      <c r="J672" t="s">
        <v>627</v>
      </c>
      <c r="K672" t="s">
        <v>656</v>
      </c>
    </row>
    <row r="673" spans="1:11">
      <c r="A673" s="26">
        <v>44651</v>
      </c>
      <c r="B673" t="s">
        <v>516</v>
      </c>
      <c r="C673" t="s">
        <v>517</v>
      </c>
      <c r="D673" t="s">
        <v>615</v>
      </c>
      <c r="E673" t="s">
        <v>518</v>
      </c>
      <c r="F673" s="29">
        <v>760</v>
      </c>
      <c r="G673" s="29">
        <v>43435612.5</v>
      </c>
      <c r="H673" t="s">
        <v>11</v>
      </c>
      <c r="I673" t="s">
        <v>657</v>
      </c>
      <c r="J673" t="s">
        <v>627</v>
      </c>
      <c r="K673" t="s">
        <v>658</v>
      </c>
    </row>
    <row r="674" spans="1:11">
      <c r="A674" s="26">
        <v>44651</v>
      </c>
      <c r="B674" t="s">
        <v>516</v>
      </c>
      <c r="C674" t="s">
        <v>517</v>
      </c>
      <c r="D674" t="s">
        <v>615</v>
      </c>
      <c r="E674" t="s">
        <v>518</v>
      </c>
      <c r="F674" s="29">
        <v>1449</v>
      </c>
      <c r="G674" s="29">
        <v>35422773.210000001</v>
      </c>
      <c r="H674" t="s">
        <v>11</v>
      </c>
      <c r="I674" t="s">
        <v>659</v>
      </c>
      <c r="J674" t="s">
        <v>627</v>
      </c>
      <c r="K674" t="s">
        <v>660</v>
      </c>
    </row>
    <row r="675" spans="1:11">
      <c r="A675" s="26">
        <v>44651</v>
      </c>
      <c r="B675" t="s">
        <v>516</v>
      </c>
      <c r="C675" t="s">
        <v>517</v>
      </c>
      <c r="D675" t="s">
        <v>615</v>
      </c>
      <c r="E675" t="s">
        <v>518</v>
      </c>
      <c r="F675" s="29">
        <v>183</v>
      </c>
      <c r="G675" s="29">
        <v>11473759.289999999</v>
      </c>
      <c r="H675" t="s">
        <v>11</v>
      </c>
      <c r="I675" t="s">
        <v>661</v>
      </c>
      <c r="J675" t="s">
        <v>627</v>
      </c>
      <c r="K675" t="s">
        <v>662</v>
      </c>
    </row>
    <row r="676" spans="1:11">
      <c r="A676" s="26">
        <v>44651</v>
      </c>
      <c r="B676" t="s">
        <v>516</v>
      </c>
      <c r="C676" t="s">
        <v>517</v>
      </c>
      <c r="D676" t="s">
        <v>615</v>
      </c>
      <c r="E676" t="s">
        <v>518</v>
      </c>
      <c r="F676" s="29">
        <v>637</v>
      </c>
      <c r="G676" s="29">
        <v>97420245.359999999</v>
      </c>
      <c r="H676" t="s">
        <v>11</v>
      </c>
      <c r="I676" t="s">
        <v>663</v>
      </c>
      <c r="J676" t="s">
        <v>627</v>
      </c>
      <c r="K676" t="s">
        <v>664</v>
      </c>
    </row>
    <row r="677" spans="1:11">
      <c r="A677" s="26">
        <v>44651</v>
      </c>
      <c r="B677" t="s">
        <v>516</v>
      </c>
      <c r="C677" t="s">
        <v>517</v>
      </c>
      <c r="D677" t="s">
        <v>615</v>
      </c>
      <c r="E677" t="s">
        <v>518</v>
      </c>
      <c r="F677" s="29">
        <v>38575</v>
      </c>
      <c r="G677" s="29">
        <v>10932286907.5</v>
      </c>
      <c r="H677" t="s">
        <v>11</v>
      </c>
      <c r="I677" t="s">
        <v>665</v>
      </c>
      <c r="J677" t="s">
        <v>627</v>
      </c>
      <c r="K677" t="s">
        <v>666</v>
      </c>
    </row>
    <row r="678" spans="1:11">
      <c r="A678" s="26">
        <v>44651</v>
      </c>
      <c r="B678" t="s">
        <v>516</v>
      </c>
      <c r="C678" t="s">
        <v>517</v>
      </c>
      <c r="D678" t="s">
        <v>615</v>
      </c>
      <c r="E678" t="s">
        <v>518</v>
      </c>
      <c r="F678" s="29">
        <v>51</v>
      </c>
      <c r="G678" s="29">
        <v>1869061.43</v>
      </c>
      <c r="H678" t="s">
        <v>11</v>
      </c>
      <c r="I678" t="s">
        <v>671</v>
      </c>
      <c r="J678" t="s">
        <v>627</v>
      </c>
      <c r="K678" t="s">
        <v>672</v>
      </c>
    </row>
    <row r="679" spans="1:11">
      <c r="A679" s="26">
        <v>44651</v>
      </c>
      <c r="B679" t="s">
        <v>516</v>
      </c>
      <c r="C679" t="s">
        <v>517</v>
      </c>
      <c r="D679" t="s">
        <v>615</v>
      </c>
      <c r="E679" t="s">
        <v>518</v>
      </c>
      <c r="F679" s="29">
        <v>4963</v>
      </c>
      <c r="G679" s="29">
        <v>109865901.79000001</v>
      </c>
      <c r="H679" t="s">
        <v>11</v>
      </c>
      <c r="I679" t="s">
        <v>673</v>
      </c>
      <c r="J679" t="s">
        <v>627</v>
      </c>
      <c r="K679" t="s">
        <v>674</v>
      </c>
    </row>
    <row r="680" spans="1:11">
      <c r="A680" s="26">
        <v>44651</v>
      </c>
      <c r="B680" t="s">
        <v>516</v>
      </c>
      <c r="C680" t="s">
        <v>517</v>
      </c>
      <c r="D680" t="s">
        <v>615</v>
      </c>
      <c r="E680" t="s">
        <v>518</v>
      </c>
      <c r="F680" s="29">
        <v>47</v>
      </c>
      <c r="G680" s="29">
        <v>1625567.5</v>
      </c>
      <c r="H680" t="s">
        <v>11</v>
      </c>
      <c r="I680" t="s">
        <v>675</v>
      </c>
      <c r="J680" t="s">
        <v>627</v>
      </c>
      <c r="K680" t="s">
        <v>676</v>
      </c>
    </row>
    <row r="681" spans="1:11">
      <c r="A681" s="26">
        <v>44651</v>
      </c>
      <c r="B681" t="s">
        <v>516</v>
      </c>
      <c r="C681" t="s">
        <v>517</v>
      </c>
      <c r="D681" t="s">
        <v>615</v>
      </c>
      <c r="E681" t="s">
        <v>518</v>
      </c>
      <c r="F681" s="29">
        <v>283</v>
      </c>
      <c r="G681" s="29">
        <v>27062858.57</v>
      </c>
      <c r="H681" t="s">
        <v>11</v>
      </c>
      <c r="I681" t="s">
        <v>677</v>
      </c>
      <c r="J681" t="s">
        <v>627</v>
      </c>
      <c r="K681" t="s">
        <v>678</v>
      </c>
    </row>
    <row r="682" spans="1:11">
      <c r="A682" s="26">
        <v>44651</v>
      </c>
      <c r="B682" t="s">
        <v>516</v>
      </c>
      <c r="C682" t="s">
        <v>517</v>
      </c>
      <c r="D682" t="s">
        <v>615</v>
      </c>
      <c r="E682" t="s">
        <v>518</v>
      </c>
      <c r="F682" s="29">
        <v>30</v>
      </c>
      <c r="G682" s="29">
        <v>4739866.43</v>
      </c>
      <c r="H682" t="s">
        <v>11</v>
      </c>
      <c r="I682" t="s">
        <v>679</v>
      </c>
      <c r="J682" t="s">
        <v>627</v>
      </c>
      <c r="K682" t="s">
        <v>680</v>
      </c>
    </row>
    <row r="683" spans="1:11">
      <c r="A683" s="26">
        <v>44651</v>
      </c>
      <c r="B683" t="s">
        <v>516</v>
      </c>
      <c r="C683" t="s">
        <v>517</v>
      </c>
      <c r="D683" t="s">
        <v>615</v>
      </c>
      <c r="E683" t="s">
        <v>518</v>
      </c>
      <c r="F683" s="29">
        <v>4866</v>
      </c>
      <c r="G683" s="29">
        <v>1016707348.21</v>
      </c>
      <c r="H683" t="s">
        <v>11</v>
      </c>
      <c r="I683" t="s">
        <v>681</v>
      </c>
      <c r="J683" t="s">
        <v>627</v>
      </c>
      <c r="K683" t="s">
        <v>682</v>
      </c>
    </row>
    <row r="684" spans="1:11">
      <c r="A684" s="26">
        <v>44651</v>
      </c>
      <c r="B684" t="s">
        <v>516</v>
      </c>
      <c r="C684" t="s">
        <v>517</v>
      </c>
      <c r="D684" t="s">
        <v>615</v>
      </c>
      <c r="E684" t="s">
        <v>518</v>
      </c>
      <c r="F684" s="29">
        <v>1339</v>
      </c>
      <c r="G684" s="29">
        <v>112956934.29000001</v>
      </c>
      <c r="H684" t="s">
        <v>11</v>
      </c>
      <c r="I684" t="s">
        <v>683</v>
      </c>
      <c r="J684" t="s">
        <v>627</v>
      </c>
      <c r="K684" t="s">
        <v>684</v>
      </c>
    </row>
    <row r="685" spans="1:11">
      <c r="A685" s="26">
        <v>44651</v>
      </c>
      <c r="B685" t="s">
        <v>516</v>
      </c>
      <c r="C685" t="s">
        <v>517</v>
      </c>
      <c r="D685" t="s">
        <v>615</v>
      </c>
      <c r="E685" t="s">
        <v>518</v>
      </c>
      <c r="F685" s="29">
        <v>182</v>
      </c>
      <c r="G685" s="29">
        <v>135281371.78999999</v>
      </c>
      <c r="H685" t="s">
        <v>11</v>
      </c>
      <c r="I685" t="s">
        <v>685</v>
      </c>
      <c r="J685" t="s">
        <v>627</v>
      </c>
      <c r="K685" t="s">
        <v>686</v>
      </c>
    </row>
    <row r="686" spans="1:11">
      <c r="A686" s="26">
        <v>44651</v>
      </c>
      <c r="B686" t="s">
        <v>516</v>
      </c>
      <c r="C686" t="s">
        <v>517</v>
      </c>
      <c r="D686" t="s">
        <v>615</v>
      </c>
      <c r="E686" t="s">
        <v>518</v>
      </c>
      <c r="F686" s="29">
        <v>735</v>
      </c>
      <c r="G686" s="29">
        <v>136458460</v>
      </c>
      <c r="H686" t="s">
        <v>11</v>
      </c>
      <c r="I686" t="s">
        <v>687</v>
      </c>
      <c r="J686" t="s">
        <v>627</v>
      </c>
      <c r="K686" t="s">
        <v>688</v>
      </c>
    </row>
    <row r="687" spans="1:11">
      <c r="A687" s="26">
        <v>44651</v>
      </c>
      <c r="B687" t="s">
        <v>516</v>
      </c>
      <c r="C687" t="s">
        <v>517</v>
      </c>
      <c r="D687" t="s">
        <v>615</v>
      </c>
      <c r="E687" t="s">
        <v>518</v>
      </c>
      <c r="F687" s="29">
        <v>128</v>
      </c>
      <c r="G687" s="29">
        <v>31079861.789999999</v>
      </c>
      <c r="H687" t="s">
        <v>11</v>
      </c>
      <c r="I687" t="s">
        <v>689</v>
      </c>
      <c r="J687" t="s">
        <v>627</v>
      </c>
      <c r="K687" t="s">
        <v>690</v>
      </c>
    </row>
    <row r="688" spans="1:11">
      <c r="A688" s="26">
        <v>44651</v>
      </c>
      <c r="B688" t="s">
        <v>516</v>
      </c>
      <c r="C688" t="s">
        <v>517</v>
      </c>
      <c r="D688" t="s">
        <v>615</v>
      </c>
      <c r="E688" t="s">
        <v>518</v>
      </c>
      <c r="F688" s="29">
        <v>105</v>
      </c>
      <c r="G688" s="29">
        <v>6346507.8600000003</v>
      </c>
      <c r="H688" t="s">
        <v>11</v>
      </c>
      <c r="I688" t="s">
        <v>691</v>
      </c>
      <c r="J688" t="s">
        <v>627</v>
      </c>
      <c r="K688" t="s">
        <v>692</v>
      </c>
    </row>
    <row r="689" spans="1:11">
      <c r="A689" s="26">
        <v>44651</v>
      </c>
      <c r="B689" t="s">
        <v>516</v>
      </c>
      <c r="C689" t="s">
        <v>517</v>
      </c>
      <c r="D689" t="s">
        <v>615</v>
      </c>
      <c r="E689" t="s">
        <v>518</v>
      </c>
      <c r="F689" s="29">
        <v>176</v>
      </c>
      <c r="G689" s="29">
        <v>8963184.6400000006</v>
      </c>
      <c r="H689" t="s">
        <v>11</v>
      </c>
      <c r="I689" t="s">
        <v>693</v>
      </c>
      <c r="J689" t="s">
        <v>627</v>
      </c>
      <c r="K689" t="s">
        <v>694</v>
      </c>
    </row>
    <row r="690" spans="1:11">
      <c r="A690" s="26">
        <v>44651</v>
      </c>
      <c r="B690" t="s">
        <v>516</v>
      </c>
      <c r="C690" t="s">
        <v>517</v>
      </c>
      <c r="D690" t="s">
        <v>615</v>
      </c>
      <c r="E690" t="s">
        <v>518</v>
      </c>
      <c r="F690" s="29">
        <v>19</v>
      </c>
      <c r="G690" s="29">
        <v>980546.43</v>
      </c>
      <c r="H690" t="s">
        <v>11</v>
      </c>
      <c r="I690" t="s">
        <v>695</v>
      </c>
      <c r="J690" t="s">
        <v>627</v>
      </c>
      <c r="K690" t="s">
        <v>696</v>
      </c>
    </row>
    <row r="691" spans="1:11">
      <c r="A691" s="26">
        <v>44651</v>
      </c>
      <c r="B691" t="s">
        <v>516</v>
      </c>
      <c r="C691" t="s">
        <v>517</v>
      </c>
      <c r="D691" t="s">
        <v>615</v>
      </c>
      <c r="E691" t="s">
        <v>518</v>
      </c>
      <c r="F691" s="29">
        <v>8319</v>
      </c>
      <c r="G691" s="29">
        <v>292490475</v>
      </c>
      <c r="H691" t="s">
        <v>11</v>
      </c>
      <c r="I691" t="s">
        <v>697</v>
      </c>
      <c r="J691" t="s">
        <v>627</v>
      </c>
      <c r="K691" t="s">
        <v>698</v>
      </c>
    </row>
    <row r="692" spans="1:11">
      <c r="A692" s="26">
        <v>44651</v>
      </c>
      <c r="B692" t="s">
        <v>516</v>
      </c>
      <c r="C692" t="s">
        <v>517</v>
      </c>
      <c r="D692" t="s">
        <v>615</v>
      </c>
      <c r="E692" t="s">
        <v>518</v>
      </c>
      <c r="F692" s="29">
        <v>1604</v>
      </c>
      <c r="G692" s="29">
        <v>94273776.790000007</v>
      </c>
      <c r="H692" t="s">
        <v>11</v>
      </c>
      <c r="I692" t="s">
        <v>699</v>
      </c>
      <c r="J692" t="s">
        <v>627</v>
      </c>
      <c r="K692" t="s">
        <v>700</v>
      </c>
    </row>
    <row r="693" spans="1:11">
      <c r="A693" s="26">
        <v>44651</v>
      </c>
      <c r="B693" t="s">
        <v>516</v>
      </c>
      <c r="C693" t="s">
        <v>517</v>
      </c>
      <c r="D693" t="s">
        <v>615</v>
      </c>
      <c r="E693" t="s">
        <v>518</v>
      </c>
      <c r="F693" s="29">
        <v>1746</v>
      </c>
      <c r="G693" s="29">
        <v>3705096623.21</v>
      </c>
      <c r="H693" t="s">
        <v>11</v>
      </c>
      <c r="I693" t="s">
        <v>701</v>
      </c>
      <c r="J693" t="s">
        <v>627</v>
      </c>
      <c r="K693" t="s">
        <v>702</v>
      </c>
    </row>
    <row r="694" spans="1:11">
      <c r="A694" s="26">
        <v>44651</v>
      </c>
      <c r="B694" t="s">
        <v>516</v>
      </c>
      <c r="C694" t="s">
        <v>517</v>
      </c>
      <c r="D694" t="s">
        <v>615</v>
      </c>
      <c r="E694" t="s">
        <v>518</v>
      </c>
      <c r="F694" s="29">
        <v>205</v>
      </c>
      <c r="G694" s="29">
        <v>43774041.789999999</v>
      </c>
      <c r="H694" t="s">
        <v>11</v>
      </c>
      <c r="I694" t="s">
        <v>703</v>
      </c>
      <c r="J694" t="s">
        <v>627</v>
      </c>
      <c r="K694" t="s">
        <v>704</v>
      </c>
    </row>
    <row r="695" spans="1:11">
      <c r="A695" s="26">
        <v>44651</v>
      </c>
      <c r="B695" t="s">
        <v>516</v>
      </c>
      <c r="C695" t="s">
        <v>517</v>
      </c>
      <c r="D695" t="s">
        <v>615</v>
      </c>
      <c r="E695" t="s">
        <v>518</v>
      </c>
      <c r="F695" s="29">
        <v>227</v>
      </c>
      <c r="G695" s="29">
        <v>13683410</v>
      </c>
      <c r="H695" t="s">
        <v>11</v>
      </c>
      <c r="I695" t="s">
        <v>705</v>
      </c>
      <c r="J695" t="s">
        <v>627</v>
      </c>
      <c r="K695" t="s">
        <v>706</v>
      </c>
    </row>
    <row r="696" spans="1:11">
      <c r="A696" s="26">
        <v>44651</v>
      </c>
      <c r="B696" t="s">
        <v>516</v>
      </c>
      <c r="C696" t="s">
        <v>517</v>
      </c>
      <c r="D696" t="s">
        <v>615</v>
      </c>
      <c r="E696" t="s">
        <v>518</v>
      </c>
      <c r="F696" s="29">
        <v>108</v>
      </c>
      <c r="G696" s="29">
        <v>9799269.2899999991</v>
      </c>
      <c r="H696" t="s">
        <v>11</v>
      </c>
      <c r="I696" t="s">
        <v>707</v>
      </c>
      <c r="J696" t="s">
        <v>627</v>
      </c>
      <c r="K696" t="s">
        <v>708</v>
      </c>
    </row>
    <row r="697" spans="1:11">
      <c r="A697" s="26">
        <v>44651</v>
      </c>
      <c r="B697" t="s">
        <v>516</v>
      </c>
      <c r="C697" t="s">
        <v>517</v>
      </c>
      <c r="D697" t="s">
        <v>615</v>
      </c>
      <c r="E697" t="s">
        <v>518</v>
      </c>
      <c r="F697" s="29">
        <v>12</v>
      </c>
      <c r="G697" s="29">
        <v>1277335</v>
      </c>
      <c r="H697" t="s">
        <v>11</v>
      </c>
      <c r="I697" t="s">
        <v>709</v>
      </c>
      <c r="J697" t="s">
        <v>627</v>
      </c>
      <c r="K697" t="s">
        <v>710</v>
      </c>
    </row>
    <row r="698" spans="1:11">
      <c r="A698" s="26">
        <v>44651</v>
      </c>
      <c r="B698" t="s">
        <v>516</v>
      </c>
      <c r="C698" t="s">
        <v>517</v>
      </c>
      <c r="D698" t="s">
        <v>615</v>
      </c>
      <c r="E698" t="s">
        <v>518</v>
      </c>
      <c r="F698" s="29">
        <v>261</v>
      </c>
      <c r="G698" s="29">
        <v>14463802.5</v>
      </c>
      <c r="H698" t="s">
        <v>11</v>
      </c>
      <c r="I698" t="s">
        <v>711</v>
      </c>
      <c r="J698" t="s">
        <v>627</v>
      </c>
      <c r="K698" t="s">
        <v>712</v>
      </c>
    </row>
    <row r="699" spans="1:11">
      <c r="A699" s="26">
        <v>44651</v>
      </c>
      <c r="B699" t="s">
        <v>516</v>
      </c>
      <c r="C699" t="s">
        <v>517</v>
      </c>
      <c r="D699" t="s">
        <v>615</v>
      </c>
      <c r="E699" t="s">
        <v>518</v>
      </c>
      <c r="F699" s="29">
        <v>398</v>
      </c>
      <c r="G699" s="29">
        <v>9955552.5</v>
      </c>
      <c r="H699" t="s">
        <v>11</v>
      </c>
      <c r="I699" t="s">
        <v>713</v>
      </c>
      <c r="J699" t="s">
        <v>627</v>
      </c>
      <c r="K699" t="s">
        <v>714</v>
      </c>
    </row>
    <row r="700" spans="1:11">
      <c r="A700" s="26">
        <v>44651</v>
      </c>
      <c r="B700" t="s">
        <v>516</v>
      </c>
      <c r="C700" t="s">
        <v>517</v>
      </c>
      <c r="D700" t="s">
        <v>615</v>
      </c>
      <c r="E700" t="s">
        <v>518</v>
      </c>
      <c r="F700" s="29">
        <v>4</v>
      </c>
      <c r="G700" s="29">
        <v>271413.93</v>
      </c>
      <c r="H700" t="s">
        <v>11</v>
      </c>
      <c r="I700" t="s">
        <v>715</v>
      </c>
      <c r="J700" t="s">
        <v>627</v>
      </c>
      <c r="K700" t="s">
        <v>716</v>
      </c>
    </row>
    <row r="701" spans="1:11">
      <c r="A701" s="26">
        <v>44651</v>
      </c>
      <c r="B701" t="s">
        <v>516</v>
      </c>
      <c r="C701" t="s">
        <v>517</v>
      </c>
      <c r="D701" t="s">
        <v>615</v>
      </c>
      <c r="E701" t="s">
        <v>518</v>
      </c>
      <c r="F701" s="29">
        <v>9</v>
      </c>
      <c r="G701" s="29">
        <v>444972.11</v>
      </c>
      <c r="H701" t="s">
        <v>11</v>
      </c>
      <c r="I701" t="s">
        <v>717</v>
      </c>
      <c r="J701" t="s">
        <v>627</v>
      </c>
      <c r="K701" t="s">
        <v>718</v>
      </c>
    </row>
    <row r="702" spans="1:11">
      <c r="A702" s="26">
        <v>44651</v>
      </c>
      <c r="B702" t="s">
        <v>516</v>
      </c>
      <c r="C702" t="s">
        <v>517</v>
      </c>
      <c r="D702" t="s">
        <v>615</v>
      </c>
      <c r="E702" t="s">
        <v>518</v>
      </c>
      <c r="F702" s="29">
        <v>31</v>
      </c>
      <c r="G702" s="29">
        <v>1887951.07</v>
      </c>
      <c r="H702" t="s">
        <v>11</v>
      </c>
      <c r="I702" t="s">
        <v>719</v>
      </c>
      <c r="J702" t="s">
        <v>627</v>
      </c>
      <c r="K702" t="s">
        <v>720</v>
      </c>
    </row>
    <row r="703" spans="1:11">
      <c r="A703" s="26">
        <v>44651</v>
      </c>
      <c r="B703" t="s">
        <v>516</v>
      </c>
      <c r="C703" t="s">
        <v>517</v>
      </c>
      <c r="D703" t="s">
        <v>615</v>
      </c>
      <c r="E703" t="s">
        <v>518</v>
      </c>
      <c r="F703" s="29">
        <v>6</v>
      </c>
      <c r="G703" s="29">
        <v>12101013.210000001</v>
      </c>
      <c r="H703" t="s">
        <v>11</v>
      </c>
      <c r="I703" t="s">
        <v>721</v>
      </c>
      <c r="J703" t="s">
        <v>627</v>
      </c>
      <c r="K703" t="s">
        <v>722</v>
      </c>
    </row>
    <row r="704" spans="1:11">
      <c r="A704" s="26">
        <v>44651</v>
      </c>
      <c r="B704" t="s">
        <v>516</v>
      </c>
      <c r="C704" t="s">
        <v>517</v>
      </c>
      <c r="D704" t="s">
        <v>615</v>
      </c>
      <c r="E704" t="s">
        <v>518</v>
      </c>
      <c r="F704" s="29">
        <v>5</v>
      </c>
      <c r="G704" s="29">
        <v>532590</v>
      </c>
      <c r="H704" t="s">
        <v>11</v>
      </c>
      <c r="I704" t="s">
        <v>723</v>
      </c>
      <c r="J704" t="s">
        <v>627</v>
      </c>
      <c r="K704" t="s">
        <v>724</v>
      </c>
    </row>
    <row r="705" spans="1:11">
      <c r="A705" s="26">
        <v>44651</v>
      </c>
      <c r="B705" t="s">
        <v>516</v>
      </c>
      <c r="C705" t="s">
        <v>517</v>
      </c>
      <c r="D705" t="s">
        <v>615</v>
      </c>
      <c r="E705" t="s">
        <v>518</v>
      </c>
      <c r="F705" s="29">
        <v>49</v>
      </c>
      <c r="G705" s="29">
        <v>943801.43</v>
      </c>
      <c r="H705" t="s">
        <v>11</v>
      </c>
      <c r="I705" t="s">
        <v>725</v>
      </c>
      <c r="J705" t="s">
        <v>627</v>
      </c>
      <c r="K705" t="s">
        <v>726</v>
      </c>
    </row>
    <row r="706" spans="1:11">
      <c r="A706" s="26">
        <v>44651</v>
      </c>
      <c r="B706" t="s">
        <v>516</v>
      </c>
      <c r="C706" t="s">
        <v>517</v>
      </c>
      <c r="D706" t="s">
        <v>615</v>
      </c>
      <c r="E706" t="s">
        <v>518</v>
      </c>
      <c r="F706" s="29">
        <v>184</v>
      </c>
      <c r="G706" s="29">
        <v>27087618.57</v>
      </c>
      <c r="H706" t="s">
        <v>11</v>
      </c>
      <c r="I706" t="s">
        <v>727</v>
      </c>
      <c r="J706" t="s">
        <v>627</v>
      </c>
      <c r="K706" t="s">
        <v>728</v>
      </c>
    </row>
    <row r="707" spans="1:11">
      <c r="A707" s="26">
        <v>44651</v>
      </c>
      <c r="B707" t="s">
        <v>516</v>
      </c>
      <c r="C707" t="s">
        <v>517</v>
      </c>
      <c r="D707" t="s">
        <v>615</v>
      </c>
      <c r="E707" t="s">
        <v>518</v>
      </c>
      <c r="F707" s="29">
        <v>170</v>
      </c>
      <c r="G707" s="29">
        <v>25101226.43</v>
      </c>
      <c r="H707" t="s">
        <v>11</v>
      </c>
      <c r="I707" t="s">
        <v>729</v>
      </c>
      <c r="J707" t="s">
        <v>627</v>
      </c>
      <c r="K707" t="s">
        <v>730</v>
      </c>
    </row>
    <row r="708" spans="1:11">
      <c r="A708" s="26">
        <v>44651</v>
      </c>
      <c r="B708" t="s">
        <v>516</v>
      </c>
      <c r="C708" t="s">
        <v>517</v>
      </c>
      <c r="D708" t="s">
        <v>615</v>
      </c>
      <c r="E708" t="s">
        <v>518</v>
      </c>
      <c r="F708" s="29">
        <v>275</v>
      </c>
      <c r="G708" s="29">
        <v>25023973.16</v>
      </c>
      <c r="H708" t="s">
        <v>11</v>
      </c>
      <c r="I708" t="s">
        <v>1214</v>
      </c>
      <c r="J708" t="s">
        <v>627</v>
      </c>
      <c r="K708" t="s">
        <v>732</v>
      </c>
    </row>
    <row r="709" spans="1:11">
      <c r="A709" s="26">
        <v>44651</v>
      </c>
      <c r="B709" t="s">
        <v>516</v>
      </c>
      <c r="C709" t="s">
        <v>517</v>
      </c>
      <c r="D709" t="s">
        <v>615</v>
      </c>
      <c r="E709" t="s">
        <v>518</v>
      </c>
      <c r="F709" s="29">
        <v>3907</v>
      </c>
      <c r="G709" s="29">
        <v>386340437.13999999</v>
      </c>
      <c r="H709" t="s">
        <v>11</v>
      </c>
      <c r="I709" t="s">
        <v>733</v>
      </c>
      <c r="J709" t="s">
        <v>627</v>
      </c>
      <c r="K709" t="s">
        <v>734</v>
      </c>
    </row>
    <row r="710" spans="1:11">
      <c r="A710" s="26">
        <v>44651</v>
      </c>
      <c r="B710" t="s">
        <v>516</v>
      </c>
      <c r="C710" t="s">
        <v>517</v>
      </c>
      <c r="D710" t="s">
        <v>615</v>
      </c>
      <c r="E710" t="s">
        <v>518</v>
      </c>
      <c r="F710" s="29">
        <v>58</v>
      </c>
      <c r="G710" s="29">
        <v>31618135</v>
      </c>
      <c r="H710" t="s">
        <v>11</v>
      </c>
      <c r="I710" t="s">
        <v>735</v>
      </c>
      <c r="J710" t="s">
        <v>627</v>
      </c>
      <c r="K710" t="s">
        <v>736</v>
      </c>
    </row>
    <row r="711" spans="1:11">
      <c r="A711" s="26">
        <v>44651</v>
      </c>
      <c r="B711" t="s">
        <v>516</v>
      </c>
      <c r="C711" t="s">
        <v>517</v>
      </c>
      <c r="D711" t="s">
        <v>615</v>
      </c>
      <c r="E711" t="s">
        <v>518</v>
      </c>
      <c r="F711" s="29">
        <v>4</v>
      </c>
      <c r="G711" s="29">
        <v>3911112.86</v>
      </c>
      <c r="H711" t="s">
        <v>11</v>
      </c>
      <c r="I711" t="s">
        <v>737</v>
      </c>
      <c r="J711" t="s">
        <v>627</v>
      </c>
      <c r="K711" t="s">
        <v>738</v>
      </c>
    </row>
    <row r="712" spans="1:11">
      <c r="A712" s="26">
        <v>44651</v>
      </c>
      <c r="B712" t="s">
        <v>516</v>
      </c>
      <c r="C712" t="s">
        <v>517</v>
      </c>
      <c r="D712" t="s">
        <v>615</v>
      </c>
      <c r="E712" t="s">
        <v>518</v>
      </c>
      <c r="F712" s="29">
        <v>98</v>
      </c>
      <c r="G712" s="29">
        <v>6927942.1399999997</v>
      </c>
      <c r="H712" t="s">
        <v>11</v>
      </c>
      <c r="I712" t="s">
        <v>739</v>
      </c>
      <c r="J712" t="s">
        <v>627</v>
      </c>
      <c r="K712" t="s">
        <v>740</v>
      </c>
    </row>
    <row r="713" spans="1:11">
      <c r="A713" s="26">
        <v>44651</v>
      </c>
      <c r="B713" t="s">
        <v>516</v>
      </c>
      <c r="C713" t="s">
        <v>517</v>
      </c>
      <c r="D713" t="s">
        <v>615</v>
      </c>
      <c r="E713" t="s">
        <v>518</v>
      </c>
      <c r="F713" s="29">
        <v>63</v>
      </c>
      <c r="G713" s="29">
        <v>5227183.93</v>
      </c>
      <c r="H713" t="s">
        <v>11</v>
      </c>
      <c r="I713" t="s">
        <v>741</v>
      </c>
      <c r="J713" t="s">
        <v>627</v>
      </c>
      <c r="K713" t="s">
        <v>742</v>
      </c>
    </row>
    <row r="714" spans="1:11">
      <c r="A714" s="26">
        <v>44651</v>
      </c>
      <c r="B714" t="s">
        <v>516</v>
      </c>
      <c r="C714" t="s">
        <v>517</v>
      </c>
      <c r="D714" t="s">
        <v>615</v>
      </c>
      <c r="E714" t="s">
        <v>518</v>
      </c>
      <c r="F714" s="29">
        <v>85</v>
      </c>
      <c r="G714" s="29">
        <v>11513795.359999999</v>
      </c>
      <c r="H714" t="s">
        <v>11</v>
      </c>
      <c r="I714" t="s">
        <v>743</v>
      </c>
      <c r="J714" t="s">
        <v>627</v>
      </c>
      <c r="K714" t="s">
        <v>744</v>
      </c>
    </row>
    <row r="715" spans="1:11">
      <c r="A715" s="26">
        <v>44651</v>
      </c>
      <c r="B715" t="s">
        <v>516</v>
      </c>
      <c r="C715" t="s">
        <v>517</v>
      </c>
      <c r="D715" t="s">
        <v>615</v>
      </c>
      <c r="E715" t="s">
        <v>518</v>
      </c>
      <c r="F715" s="29">
        <v>486</v>
      </c>
      <c r="G715" s="29">
        <v>257035594.28999999</v>
      </c>
      <c r="H715" t="s">
        <v>11</v>
      </c>
      <c r="I715" t="s">
        <v>745</v>
      </c>
      <c r="J715" t="s">
        <v>627</v>
      </c>
      <c r="K715" t="s">
        <v>746</v>
      </c>
    </row>
    <row r="716" spans="1:11">
      <c r="A716" s="26">
        <v>44651</v>
      </c>
      <c r="B716" t="s">
        <v>516</v>
      </c>
      <c r="C716" t="s">
        <v>517</v>
      </c>
      <c r="D716" t="s">
        <v>615</v>
      </c>
      <c r="E716" t="s">
        <v>518</v>
      </c>
      <c r="F716" s="29">
        <v>1745</v>
      </c>
      <c r="G716" s="29">
        <v>164625913.93000001</v>
      </c>
      <c r="H716" t="s">
        <v>11</v>
      </c>
      <c r="I716" t="s">
        <v>747</v>
      </c>
      <c r="J716" t="s">
        <v>627</v>
      </c>
      <c r="K716" t="s">
        <v>748</v>
      </c>
    </row>
    <row r="717" spans="1:11">
      <c r="A717" s="26">
        <v>44651</v>
      </c>
      <c r="B717" t="s">
        <v>516</v>
      </c>
      <c r="C717" t="s">
        <v>517</v>
      </c>
      <c r="D717" t="s">
        <v>615</v>
      </c>
      <c r="E717" t="s">
        <v>518</v>
      </c>
      <c r="F717" s="29">
        <v>95</v>
      </c>
      <c r="G717" s="29">
        <v>3870265.36</v>
      </c>
      <c r="H717" t="s">
        <v>11</v>
      </c>
      <c r="I717" t="s">
        <v>749</v>
      </c>
      <c r="J717" t="s">
        <v>627</v>
      </c>
      <c r="K717" t="s">
        <v>750</v>
      </c>
    </row>
    <row r="718" spans="1:11">
      <c r="A718" s="26">
        <v>44651</v>
      </c>
      <c r="B718" t="s">
        <v>516</v>
      </c>
      <c r="C718" t="s">
        <v>517</v>
      </c>
      <c r="D718" t="s">
        <v>615</v>
      </c>
      <c r="E718" t="s">
        <v>518</v>
      </c>
      <c r="F718" s="29">
        <v>58</v>
      </c>
      <c r="G718" s="29">
        <v>1945286.79</v>
      </c>
      <c r="H718" t="s">
        <v>11</v>
      </c>
      <c r="I718" t="s">
        <v>751</v>
      </c>
      <c r="J718" t="s">
        <v>627</v>
      </c>
      <c r="K718" t="s">
        <v>752</v>
      </c>
    </row>
    <row r="719" spans="1:11">
      <c r="A719" s="26">
        <v>44651</v>
      </c>
      <c r="B719" t="s">
        <v>516</v>
      </c>
      <c r="C719" t="s">
        <v>517</v>
      </c>
      <c r="D719" t="s">
        <v>615</v>
      </c>
      <c r="E719" t="s">
        <v>518</v>
      </c>
      <c r="F719" s="29">
        <v>1668</v>
      </c>
      <c r="G719" s="29">
        <v>203175920.71000001</v>
      </c>
      <c r="H719" t="s">
        <v>11</v>
      </c>
      <c r="I719" t="s">
        <v>1215</v>
      </c>
      <c r="J719" t="s">
        <v>627</v>
      </c>
      <c r="K719" t="s">
        <v>754</v>
      </c>
    </row>
    <row r="720" spans="1:11">
      <c r="A720" s="26">
        <v>44651</v>
      </c>
      <c r="B720" t="s">
        <v>516</v>
      </c>
      <c r="C720" t="s">
        <v>517</v>
      </c>
      <c r="D720" t="s">
        <v>615</v>
      </c>
      <c r="E720" t="s">
        <v>518</v>
      </c>
      <c r="F720" s="29">
        <v>3510</v>
      </c>
      <c r="G720" s="29">
        <v>231290689.63999999</v>
      </c>
      <c r="H720" t="s">
        <v>11</v>
      </c>
      <c r="I720" t="s">
        <v>755</v>
      </c>
      <c r="J720" t="s">
        <v>627</v>
      </c>
      <c r="K720" t="s">
        <v>756</v>
      </c>
    </row>
    <row r="721" spans="1:11">
      <c r="A721" s="26">
        <v>44651</v>
      </c>
      <c r="B721" t="s">
        <v>516</v>
      </c>
      <c r="C721" t="s">
        <v>517</v>
      </c>
      <c r="D721" t="s">
        <v>615</v>
      </c>
      <c r="E721" t="s">
        <v>518</v>
      </c>
      <c r="F721" s="29">
        <v>124</v>
      </c>
      <c r="G721" s="29">
        <v>17299116.43</v>
      </c>
      <c r="H721" t="s">
        <v>11</v>
      </c>
      <c r="I721" t="s">
        <v>757</v>
      </c>
      <c r="J721" t="s">
        <v>627</v>
      </c>
      <c r="K721" t="s">
        <v>758</v>
      </c>
    </row>
    <row r="722" spans="1:11">
      <c r="A722" s="26">
        <v>44651</v>
      </c>
      <c r="B722" t="s">
        <v>516</v>
      </c>
      <c r="C722" t="s">
        <v>517</v>
      </c>
      <c r="D722" t="s">
        <v>615</v>
      </c>
      <c r="E722" t="s">
        <v>518</v>
      </c>
      <c r="F722" s="29">
        <v>289</v>
      </c>
      <c r="G722" s="29">
        <v>36407178.210000001</v>
      </c>
      <c r="H722" t="s">
        <v>11</v>
      </c>
      <c r="I722" t="s">
        <v>759</v>
      </c>
      <c r="J722" t="s">
        <v>627</v>
      </c>
      <c r="K722" t="s">
        <v>760</v>
      </c>
    </row>
    <row r="723" spans="1:11">
      <c r="A723" s="26">
        <v>44651</v>
      </c>
      <c r="B723" t="s">
        <v>516</v>
      </c>
      <c r="C723" t="s">
        <v>517</v>
      </c>
      <c r="D723" t="s">
        <v>615</v>
      </c>
      <c r="E723" t="s">
        <v>518</v>
      </c>
      <c r="F723" s="29">
        <v>1112</v>
      </c>
      <c r="G723" s="29">
        <v>315625971.43000001</v>
      </c>
      <c r="H723" t="s">
        <v>11</v>
      </c>
      <c r="I723" t="s">
        <v>761</v>
      </c>
      <c r="J723" t="s">
        <v>627</v>
      </c>
      <c r="K723" t="s">
        <v>762</v>
      </c>
    </row>
    <row r="724" spans="1:11">
      <c r="A724" s="26">
        <v>44651</v>
      </c>
      <c r="B724" t="s">
        <v>516</v>
      </c>
      <c r="C724" t="s">
        <v>517</v>
      </c>
      <c r="D724" t="s">
        <v>615</v>
      </c>
      <c r="E724" t="s">
        <v>518</v>
      </c>
      <c r="F724" s="29">
        <v>259</v>
      </c>
      <c r="G724" s="29">
        <v>77449985</v>
      </c>
      <c r="H724" t="s">
        <v>11</v>
      </c>
      <c r="I724" t="s">
        <v>763</v>
      </c>
      <c r="J724" t="s">
        <v>627</v>
      </c>
      <c r="K724" t="s">
        <v>764</v>
      </c>
    </row>
    <row r="725" spans="1:11">
      <c r="A725" s="26">
        <v>44651</v>
      </c>
      <c r="B725" t="s">
        <v>516</v>
      </c>
      <c r="C725" t="s">
        <v>517</v>
      </c>
      <c r="D725" t="s">
        <v>615</v>
      </c>
      <c r="E725" t="s">
        <v>518</v>
      </c>
      <c r="F725" s="29">
        <v>99</v>
      </c>
      <c r="G725" s="29">
        <v>97697688.209999993</v>
      </c>
      <c r="H725" t="s">
        <v>11</v>
      </c>
      <c r="I725" t="s">
        <v>765</v>
      </c>
      <c r="J725" t="s">
        <v>627</v>
      </c>
      <c r="K725" t="s">
        <v>766</v>
      </c>
    </row>
    <row r="726" spans="1:11">
      <c r="A726" s="26">
        <v>44651</v>
      </c>
      <c r="B726" t="s">
        <v>516</v>
      </c>
      <c r="C726" t="s">
        <v>517</v>
      </c>
      <c r="D726" t="s">
        <v>615</v>
      </c>
      <c r="E726" t="s">
        <v>518</v>
      </c>
      <c r="F726" s="29">
        <v>44</v>
      </c>
      <c r="G726" s="29">
        <v>3520719.29</v>
      </c>
      <c r="H726" t="s">
        <v>11</v>
      </c>
      <c r="I726" t="s">
        <v>767</v>
      </c>
      <c r="J726" t="s">
        <v>627</v>
      </c>
      <c r="K726" t="s">
        <v>768</v>
      </c>
    </row>
    <row r="727" spans="1:11">
      <c r="A727" s="26">
        <v>44651</v>
      </c>
      <c r="B727" t="s">
        <v>516</v>
      </c>
      <c r="C727" t="s">
        <v>517</v>
      </c>
      <c r="D727" t="s">
        <v>615</v>
      </c>
      <c r="E727" t="s">
        <v>518</v>
      </c>
      <c r="F727" s="29">
        <v>261</v>
      </c>
      <c r="G727" s="29">
        <v>28261900.359999999</v>
      </c>
      <c r="H727" t="s">
        <v>11</v>
      </c>
      <c r="I727" t="s">
        <v>769</v>
      </c>
      <c r="J727" t="s">
        <v>627</v>
      </c>
      <c r="K727" t="s">
        <v>770</v>
      </c>
    </row>
    <row r="728" spans="1:11">
      <c r="A728" s="26">
        <v>44651</v>
      </c>
      <c r="B728" t="s">
        <v>516</v>
      </c>
      <c r="C728" t="s">
        <v>517</v>
      </c>
      <c r="D728" t="s">
        <v>615</v>
      </c>
      <c r="E728" t="s">
        <v>518</v>
      </c>
      <c r="F728" s="29">
        <v>366</v>
      </c>
      <c r="G728" s="29">
        <v>26709497.859999999</v>
      </c>
      <c r="H728" t="s">
        <v>11</v>
      </c>
      <c r="I728" t="s">
        <v>771</v>
      </c>
      <c r="J728" t="s">
        <v>627</v>
      </c>
      <c r="K728" t="s">
        <v>772</v>
      </c>
    </row>
    <row r="729" spans="1:11">
      <c r="A729" s="26">
        <v>44651</v>
      </c>
      <c r="B729" t="s">
        <v>516</v>
      </c>
      <c r="C729" t="s">
        <v>517</v>
      </c>
      <c r="D729" t="s">
        <v>615</v>
      </c>
      <c r="E729" t="s">
        <v>518</v>
      </c>
      <c r="F729" s="29">
        <v>25</v>
      </c>
      <c r="G729" s="29">
        <v>9315496.7899999991</v>
      </c>
      <c r="H729" t="s">
        <v>11</v>
      </c>
      <c r="I729" t="s">
        <v>773</v>
      </c>
      <c r="J729" t="s">
        <v>627</v>
      </c>
      <c r="K729" t="s">
        <v>774</v>
      </c>
    </row>
    <row r="730" spans="1:11">
      <c r="A730" s="26">
        <v>44651</v>
      </c>
      <c r="B730" t="s">
        <v>516</v>
      </c>
      <c r="C730" t="s">
        <v>517</v>
      </c>
      <c r="D730" t="s">
        <v>615</v>
      </c>
      <c r="E730" t="s">
        <v>518</v>
      </c>
      <c r="F730" s="29">
        <v>353</v>
      </c>
      <c r="G730" s="29">
        <v>31433662.140000001</v>
      </c>
      <c r="H730" t="s">
        <v>11</v>
      </c>
      <c r="I730" t="s">
        <v>775</v>
      </c>
      <c r="J730" t="s">
        <v>627</v>
      </c>
      <c r="K730" t="s">
        <v>776</v>
      </c>
    </row>
    <row r="731" spans="1:11">
      <c r="A731" s="26">
        <v>44651</v>
      </c>
      <c r="B731" t="s">
        <v>516</v>
      </c>
      <c r="C731" t="s">
        <v>517</v>
      </c>
      <c r="D731" t="s">
        <v>615</v>
      </c>
      <c r="E731" t="s">
        <v>518</v>
      </c>
      <c r="F731" s="29">
        <v>343</v>
      </c>
      <c r="G731" s="29">
        <v>83486598.930000007</v>
      </c>
      <c r="H731" t="s">
        <v>11</v>
      </c>
      <c r="I731" t="s">
        <v>777</v>
      </c>
      <c r="J731" t="s">
        <v>627</v>
      </c>
      <c r="K731" t="s">
        <v>778</v>
      </c>
    </row>
    <row r="732" spans="1:11">
      <c r="A732" s="26">
        <v>44651</v>
      </c>
      <c r="B732" t="s">
        <v>516</v>
      </c>
      <c r="C732" t="s">
        <v>517</v>
      </c>
      <c r="D732" t="s">
        <v>615</v>
      </c>
      <c r="E732" t="s">
        <v>518</v>
      </c>
      <c r="F732" s="29">
        <v>312</v>
      </c>
      <c r="G732" s="29">
        <v>104724342.5</v>
      </c>
      <c r="H732" t="s">
        <v>11</v>
      </c>
      <c r="I732" t="s">
        <v>779</v>
      </c>
      <c r="J732" t="s">
        <v>627</v>
      </c>
      <c r="K732" t="s">
        <v>780</v>
      </c>
    </row>
    <row r="733" spans="1:11">
      <c r="A733" s="26">
        <v>44651</v>
      </c>
      <c r="B733" t="s">
        <v>516</v>
      </c>
      <c r="C733" t="s">
        <v>517</v>
      </c>
      <c r="D733" t="s">
        <v>615</v>
      </c>
      <c r="E733" t="s">
        <v>518</v>
      </c>
      <c r="F733" s="29">
        <v>682</v>
      </c>
      <c r="G733" s="29">
        <v>209030217.13999999</v>
      </c>
      <c r="H733" t="s">
        <v>11</v>
      </c>
      <c r="I733" t="s">
        <v>781</v>
      </c>
      <c r="J733" t="s">
        <v>627</v>
      </c>
      <c r="K733" t="s">
        <v>782</v>
      </c>
    </row>
    <row r="734" spans="1:11">
      <c r="A734" s="26">
        <v>44651</v>
      </c>
      <c r="B734" t="s">
        <v>516</v>
      </c>
      <c r="C734" t="s">
        <v>517</v>
      </c>
      <c r="D734" t="s">
        <v>615</v>
      </c>
      <c r="E734" t="s">
        <v>518</v>
      </c>
      <c r="F734" s="29">
        <v>47</v>
      </c>
      <c r="G734" s="29">
        <v>1832663.21</v>
      </c>
      <c r="H734" t="s">
        <v>11</v>
      </c>
      <c r="I734" t="s">
        <v>783</v>
      </c>
      <c r="J734" t="s">
        <v>627</v>
      </c>
      <c r="K734" t="s">
        <v>784</v>
      </c>
    </row>
    <row r="735" spans="1:11">
      <c r="A735" s="26">
        <v>44651</v>
      </c>
      <c r="B735" t="s">
        <v>516</v>
      </c>
      <c r="C735" t="s">
        <v>517</v>
      </c>
      <c r="D735" t="s">
        <v>615</v>
      </c>
      <c r="E735" t="s">
        <v>518</v>
      </c>
      <c r="F735" s="29">
        <v>46</v>
      </c>
      <c r="G735" s="29">
        <v>1508753.93</v>
      </c>
      <c r="H735" t="s">
        <v>11</v>
      </c>
      <c r="I735" t="s">
        <v>785</v>
      </c>
      <c r="J735" t="s">
        <v>627</v>
      </c>
      <c r="K735" t="s">
        <v>786</v>
      </c>
    </row>
    <row r="736" spans="1:11">
      <c r="A736" s="26">
        <v>44651</v>
      </c>
      <c r="B736" t="s">
        <v>516</v>
      </c>
      <c r="C736" t="s">
        <v>517</v>
      </c>
      <c r="D736" t="s">
        <v>615</v>
      </c>
      <c r="E736" t="s">
        <v>518</v>
      </c>
      <c r="F736" s="29">
        <v>390</v>
      </c>
      <c r="G736" s="29">
        <v>122356823.56999999</v>
      </c>
      <c r="H736" t="s">
        <v>11</v>
      </c>
      <c r="I736" t="s">
        <v>787</v>
      </c>
      <c r="J736" t="s">
        <v>627</v>
      </c>
      <c r="K736" t="s">
        <v>788</v>
      </c>
    </row>
    <row r="737" spans="1:11">
      <c r="A737" s="26">
        <v>44651</v>
      </c>
      <c r="B737" t="s">
        <v>516</v>
      </c>
      <c r="C737" t="s">
        <v>517</v>
      </c>
      <c r="D737" t="s">
        <v>615</v>
      </c>
      <c r="E737" t="s">
        <v>518</v>
      </c>
      <c r="F737" s="29">
        <v>8001</v>
      </c>
      <c r="G737" s="29">
        <v>1081003688.5699999</v>
      </c>
      <c r="H737" t="s">
        <v>11</v>
      </c>
      <c r="I737" t="s">
        <v>789</v>
      </c>
      <c r="J737" t="s">
        <v>627</v>
      </c>
      <c r="K737" t="s">
        <v>790</v>
      </c>
    </row>
    <row r="738" spans="1:11">
      <c r="A738" s="26">
        <v>44651</v>
      </c>
      <c r="B738" t="s">
        <v>516</v>
      </c>
      <c r="C738" t="s">
        <v>517</v>
      </c>
      <c r="D738" t="s">
        <v>615</v>
      </c>
      <c r="E738" t="s">
        <v>518</v>
      </c>
      <c r="F738" s="29">
        <v>103</v>
      </c>
      <c r="G738" s="29">
        <v>1948891.07</v>
      </c>
      <c r="H738" t="s">
        <v>11</v>
      </c>
      <c r="I738" t="s">
        <v>791</v>
      </c>
      <c r="J738" t="s">
        <v>627</v>
      </c>
      <c r="K738" t="s">
        <v>792</v>
      </c>
    </row>
    <row r="739" spans="1:11">
      <c r="A739" s="26">
        <v>44651</v>
      </c>
      <c r="B739" t="s">
        <v>516</v>
      </c>
      <c r="C739" t="s">
        <v>517</v>
      </c>
      <c r="D739" t="s">
        <v>615</v>
      </c>
      <c r="E739" t="s">
        <v>518</v>
      </c>
      <c r="F739" s="29">
        <v>44</v>
      </c>
      <c r="G739" s="29">
        <v>3282760</v>
      </c>
      <c r="H739" t="s">
        <v>11</v>
      </c>
      <c r="I739" t="s">
        <v>793</v>
      </c>
      <c r="J739" t="s">
        <v>627</v>
      </c>
      <c r="K739" t="s">
        <v>794</v>
      </c>
    </row>
    <row r="740" spans="1:11">
      <c r="A740" s="26">
        <v>44651</v>
      </c>
      <c r="B740" t="s">
        <v>516</v>
      </c>
      <c r="C740" t="s">
        <v>517</v>
      </c>
      <c r="D740" t="s">
        <v>615</v>
      </c>
      <c r="E740" t="s">
        <v>518</v>
      </c>
      <c r="F740" s="29">
        <v>383</v>
      </c>
      <c r="G740" s="29">
        <v>36233997.5</v>
      </c>
      <c r="H740" t="s">
        <v>11</v>
      </c>
      <c r="I740" t="s">
        <v>795</v>
      </c>
      <c r="J740" t="s">
        <v>627</v>
      </c>
      <c r="K740" t="s">
        <v>796</v>
      </c>
    </row>
    <row r="741" spans="1:11">
      <c r="A741" s="26">
        <v>44651</v>
      </c>
      <c r="B741" t="s">
        <v>516</v>
      </c>
      <c r="C741" t="s">
        <v>517</v>
      </c>
      <c r="D741" t="s">
        <v>615</v>
      </c>
      <c r="E741" t="s">
        <v>518</v>
      </c>
      <c r="F741" s="29">
        <v>4</v>
      </c>
      <c r="G741" s="29">
        <v>673556.07</v>
      </c>
      <c r="H741" t="s">
        <v>11</v>
      </c>
      <c r="I741" t="s">
        <v>797</v>
      </c>
      <c r="J741" t="s">
        <v>627</v>
      </c>
      <c r="K741" t="s">
        <v>798</v>
      </c>
    </row>
    <row r="742" spans="1:11">
      <c r="A742" s="26">
        <v>44651</v>
      </c>
      <c r="B742" t="s">
        <v>516</v>
      </c>
      <c r="C742" t="s">
        <v>517</v>
      </c>
      <c r="D742" t="s">
        <v>615</v>
      </c>
      <c r="E742" t="s">
        <v>518</v>
      </c>
      <c r="F742" s="29">
        <v>47016</v>
      </c>
      <c r="G742" s="29">
        <v>2896140004.29</v>
      </c>
      <c r="H742" t="s">
        <v>11</v>
      </c>
      <c r="I742" t="s">
        <v>801</v>
      </c>
      <c r="J742" t="s">
        <v>627</v>
      </c>
      <c r="K742" t="s">
        <v>802</v>
      </c>
    </row>
    <row r="743" spans="1:11">
      <c r="A743" s="26">
        <v>44651</v>
      </c>
      <c r="B743" t="s">
        <v>516</v>
      </c>
      <c r="C743" t="s">
        <v>517</v>
      </c>
      <c r="D743" t="s">
        <v>615</v>
      </c>
      <c r="E743" t="s">
        <v>518</v>
      </c>
      <c r="F743" s="29">
        <v>226</v>
      </c>
      <c r="G743" s="29">
        <v>5284737.5</v>
      </c>
      <c r="H743" t="s">
        <v>11</v>
      </c>
      <c r="I743" t="s">
        <v>803</v>
      </c>
      <c r="J743" t="s">
        <v>627</v>
      </c>
      <c r="K743" t="s">
        <v>804</v>
      </c>
    </row>
    <row r="744" spans="1:11">
      <c r="A744" s="26">
        <v>44651</v>
      </c>
      <c r="B744" t="s">
        <v>516</v>
      </c>
      <c r="C744" t="s">
        <v>517</v>
      </c>
      <c r="D744" t="s">
        <v>615</v>
      </c>
      <c r="E744" t="s">
        <v>518</v>
      </c>
      <c r="F744" s="29">
        <v>57</v>
      </c>
      <c r="G744" s="29">
        <v>2371214.29</v>
      </c>
      <c r="H744" t="s">
        <v>11</v>
      </c>
      <c r="I744" t="s">
        <v>805</v>
      </c>
      <c r="J744" t="s">
        <v>627</v>
      </c>
      <c r="K744" t="s">
        <v>806</v>
      </c>
    </row>
    <row r="745" spans="1:11">
      <c r="A745" s="26">
        <v>44651</v>
      </c>
      <c r="B745" t="s">
        <v>516</v>
      </c>
      <c r="C745" t="s">
        <v>517</v>
      </c>
      <c r="D745" t="s">
        <v>615</v>
      </c>
      <c r="E745" t="s">
        <v>518</v>
      </c>
      <c r="F745" s="29">
        <v>3337</v>
      </c>
      <c r="G745" s="29">
        <v>1068774998.21</v>
      </c>
      <c r="H745" t="s">
        <v>11</v>
      </c>
      <c r="I745" t="s">
        <v>807</v>
      </c>
      <c r="J745" t="s">
        <v>627</v>
      </c>
      <c r="K745" t="s">
        <v>808</v>
      </c>
    </row>
    <row r="746" spans="1:11">
      <c r="A746" s="26">
        <v>44651</v>
      </c>
      <c r="B746" t="s">
        <v>516</v>
      </c>
      <c r="C746" t="s">
        <v>517</v>
      </c>
      <c r="D746" t="s">
        <v>615</v>
      </c>
      <c r="E746" t="s">
        <v>518</v>
      </c>
      <c r="F746" s="29">
        <v>21</v>
      </c>
      <c r="G746" s="29">
        <v>95040367.140000001</v>
      </c>
      <c r="H746" t="s">
        <v>11</v>
      </c>
      <c r="I746" t="s">
        <v>809</v>
      </c>
      <c r="J746" t="s">
        <v>627</v>
      </c>
      <c r="K746" t="s">
        <v>810</v>
      </c>
    </row>
    <row r="747" spans="1:11">
      <c r="A747" s="26">
        <v>44651</v>
      </c>
      <c r="B747" t="s">
        <v>516</v>
      </c>
      <c r="C747" t="s">
        <v>517</v>
      </c>
      <c r="D747" t="s">
        <v>615</v>
      </c>
      <c r="E747" t="s">
        <v>518</v>
      </c>
      <c r="F747" s="29">
        <v>322</v>
      </c>
      <c r="G747" s="29">
        <v>56162816.43</v>
      </c>
      <c r="H747" t="s">
        <v>11</v>
      </c>
      <c r="I747" t="s">
        <v>811</v>
      </c>
      <c r="J747" t="s">
        <v>627</v>
      </c>
      <c r="K747" t="s">
        <v>812</v>
      </c>
    </row>
    <row r="748" spans="1:11">
      <c r="A748" s="26">
        <v>44651</v>
      </c>
      <c r="B748" t="s">
        <v>516</v>
      </c>
      <c r="C748" t="s">
        <v>517</v>
      </c>
      <c r="D748" t="s">
        <v>615</v>
      </c>
      <c r="E748" t="s">
        <v>518</v>
      </c>
      <c r="F748" s="29">
        <v>1000</v>
      </c>
      <c r="G748" s="29">
        <v>939465958.21000004</v>
      </c>
      <c r="H748" t="s">
        <v>11</v>
      </c>
      <c r="I748" t="s">
        <v>813</v>
      </c>
      <c r="J748" t="s">
        <v>627</v>
      </c>
      <c r="K748" t="s">
        <v>814</v>
      </c>
    </row>
    <row r="749" spans="1:11">
      <c r="A749" s="26">
        <v>44651</v>
      </c>
      <c r="B749" t="s">
        <v>516</v>
      </c>
      <c r="C749" t="s">
        <v>517</v>
      </c>
      <c r="D749" t="s">
        <v>615</v>
      </c>
      <c r="E749" t="s">
        <v>518</v>
      </c>
      <c r="F749" s="29">
        <v>6555</v>
      </c>
      <c r="G749" s="29">
        <v>3370187256.0700002</v>
      </c>
      <c r="H749" t="s">
        <v>11</v>
      </c>
      <c r="I749" t="s">
        <v>815</v>
      </c>
      <c r="J749" t="s">
        <v>627</v>
      </c>
      <c r="K749" t="s">
        <v>816</v>
      </c>
    </row>
    <row r="750" spans="1:11">
      <c r="A750" s="26">
        <v>44651</v>
      </c>
      <c r="B750" t="s">
        <v>516</v>
      </c>
      <c r="C750" t="s">
        <v>517</v>
      </c>
      <c r="D750" t="s">
        <v>615</v>
      </c>
      <c r="E750" t="s">
        <v>518</v>
      </c>
      <c r="F750" s="29">
        <v>175</v>
      </c>
      <c r="G750" s="29">
        <v>30225936.07</v>
      </c>
      <c r="H750" t="s">
        <v>11</v>
      </c>
      <c r="I750" t="s">
        <v>817</v>
      </c>
      <c r="J750" t="s">
        <v>627</v>
      </c>
      <c r="K750" t="s">
        <v>818</v>
      </c>
    </row>
    <row r="751" spans="1:11">
      <c r="A751" s="26">
        <v>44651</v>
      </c>
      <c r="B751" t="s">
        <v>516</v>
      </c>
      <c r="C751" t="s">
        <v>517</v>
      </c>
      <c r="D751" t="s">
        <v>615</v>
      </c>
      <c r="E751" t="s">
        <v>518</v>
      </c>
      <c r="F751" s="29">
        <v>5116</v>
      </c>
      <c r="G751" s="29">
        <v>2332999632.8600001</v>
      </c>
      <c r="H751" t="s">
        <v>11</v>
      </c>
      <c r="I751" t="s">
        <v>819</v>
      </c>
      <c r="J751" t="s">
        <v>627</v>
      </c>
      <c r="K751" t="s">
        <v>820</v>
      </c>
    </row>
    <row r="752" spans="1:11">
      <c r="A752" s="26">
        <v>44651</v>
      </c>
      <c r="B752" t="s">
        <v>516</v>
      </c>
      <c r="C752" t="s">
        <v>517</v>
      </c>
      <c r="D752" t="s">
        <v>615</v>
      </c>
      <c r="E752" t="s">
        <v>518</v>
      </c>
      <c r="F752" s="29">
        <v>294</v>
      </c>
      <c r="G752" s="29">
        <v>58370077.859999999</v>
      </c>
      <c r="H752" t="s">
        <v>11</v>
      </c>
      <c r="I752" t="s">
        <v>821</v>
      </c>
      <c r="J752" t="s">
        <v>627</v>
      </c>
      <c r="K752" t="s">
        <v>822</v>
      </c>
    </row>
    <row r="753" spans="1:11">
      <c r="A753" s="26">
        <v>44651</v>
      </c>
      <c r="B753" t="s">
        <v>516</v>
      </c>
      <c r="C753" t="s">
        <v>517</v>
      </c>
      <c r="D753" t="s">
        <v>615</v>
      </c>
      <c r="E753" t="s">
        <v>518</v>
      </c>
      <c r="F753" s="29">
        <v>1731</v>
      </c>
      <c r="G753" s="29">
        <v>711257142.5</v>
      </c>
      <c r="H753" t="s">
        <v>11</v>
      </c>
      <c r="I753" t="s">
        <v>823</v>
      </c>
      <c r="J753" t="s">
        <v>627</v>
      </c>
      <c r="K753" t="s">
        <v>824</v>
      </c>
    </row>
    <row r="754" spans="1:11">
      <c r="A754" s="26">
        <v>44651</v>
      </c>
      <c r="B754" t="s">
        <v>516</v>
      </c>
      <c r="C754" t="s">
        <v>517</v>
      </c>
      <c r="D754" t="s">
        <v>615</v>
      </c>
      <c r="E754" t="s">
        <v>518</v>
      </c>
      <c r="F754" s="29">
        <v>23</v>
      </c>
      <c r="G754" s="29">
        <v>4230743.93</v>
      </c>
      <c r="H754" t="s">
        <v>11</v>
      </c>
      <c r="I754" t="s">
        <v>825</v>
      </c>
      <c r="J754" t="s">
        <v>627</v>
      </c>
      <c r="K754" t="s">
        <v>826</v>
      </c>
    </row>
    <row r="755" spans="1:11">
      <c r="A755" s="26">
        <v>44651</v>
      </c>
      <c r="B755" t="s">
        <v>516</v>
      </c>
      <c r="C755" t="s">
        <v>517</v>
      </c>
      <c r="D755" t="s">
        <v>615</v>
      </c>
      <c r="E755" t="s">
        <v>518</v>
      </c>
      <c r="F755" s="29">
        <v>131</v>
      </c>
      <c r="G755" s="29">
        <v>8321686.0700000003</v>
      </c>
      <c r="H755" t="s">
        <v>11</v>
      </c>
      <c r="I755" t="s">
        <v>827</v>
      </c>
      <c r="J755" t="s">
        <v>627</v>
      </c>
      <c r="K755" t="s">
        <v>828</v>
      </c>
    </row>
    <row r="756" spans="1:11">
      <c r="A756" s="26">
        <v>44651</v>
      </c>
      <c r="B756" t="s">
        <v>516</v>
      </c>
      <c r="C756" t="s">
        <v>517</v>
      </c>
      <c r="D756" t="s">
        <v>615</v>
      </c>
      <c r="E756" t="s">
        <v>518</v>
      </c>
      <c r="F756" s="29">
        <v>250</v>
      </c>
      <c r="G756" s="29">
        <v>243311190</v>
      </c>
      <c r="H756" t="s">
        <v>11</v>
      </c>
      <c r="I756" t="s">
        <v>829</v>
      </c>
      <c r="J756" t="s">
        <v>627</v>
      </c>
      <c r="K756" t="s">
        <v>830</v>
      </c>
    </row>
    <row r="757" spans="1:11">
      <c r="A757" s="26">
        <v>44651</v>
      </c>
      <c r="B757" t="s">
        <v>516</v>
      </c>
      <c r="C757" t="s">
        <v>517</v>
      </c>
      <c r="D757" t="s">
        <v>615</v>
      </c>
      <c r="E757" t="s">
        <v>518</v>
      </c>
      <c r="F757" s="29">
        <v>36</v>
      </c>
      <c r="G757" s="29">
        <v>50475253.57</v>
      </c>
      <c r="H757" t="s">
        <v>11</v>
      </c>
      <c r="I757" t="s">
        <v>831</v>
      </c>
      <c r="J757" t="s">
        <v>627</v>
      </c>
      <c r="K757" t="s">
        <v>832</v>
      </c>
    </row>
    <row r="758" spans="1:11">
      <c r="A758" s="26">
        <v>44651</v>
      </c>
      <c r="B758" t="s">
        <v>516</v>
      </c>
      <c r="C758" t="s">
        <v>517</v>
      </c>
      <c r="D758" t="s">
        <v>615</v>
      </c>
      <c r="E758" t="s">
        <v>518</v>
      </c>
      <c r="F758" s="29">
        <v>46</v>
      </c>
      <c r="G758" s="29">
        <v>35589356.789999999</v>
      </c>
      <c r="H758" t="s">
        <v>11</v>
      </c>
      <c r="I758" t="s">
        <v>833</v>
      </c>
      <c r="J758" t="s">
        <v>627</v>
      </c>
      <c r="K758" t="s">
        <v>834</v>
      </c>
    </row>
    <row r="759" spans="1:11">
      <c r="A759" s="26">
        <v>44651</v>
      </c>
      <c r="B759" t="s">
        <v>516</v>
      </c>
      <c r="C759" t="s">
        <v>517</v>
      </c>
      <c r="D759" t="s">
        <v>615</v>
      </c>
      <c r="E759" t="s">
        <v>518</v>
      </c>
      <c r="F759" s="29">
        <v>186</v>
      </c>
      <c r="G759" s="29">
        <v>14976696.43</v>
      </c>
      <c r="H759" t="s">
        <v>11</v>
      </c>
      <c r="I759" t="s">
        <v>835</v>
      </c>
      <c r="J759" t="s">
        <v>627</v>
      </c>
      <c r="K759" t="s">
        <v>836</v>
      </c>
    </row>
    <row r="760" spans="1:11">
      <c r="A760" s="26">
        <v>44651</v>
      </c>
      <c r="B760" t="s">
        <v>516</v>
      </c>
      <c r="C760" t="s">
        <v>517</v>
      </c>
      <c r="D760" t="s">
        <v>615</v>
      </c>
      <c r="E760" t="s">
        <v>518</v>
      </c>
      <c r="F760" s="29">
        <v>21</v>
      </c>
      <c r="G760" s="29">
        <v>2315334.64</v>
      </c>
      <c r="H760" t="s">
        <v>11</v>
      </c>
      <c r="I760" t="s">
        <v>837</v>
      </c>
      <c r="J760" t="s">
        <v>627</v>
      </c>
      <c r="K760" t="s">
        <v>838</v>
      </c>
    </row>
    <row r="761" spans="1:11">
      <c r="A761" s="26">
        <v>44651</v>
      </c>
      <c r="B761" t="s">
        <v>516</v>
      </c>
      <c r="C761" t="s">
        <v>517</v>
      </c>
      <c r="D761" t="s">
        <v>615</v>
      </c>
      <c r="E761" t="s">
        <v>518</v>
      </c>
      <c r="F761" s="29">
        <v>180</v>
      </c>
      <c r="G761" s="29">
        <v>25284956.43</v>
      </c>
      <c r="H761" t="s">
        <v>11</v>
      </c>
      <c r="I761" t="s">
        <v>839</v>
      </c>
      <c r="J761" t="s">
        <v>627</v>
      </c>
      <c r="K761" t="s">
        <v>840</v>
      </c>
    </row>
    <row r="762" spans="1:11">
      <c r="A762" s="26">
        <v>44651</v>
      </c>
      <c r="B762" t="s">
        <v>516</v>
      </c>
      <c r="C762" t="s">
        <v>517</v>
      </c>
      <c r="D762" t="s">
        <v>615</v>
      </c>
      <c r="E762" t="s">
        <v>518</v>
      </c>
      <c r="F762" s="29">
        <v>17</v>
      </c>
      <c r="G762" s="29">
        <v>2497245.36</v>
      </c>
      <c r="H762" t="s">
        <v>11</v>
      </c>
      <c r="I762" t="s">
        <v>841</v>
      </c>
      <c r="J762" t="s">
        <v>627</v>
      </c>
      <c r="K762" t="s">
        <v>842</v>
      </c>
    </row>
    <row r="763" spans="1:11">
      <c r="A763" s="26">
        <v>44651</v>
      </c>
      <c r="B763" t="s">
        <v>516</v>
      </c>
      <c r="C763" t="s">
        <v>517</v>
      </c>
      <c r="D763" t="s">
        <v>615</v>
      </c>
      <c r="E763" t="s">
        <v>518</v>
      </c>
      <c r="F763" s="29">
        <v>113</v>
      </c>
      <c r="G763" s="29">
        <v>5584480.3600000003</v>
      </c>
      <c r="H763" t="s">
        <v>11</v>
      </c>
      <c r="I763" t="s">
        <v>843</v>
      </c>
      <c r="J763" t="s">
        <v>627</v>
      </c>
      <c r="K763" t="s">
        <v>844</v>
      </c>
    </row>
    <row r="764" spans="1:11">
      <c r="A764" s="26">
        <v>44651</v>
      </c>
      <c r="B764" t="s">
        <v>516</v>
      </c>
      <c r="C764" t="s">
        <v>517</v>
      </c>
      <c r="D764" t="s">
        <v>615</v>
      </c>
      <c r="E764" t="s">
        <v>518</v>
      </c>
      <c r="F764" s="29">
        <v>52</v>
      </c>
      <c r="G764" s="29">
        <v>10678773.57</v>
      </c>
      <c r="H764" t="s">
        <v>11</v>
      </c>
      <c r="I764" t="s">
        <v>845</v>
      </c>
      <c r="J764" t="s">
        <v>627</v>
      </c>
      <c r="K764" t="s">
        <v>846</v>
      </c>
    </row>
    <row r="765" spans="1:11">
      <c r="A765" s="26">
        <v>44651</v>
      </c>
      <c r="B765" t="s">
        <v>516</v>
      </c>
      <c r="C765" t="s">
        <v>517</v>
      </c>
      <c r="D765" t="s">
        <v>615</v>
      </c>
      <c r="E765" t="s">
        <v>518</v>
      </c>
      <c r="F765" s="29">
        <v>214</v>
      </c>
      <c r="G765" s="29">
        <v>55097004.640000001</v>
      </c>
      <c r="H765" t="s">
        <v>11</v>
      </c>
      <c r="I765" t="s">
        <v>847</v>
      </c>
      <c r="J765" t="s">
        <v>627</v>
      </c>
      <c r="K765" t="s">
        <v>848</v>
      </c>
    </row>
    <row r="766" spans="1:11">
      <c r="A766" s="26">
        <v>44651</v>
      </c>
      <c r="B766" t="s">
        <v>516</v>
      </c>
      <c r="C766" t="s">
        <v>517</v>
      </c>
      <c r="D766" t="s">
        <v>615</v>
      </c>
      <c r="E766" t="s">
        <v>518</v>
      </c>
      <c r="F766" s="29">
        <v>166</v>
      </c>
      <c r="G766" s="29">
        <v>32112399.289999999</v>
      </c>
      <c r="H766" t="s">
        <v>11</v>
      </c>
      <c r="I766" t="s">
        <v>849</v>
      </c>
      <c r="J766" t="s">
        <v>627</v>
      </c>
      <c r="K766" t="s">
        <v>850</v>
      </c>
    </row>
    <row r="767" spans="1:11">
      <c r="A767" s="26">
        <v>44651</v>
      </c>
      <c r="B767" t="s">
        <v>516</v>
      </c>
      <c r="C767" t="s">
        <v>517</v>
      </c>
      <c r="D767" t="s">
        <v>615</v>
      </c>
      <c r="E767" t="s">
        <v>518</v>
      </c>
      <c r="F767" s="29">
        <v>552</v>
      </c>
      <c r="G767" s="29">
        <v>302813459.63999999</v>
      </c>
      <c r="H767" t="s">
        <v>11</v>
      </c>
      <c r="I767" t="s">
        <v>851</v>
      </c>
      <c r="J767" t="s">
        <v>627</v>
      </c>
      <c r="K767" t="s">
        <v>852</v>
      </c>
    </row>
    <row r="768" spans="1:11">
      <c r="A768" s="26">
        <v>44651</v>
      </c>
      <c r="B768" t="s">
        <v>516</v>
      </c>
      <c r="C768" t="s">
        <v>517</v>
      </c>
      <c r="D768" t="s">
        <v>615</v>
      </c>
      <c r="E768" t="s">
        <v>518</v>
      </c>
      <c r="F768" s="29">
        <v>639</v>
      </c>
      <c r="G768" s="29">
        <v>165308874.28999999</v>
      </c>
      <c r="H768" t="s">
        <v>11</v>
      </c>
      <c r="I768" t="s">
        <v>853</v>
      </c>
      <c r="J768" t="s">
        <v>627</v>
      </c>
      <c r="K768" t="s">
        <v>854</v>
      </c>
    </row>
    <row r="769" spans="1:11">
      <c r="A769" s="26">
        <v>44651</v>
      </c>
      <c r="B769" t="s">
        <v>516</v>
      </c>
      <c r="C769" t="s">
        <v>517</v>
      </c>
      <c r="D769" t="s">
        <v>615</v>
      </c>
      <c r="E769" t="s">
        <v>518</v>
      </c>
      <c r="F769" s="29">
        <v>556</v>
      </c>
      <c r="G769" s="29">
        <v>38846374.640000001</v>
      </c>
      <c r="H769" t="s">
        <v>11</v>
      </c>
      <c r="I769" t="s">
        <v>855</v>
      </c>
      <c r="J769" t="s">
        <v>627</v>
      </c>
      <c r="K769" t="s">
        <v>856</v>
      </c>
    </row>
    <row r="770" spans="1:11">
      <c r="A770" s="26">
        <v>44651</v>
      </c>
      <c r="B770" t="s">
        <v>516</v>
      </c>
      <c r="C770" t="s">
        <v>517</v>
      </c>
      <c r="D770" t="s">
        <v>615</v>
      </c>
      <c r="E770" t="s">
        <v>518</v>
      </c>
      <c r="F770" s="29">
        <v>56</v>
      </c>
      <c r="G770" s="29">
        <v>8125491.79</v>
      </c>
      <c r="H770" t="s">
        <v>11</v>
      </c>
      <c r="I770" t="s">
        <v>857</v>
      </c>
      <c r="J770" t="s">
        <v>627</v>
      </c>
      <c r="K770" t="s">
        <v>858</v>
      </c>
    </row>
    <row r="771" spans="1:11">
      <c r="A771" s="26">
        <v>44651</v>
      </c>
      <c r="B771" t="s">
        <v>516</v>
      </c>
      <c r="C771" t="s">
        <v>517</v>
      </c>
      <c r="D771" t="s">
        <v>615</v>
      </c>
      <c r="E771" t="s">
        <v>518</v>
      </c>
      <c r="F771" s="29">
        <v>33</v>
      </c>
      <c r="G771" s="29">
        <v>3036822.5</v>
      </c>
      <c r="H771" t="s">
        <v>11</v>
      </c>
      <c r="I771" t="s">
        <v>859</v>
      </c>
      <c r="J771" t="s">
        <v>627</v>
      </c>
      <c r="K771" t="s">
        <v>860</v>
      </c>
    </row>
    <row r="772" spans="1:11">
      <c r="A772" s="26">
        <v>44651</v>
      </c>
      <c r="B772" t="s">
        <v>516</v>
      </c>
      <c r="C772" t="s">
        <v>517</v>
      </c>
      <c r="D772" t="s">
        <v>615</v>
      </c>
      <c r="E772" t="s">
        <v>518</v>
      </c>
      <c r="F772" s="29">
        <v>60</v>
      </c>
      <c r="G772" s="29">
        <v>5779723.9299999997</v>
      </c>
      <c r="H772" t="s">
        <v>11</v>
      </c>
      <c r="I772" t="s">
        <v>861</v>
      </c>
      <c r="J772" t="s">
        <v>627</v>
      </c>
      <c r="K772" t="s">
        <v>862</v>
      </c>
    </row>
    <row r="773" spans="1:11">
      <c r="A773" s="26">
        <v>44651</v>
      </c>
      <c r="B773" t="s">
        <v>516</v>
      </c>
      <c r="C773" t="s">
        <v>517</v>
      </c>
      <c r="D773" t="s">
        <v>615</v>
      </c>
      <c r="E773" t="s">
        <v>518</v>
      </c>
      <c r="F773" s="29">
        <v>86</v>
      </c>
      <c r="G773" s="29">
        <v>5490637.1399999997</v>
      </c>
      <c r="H773" t="s">
        <v>11</v>
      </c>
      <c r="I773" t="s">
        <v>863</v>
      </c>
      <c r="J773" t="s">
        <v>627</v>
      </c>
      <c r="K773" t="s">
        <v>864</v>
      </c>
    </row>
    <row r="774" spans="1:11">
      <c r="A774" s="26">
        <v>44651</v>
      </c>
      <c r="B774" t="s">
        <v>516</v>
      </c>
      <c r="C774" t="s">
        <v>517</v>
      </c>
      <c r="D774" t="s">
        <v>615</v>
      </c>
      <c r="E774" t="s">
        <v>518</v>
      </c>
      <c r="F774" s="29">
        <v>81</v>
      </c>
      <c r="G774" s="29">
        <v>12362230.710000001</v>
      </c>
      <c r="H774" t="s">
        <v>11</v>
      </c>
      <c r="I774" t="s">
        <v>865</v>
      </c>
      <c r="J774" t="s">
        <v>627</v>
      </c>
      <c r="K774" t="s">
        <v>866</v>
      </c>
    </row>
    <row r="775" spans="1:11">
      <c r="A775" s="26">
        <v>44651</v>
      </c>
      <c r="B775" t="s">
        <v>516</v>
      </c>
      <c r="C775" t="s">
        <v>517</v>
      </c>
      <c r="D775" t="s">
        <v>615</v>
      </c>
      <c r="E775" t="s">
        <v>518</v>
      </c>
      <c r="F775" s="29">
        <v>176</v>
      </c>
      <c r="G775" s="29">
        <v>24802098.93</v>
      </c>
      <c r="H775" t="s">
        <v>11</v>
      </c>
      <c r="I775" t="s">
        <v>867</v>
      </c>
      <c r="J775" t="s">
        <v>627</v>
      </c>
      <c r="K775" t="s">
        <v>868</v>
      </c>
    </row>
    <row r="776" spans="1:11">
      <c r="A776" s="26">
        <v>44651</v>
      </c>
      <c r="B776" t="s">
        <v>516</v>
      </c>
      <c r="C776" t="s">
        <v>517</v>
      </c>
      <c r="D776" t="s">
        <v>615</v>
      </c>
      <c r="E776" t="s">
        <v>518</v>
      </c>
      <c r="F776" s="29">
        <v>92</v>
      </c>
      <c r="G776" s="29">
        <v>41634934.640000001</v>
      </c>
      <c r="H776" t="s">
        <v>11</v>
      </c>
      <c r="I776" t="s">
        <v>869</v>
      </c>
      <c r="J776" t="s">
        <v>627</v>
      </c>
      <c r="K776" t="s">
        <v>870</v>
      </c>
    </row>
    <row r="777" spans="1:11">
      <c r="A777" s="26">
        <v>44651</v>
      </c>
      <c r="B777" t="s">
        <v>516</v>
      </c>
      <c r="C777" t="s">
        <v>517</v>
      </c>
      <c r="D777" t="s">
        <v>615</v>
      </c>
      <c r="E777" t="s">
        <v>518</v>
      </c>
      <c r="F777" s="29">
        <v>58</v>
      </c>
      <c r="G777" s="29">
        <v>2863327.14</v>
      </c>
      <c r="H777" t="s">
        <v>11</v>
      </c>
      <c r="I777" t="s">
        <v>871</v>
      </c>
      <c r="J777" t="s">
        <v>627</v>
      </c>
      <c r="K777" t="s">
        <v>872</v>
      </c>
    </row>
    <row r="778" spans="1:11">
      <c r="A778" s="26">
        <v>44651</v>
      </c>
      <c r="B778" t="s">
        <v>516</v>
      </c>
      <c r="C778" t="s">
        <v>517</v>
      </c>
      <c r="D778" t="s">
        <v>615</v>
      </c>
      <c r="E778" t="s">
        <v>518</v>
      </c>
      <c r="F778" s="29">
        <v>307</v>
      </c>
      <c r="G778" s="29">
        <v>23478526.43</v>
      </c>
      <c r="H778" t="s">
        <v>11</v>
      </c>
      <c r="I778" t="s">
        <v>873</v>
      </c>
      <c r="J778" t="s">
        <v>627</v>
      </c>
      <c r="K778" t="s">
        <v>874</v>
      </c>
    </row>
    <row r="779" spans="1:11">
      <c r="A779" s="26">
        <v>44651</v>
      </c>
      <c r="B779" t="s">
        <v>516</v>
      </c>
      <c r="C779" t="s">
        <v>517</v>
      </c>
      <c r="D779" t="s">
        <v>615</v>
      </c>
      <c r="E779" t="s">
        <v>518</v>
      </c>
      <c r="F779" s="29">
        <v>15</v>
      </c>
      <c r="G779" s="29">
        <v>3854750</v>
      </c>
      <c r="H779" t="s">
        <v>11</v>
      </c>
      <c r="I779" t="s">
        <v>875</v>
      </c>
      <c r="J779" t="s">
        <v>627</v>
      </c>
      <c r="K779" t="s">
        <v>876</v>
      </c>
    </row>
    <row r="780" spans="1:11">
      <c r="A780" s="26">
        <v>44651</v>
      </c>
      <c r="B780" t="s">
        <v>516</v>
      </c>
      <c r="C780" t="s">
        <v>517</v>
      </c>
      <c r="D780" t="s">
        <v>615</v>
      </c>
      <c r="E780" t="s">
        <v>518</v>
      </c>
      <c r="F780" s="29">
        <v>49</v>
      </c>
      <c r="G780" s="29">
        <v>10059087.5</v>
      </c>
      <c r="H780" t="s">
        <v>11</v>
      </c>
      <c r="I780" t="s">
        <v>877</v>
      </c>
      <c r="J780" t="s">
        <v>627</v>
      </c>
      <c r="K780" t="s">
        <v>878</v>
      </c>
    </row>
    <row r="781" spans="1:11">
      <c r="A781" s="26">
        <v>44651</v>
      </c>
      <c r="B781" t="s">
        <v>516</v>
      </c>
      <c r="C781" t="s">
        <v>517</v>
      </c>
      <c r="D781" t="s">
        <v>615</v>
      </c>
      <c r="E781" t="s">
        <v>518</v>
      </c>
      <c r="F781" s="29">
        <v>278</v>
      </c>
      <c r="G781" s="29">
        <v>275342189.29000002</v>
      </c>
      <c r="H781" t="s">
        <v>11</v>
      </c>
      <c r="I781" t="s">
        <v>879</v>
      </c>
      <c r="J781" t="s">
        <v>627</v>
      </c>
      <c r="K781" t="s">
        <v>880</v>
      </c>
    </row>
    <row r="782" spans="1:11">
      <c r="A782" s="26">
        <v>44651</v>
      </c>
      <c r="B782" t="s">
        <v>516</v>
      </c>
      <c r="C782" t="s">
        <v>517</v>
      </c>
      <c r="D782" t="s">
        <v>615</v>
      </c>
      <c r="E782" t="s">
        <v>518</v>
      </c>
      <c r="F782" s="29">
        <v>153</v>
      </c>
      <c r="G782" s="29">
        <v>30097124.289999999</v>
      </c>
      <c r="H782" t="s">
        <v>11</v>
      </c>
      <c r="I782" t="s">
        <v>881</v>
      </c>
      <c r="J782" t="s">
        <v>627</v>
      </c>
      <c r="K782" t="s">
        <v>882</v>
      </c>
    </row>
    <row r="783" spans="1:11">
      <c r="A783" s="26">
        <v>44651</v>
      </c>
      <c r="B783" t="s">
        <v>516</v>
      </c>
      <c r="C783" t="s">
        <v>517</v>
      </c>
      <c r="D783" t="s">
        <v>615</v>
      </c>
      <c r="E783" t="s">
        <v>518</v>
      </c>
      <c r="F783" s="29">
        <v>31</v>
      </c>
      <c r="G783" s="29">
        <v>17211802.859999999</v>
      </c>
      <c r="H783" t="s">
        <v>11</v>
      </c>
      <c r="I783" t="s">
        <v>883</v>
      </c>
      <c r="J783" t="s">
        <v>627</v>
      </c>
      <c r="K783" t="s">
        <v>884</v>
      </c>
    </row>
    <row r="784" spans="1:11">
      <c r="A784" s="26">
        <v>44651</v>
      </c>
      <c r="B784" t="s">
        <v>516</v>
      </c>
      <c r="C784" t="s">
        <v>517</v>
      </c>
      <c r="D784" t="s">
        <v>615</v>
      </c>
      <c r="E784" t="s">
        <v>518</v>
      </c>
      <c r="F784" s="29">
        <v>37</v>
      </c>
      <c r="G784" s="29">
        <v>2040315.71</v>
      </c>
      <c r="H784" t="s">
        <v>11</v>
      </c>
      <c r="I784" t="s">
        <v>885</v>
      </c>
      <c r="J784" t="s">
        <v>627</v>
      </c>
      <c r="K784" t="s">
        <v>886</v>
      </c>
    </row>
    <row r="785" spans="1:11">
      <c r="A785" s="26">
        <v>44651</v>
      </c>
      <c r="B785" t="s">
        <v>516</v>
      </c>
      <c r="C785" t="s">
        <v>517</v>
      </c>
      <c r="D785" t="s">
        <v>615</v>
      </c>
      <c r="E785" t="s">
        <v>518</v>
      </c>
      <c r="F785" s="29">
        <v>123</v>
      </c>
      <c r="G785" s="29">
        <v>6195724.6399999997</v>
      </c>
      <c r="H785" t="s">
        <v>11</v>
      </c>
      <c r="I785" t="s">
        <v>887</v>
      </c>
      <c r="J785" t="s">
        <v>627</v>
      </c>
      <c r="K785" t="s">
        <v>888</v>
      </c>
    </row>
    <row r="786" spans="1:11">
      <c r="A786" s="26">
        <v>44651</v>
      </c>
      <c r="B786" t="s">
        <v>516</v>
      </c>
      <c r="C786" t="s">
        <v>517</v>
      </c>
      <c r="D786" t="s">
        <v>615</v>
      </c>
      <c r="E786" t="s">
        <v>518</v>
      </c>
      <c r="F786" s="29">
        <v>1924</v>
      </c>
      <c r="G786" s="29">
        <v>71348645</v>
      </c>
      <c r="H786" t="s">
        <v>11</v>
      </c>
      <c r="I786" t="s">
        <v>889</v>
      </c>
      <c r="J786" t="s">
        <v>627</v>
      </c>
      <c r="K786" t="s">
        <v>890</v>
      </c>
    </row>
    <row r="787" spans="1:11">
      <c r="A787" s="26">
        <v>44651</v>
      </c>
      <c r="B787" t="s">
        <v>516</v>
      </c>
      <c r="C787" t="s">
        <v>517</v>
      </c>
      <c r="D787" t="s">
        <v>615</v>
      </c>
      <c r="E787" t="s">
        <v>518</v>
      </c>
      <c r="F787" s="29">
        <v>18</v>
      </c>
      <c r="G787" s="29">
        <v>2462546.79</v>
      </c>
      <c r="H787" t="s">
        <v>11</v>
      </c>
      <c r="I787" t="s">
        <v>891</v>
      </c>
      <c r="J787" t="s">
        <v>627</v>
      </c>
      <c r="K787" t="s">
        <v>892</v>
      </c>
    </row>
    <row r="788" spans="1:11">
      <c r="A788" s="26">
        <v>44651</v>
      </c>
      <c r="B788" t="s">
        <v>516</v>
      </c>
      <c r="C788" t="s">
        <v>517</v>
      </c>
      <c r="D788" t="s">
        <v>615</v>
      </c>
      <c r="E788" t="s">
        <v>518</v>
      </c>
      <c r="F788" s="29">
        <v>310</v>
      </c>
      <c r="G788" s="29">
        <v>64411191.07</v>
      </c>
      <c r="H788" t="s">
        <v>11</v>
      </c>
      <c r="I788" t="s">
        <v>893</v>
      </c>
      <c r="J788" t="s">
        <v>627</v>
      </c>
      <c r="K788" t="s">
        <v>894</v>
      </c>
    </row>
    <row r="789" spans="1:11">
      <c r="A789" s="26">
        <v>44651</v>
      </c>
      <c r="B789" t="s">
        <v>516</v>
      </c>
      <c r="C789" t="s">
        <v>517</v>
      </c>
      <c r="D789" t="s">
        <v>615</v>
      </c>
      <c r="E789" t="s">
        <v>518</v>
      </c>
      <c r="F789" s="29">
        <v>41</v>
      </c>
      <c r="G789" s="29">
        <v>20637352.5</v>
      </c>
      <c r="H789" t="s">
        <v>11</v>
      </c>
      <c r="I789" t="s">
        <v>895</v>
      </c>
      <c r="J789" t="s">
        <v>627</v>
      </c>
      <c r="K789" t="s">
        <v>896</v>
      </c>
    </row>
    <row r="790" spans="1:11">
      <c r="A790" s="26">
        <v>44651</v>
      </c>
      <c r="B790" t="s">
        <v>516</v>
      </c>
      <c r="C790" t="s">
        <v>517</v>
      </c>
      <c r="D790" t="s">
        <v>615</v>
      </c>
      <c r="E790" t="s">
        <v>518</v>
      </c>
      <c r="F790" s="29">
        <v>69</v>
      </c>
      <c r="G790" s="29">
        <v>75666142.140000001</v>
      </c>
      <c r="H790" t="s">
        <v>11</v>
      </c>
      <c r="I790" t="s">
        <v>897</v>
      </c>
      <c r="J790" t="s">
        <v>627</v>
      </c>
      <c r="K790" t="s">
        <v>898</v>
      </c>
    </row>
    <row r="791" spans="1:11">
      <c r="A791" s="26">
        <v>44651</v>
      </c>
      <c r="B791" t="s">
        <v>516</v>
      </c>
      <c r="C791" t="s">
        <v>517</v>
      </c>
      <c r="D791" t="s">
        <v>615</v>
      </c>
      <c r="E791" t="s">
        <v>518</v>
      </c>
      <c r="F791" s="29">
        <v>720</v>
      </c>
      <c r="G791" s="29">
        <v>679744042.5</v>
      </c>
      <c r="H791" t="s">
        <v>11</v>
      </c>
      <c r="I791" t="s">
        <v>899</v>
      </c>
      <c r="J791" t="s">
        <v>627</v>
      </c>
      <c r="K791" t="s">
        <v>900</v>
      </c>
    </row>
    <row r="792" spans="1:11">
      <c r="A792" s="26">
        <v>44651</v>
      </c>
      <c r="B792" t="s">
        <v>516</v>
      </c>
      <c r="C792" t="s">
        <v>517</v>
      </c>
      <c r="D792" t="s">
        <v>615</v>
      </c>
      <c r="E792" t="s">
        <v>518</v>
      </c>
      <c r="F792" s="29">
        <v>714</v>
      </c>
      <c r="G792" s="29">
        <v>735568147.86000001</v>
      </c>
      <c r="H792" t="s">
        <v>11</v>
      </c>
      <c r="I792" t="s">
        <v>901</v>
      </c>
      <c r="J792" t="s">
        <v>627</v>
      </c>
      <c r="K792" t="s">
        <v>902</v>
      </c>
    </row>
    <row r="793" spans="1:11">
      <c r="A793" s="26">
        <v>44651</v>
      </c>
      <c r="B793" t="s">
        <v>516</v>
      </c>
      <c r="C793" t="s">
        <v>517</v>
      </c>
      <c r="D793" t="s">
        <v>615</v>
      </c>
      <c r="E793" t="s">
        <v>518</v>
      </c>
      <c r="F793" s="29">
        <v>7</v>
      </c>
      <c r="G793" s="29">
        <v>2087939.29</v>
      </c>
      <c r="H793" t="s">
        <v>11</v>
      </c>
      <c r="I793" t="s">
        <v>903</v>
      </c>
      <c r="J793" t="s">
        <v>627</v>
      </c>
      <c r="K793" t="s">
        <v>904</v>
      </c>
    </row>
    <row r="794" spans="1:11">
      <c r="A794" s="26">
        <v>44651</v>
      </c>
      <c r="B794" t="s">
        <v>516</v>
      </c>
      <c r="C794" t="s">
        <v>517</v>
      </c>
      <c r="D794" t="s">
        <v>615</v>
      </c>
      <c r="E794" t="s">
        <v>518</v>
      </c>
      <c r="F794" s="29">
        <v>247</v>
      </c>
      <c r="G794" s="29">
        <v>19074394.640000001</v>
      </c>
      <c r="H794" t="s">
        <v>11</v>
      </c>
      <c r="I794" t="s">
        <v>905</v>
      </c>
      <c r="J794" t="s">
        <v>627</v>
      </c>
      <c r="K794" t="s">
        <v>906</v>
      </c>
    </row>
    <row r="795" spans="1:11">
      <c r="A795" s="26">
        <v>44651</v>
      </c>
      <c r="B795" t="s">
        <v>516</v>
      </c>
      <c r="C795" t="s">
        <v>517</v>
      </c>
      <c r="D795" t="s">
        <v>615</v>
      </c>
      <c r="E795" t="s">
        <v>518</v>
      </c>
      <c r="F795" s="29">
        <v>16</v>
      </c>
      <c r="G795" s="29">
        <v>6910942.8600000003</v>
      </c>
      <c r="H795" t="s">
        <v>11</v>
      </c>
      <c r="I795" t="s">
        <v>907</v>
      </c>
      <c r="J795" t="s">
        <v>627</v>
      </c>
      <c r="K795" t="s">
        <v>908</v>
      </c>
    </row>
    <row r="796" spans="1:11">
      <c r="A796" s="26">
        <v>44651</v>
      </c>
      <c r="B796" t="s">
        <v>516</v>
      </c>
      <c r="C796" t="s">
        <v>517</v>
      </c>
      <c r="D796" t="s">
        <v>615</v>
      </c>
      <c r="E796" t="s">
        <v>518</v>
      </c>
      <c r="F796" s="29">
        <v>103</v>
      </c>
      <c r="G796" s="29">
        <v>18236056.789999999</v>
      </c>
      <c r="H796" t="s">
        <v>11</v>
      </c>
      <c r="I796" t="s">
        <v>909</v>
      </c>
      <c r="J796" t="s">
        <v>627</v>
      </c>
      <c r="K796" t="s">
        <v>910</v>
      </c>
    </row>
    <row r="797" spans="1:11">
      <c r="A797" s="26">
        <v>44651</v>
      </c>
      <c r="B797" t="s">
        <v>516</v>
      </c>
      <c r="C797" t="s">
        <v>517</v>
      </c>
      <c r="D797" t="s">
        <v>615</v>
      </c>
      <c r="E797" t="s">
        <v>518</v>
      </c>
      <c r="F797" s="29">
        <v>3</v>
      </c>
      <c r="G797" s="29">
        <v>442699.29</v>
      </c>
      <c r="H797" t="s">
        <v>11</v>
      </c>
      <c r="I797" t="s">
        <v>911</v>
      </c>
      <c r="J797" t="s">
        <v>627</v>
      </c>
      <c r="K797" t="s">
        <v>912</v>
      </c>
    </row>
    <row r="798" spans="1:11">
      <c r="A798" s="26">
        <v>44651</v>
      </c>
      <c r="B798" t="s">
        <v>516</v>
      </c>
      <c r="C798" t="s">
        <v>517</v>
      </c>
      <c r="D798" t="s">
        <v>615</v>
      </c>
      <c r="E798" t="s">
        <v>518</v>
      </c>
      <c r="F798" s="29">
        <v>145</v>
      </c>
      <c r="G798" s="29">
        <v>16905422.859999999</v>
      </c>
      <c r="H798" t="s">
        <v>11</v>
      </c>
      <c r="I798" t="s">
        <v>913</v>
      </c>
      <c r="J798" t="s">
        <v>627</v>
      </c>
      <c r="K798" t="s">
        <v>914</v>
      </c>
    </row>
    <row r="799" spans="1:11">
      <c r="A799" s="26">
        <v>44651</v>
      </c>
      <c r="B799" t="s">
        <v>516</v>
      </c>
      <c r="C799" t="s">
        <v>517</v>
      </c>
      <c r="D799" t="s">
        <v>615</v>
      </c>
      <c r="E799" t="s">
        <v>518</v>
      </c>
      <c r="F799" s="29">
        <v>102</v>
      </c>
      <c r="G799" s="29">
        <v>16137131.43</v>
      </c>
      <c r="H799" t="s">
        <v>11</v>
      </c>
      <c r="I799" t="s">
        <v>915</v>
      </c>
      <c r="J799" t="s">
        <v>627</v>
      </c>
      <c r="K799" t="s">
        <v>916</v>
      </c>
    </row>
    <row r="800" spans="1:11">
      <c r="A800" s="26">
        <v>44651</v>
      </c>
      <c r="B800" t="s">
        <v>516</v>
      </c>
      <c r="C800" t="s">
        <v>517</v>
      </c>
      <c r="D800" t="s">
        <v>615</v>
      </c>
      <c r="E800" t="s">
        <v>518</v>
      </c>
      <c r="F800" s="29">
        <v>1</v>
      </c>
      <c r="G800" s="29">
        <v>415181.79</v>
      </c>
      <c r="H800" t="s">
        <v>11</v>
      </c>
      <c r="I800" t="s">
        <v>917</v>
      </c>
      <c r="J800" t="s">
        <v>627</v>
      </c>
      <c r="K800" t="s">
        <v>918</v>
      </c>
    </row>
    <row r="801" spans="1:11">
      <c r="A801" s="26">
        <v>44651</v>
      </c>
      <c r="B801" t="s">
        <v>516</v>
      </c>
      <c r="C801" t="s">
        <v>517</v>
      </c>
      <c r="D801" t="s">
        <v>615</v>
      </c>
      <c r="E801" t="s">
        <v>518</v>
      </c>
      <c r="F801" s="29">
        <v>275</v>
      </c>
      <c r="G801" s="29">
        <v>176068750</v>
      </c>
      <c r="H801" t="s">
        <v>11</v>
      </c>
      <c r="I801" t="s">
        <v>919</v>
      </c>
      <c r="J801" t="s">
        <v>627</v>
      </c>
      <c r="K801" t="s">
        <v>920</v>
      </c>
    </row>
    <row r="802" spans="1:11">
      <c r="A802" s="26">
        <v>44651</v>
      </c>
      <c r="B802" t="s">
        <v>516</v>
      </c>
      <c r="C802" t="s">
        <v>517</v>
      </c>
      <c r="D802" t="s">
        <v>615</v>
      </c>
      <c r="E802" t="s">
        <v>518</v>
      </c>
      <c r="F802" s="29">
        <v>37</v>
      </c>
      <c r="G802" s="29">
        <v>22283240</v>
      </c>
      <c r="H802" t="s">
        <v>11</v>
      </c>
      <c r="I802" t="s">
        <v>921</v>
      </c>
      <c r="J802" t="s">
        <v>627</v>
      </c>
      <c r="K802" t="s">
        <v>922</v>
      </c>
    </row>
    <row r="803" spans="1:11">
      <c r="A803" s="26">
        <v>44651</v>
      </c>
      <c r="B803" t="s">
        <v>516</v>
      </c>
      <c r="C803" t="s">
        <v>517</v>
      </c>
      <c r="D803" t="s">
        <v>615</v>
      </c>
      <c r="E803" t="s">
        <v>518</v>
      </c>
      <c r="F803" s="29">
        <v>52</v>
      </c>
      <c r="G803" s="29">
        <v>11261046.43</v>
      </c>
      <c r="H803" t="s">
        <v>11</v>
      </c>
      <c r="I803" t="s">
        <v>923</v>
      </c>
      <c r="J803" t="s">
        <v>627</v>
      </c>
      <c r="K803" t="s">
        <v>924</v>
      </c>
    </row>
    <row r="804" spans="1:11">
      <c r="A804" s="26">
        <v>44651</v>
      </c>
      <c r="B804" t="s">
        <v>516</v>
      </c>
      <c r="C804" t="s">
        <v>517</v>
      </c>
      <c r="D804" t="s">
        <v>615</v>
      </c>
      <c r="E804" t="s">
        <v>518</v>
      </c>
      <c r="F804" s="29">
        <v>1170</v>
      </c>
      <c r="G804" s="29">
        <v>214162955.71000001</v>
      </c>
      <c r="H804" t="s">
        <v>11</v>
      </c>
      <c r="I804" t="s">
        <v>925</v>
      </c>
      <c r="J804" t="s">
        <v>627</v>
      </c>
      <c r="K804" t="s">
        <v>926</v>
      </c>
    </row>
    <row r="805" spans="1:11">
      <c r="A805" s="26">
        <v>44651</v>
      </c>
      <c r="B805" t="s">
        <v>516</v>
      </c>
      <c r="C805" t="s">
        <v>517</v>
      </c>
      <c r="D805" t="s">
        <v>615</v>
      </c>
      <c r="E805" t="s">
        <v>518</v>
      </c>
      <c r="F805" s="29">
        <v>87</v>
      </c>
      <c r="G805" s="29">
        <v>9207727.5</v>
      </c>
      <c r="H805" t="s">
        <v>11</v>
      </c>
      <c r="I805" t="s">
        <v>927</v>
      </c>
      <c r="J805" t="s">
        <v>627</v>
      </c>
      <c r="K805" t="s">
        <v>928</v>
      </c>
    </row>
    <row r="806" spans="1:11">
      <c r="A806" s="26">
        <v>44651</v>
      </c>
      <c r="B806" t="s">
        <v>516</v>
      </c>
      <c r="C806" t="s">
        <v>517</v>
      </c>
      <c r="D806" t="s">
        <v>615</v>
      </c>
      <c r="E806" t="s">
        <v>518</v>
      </c>
      <c r="F806" s="29">
        <v>41</v>
      </c>
      <c r="G806" s="29">
        <v>15600969.640000001</v>
      </c>
      <c r="H806" t="s">
        <v>11</v>
      </c>
      <c r="I806" t="s">
        <v>929</v>
      </c>
      <c r="J806" t="s">
        <v>627</v>
      </c>
      <c r="K806" t="s">
        <v>930</v>
      </c>
    </row>
    <row r="807" spans="1:11">
      <c r="A807" s="26">
        <v>44651</v>
      </c>
      <c r="B807" t="s">
        <v>516</v>
      </c>
      <c r="C807" t="s">
        <v>517</v>
      </c>
      <c r="D807" t="s">
        <v>615</v>
      </c>
      <c r="E807" t="s">
        <v>518</v>
      </c>
      <c r="F807" s="29">
        <v>28</v>
      </c>
      <c r="G807" s="29">
        <v>3319222.14</v>
      </c>
      <c r="H807" t="s">
        <v>11</v>
      </c>
      <c r="I807" t="s">
        <v>931</v>
      </c>
      <c r="J807" t="s">
        <v>627</v>
      </c>
      <c r="K807" t="s">
        <v>932</v>
      </c>
    </row>
    <row r="808" spans="1:11">
      <c r="A808" s="26">
        <v>44651</v>
      </c>
      <c r="B808" t="s">
        <v>516</v>
      </c>
      <c r="C808" t="s">
        <v>517</v>
      </c>
      <c r="D808" t="s">
        <v>615</v>
      </c>
      <c r="E808" t="s">
        <v>518</v>
      </c>
      <c r="F808" s="29">
        <v>141</v>
      </c>
      <c r="G808" s="29">
        <v>6787124.6399999997</v>
      </c>
      <c r="H808" t="s">
        <v>11</v>
      </c>
      <c r="I808" t="s">
        <v>933</v>
      </c>
      <c r="J808" t="s">
        <v>627</v>
      </c>
      <c r="K808" t="s">
        <v>934</v>
      </c>
    </row>
    <row r="809" spans="1:11">
      <c r="A809" s="26">
        <v>44651</v>
      </c>
      <c r="B809" t="s">
        <v>516</v>
      </c>
      <c r="C809" t="s">
        <v>517</v>
      </c>
      <c r="D809" t="s">
        <v>615</v>
      </c>
      <c r="E809" t="s">
        <v>518</v>
      </c>
      <c r="F809" s="29">
        <v>314</v>
      </c>
      <c r="G809" s="29">
        <v>82209958.930000007</v>
      </c>
      <c r="H809" t="s">
        <v>11</v>
      </c>
      <c r="I809" t="s">
        <v>935</v>
      </c>
      <c r="J809" t="s">
        <v>627</v>
      </c>
      <c r="K809" t="s">
        <v>936</v>
      </c>
    </row>
    <row r="810" spans="1:11">
      <c r="A810" s="26">
        <v>44651</v>
      </c>
      <c r="B810" t="s">
        <v>516</v>
      </c>
      <c r="C810" t="s">
        <v>517</v>
      </c>
      <c r="D810" t="s">
        <v>615</v>
      </c>
      <c r="E810" t="s">
        <v>518</v>
      </c>
      <c r="F810" s="29">
        <v>217</v>
      </c>
      <c r="G810" s="29">
        <v>35464563.57</v>
      </c>
      <c r="H810" t="s">
        <v>11</v>
      </c>
      <c r="I810" t="s">
        <v>937</v>
      </c>
      <c r="J810" t="s">
        <v>627</v>
      </c>
      <c r="K810" t="s">
        <v>938</v>
      </c>
    </row>
    <row r="811" spans="1:11">
      <c r="A811" s="26">
        <v>44651</v>
      </c>
      <c r="B811" t="s">
        <v>516</v>
      </c>
      <c r="C811" t="s">
        <v>517</v>
      </c>
      <c r="D811" t="s">
        <v>615</v>
      </c>
      <c r="E811" t="s">
        <v>518</v>
      </c>
      <c r="F811" s="29">
        <v>1470</v>
      </c>
      <c r="G811" s="29">
        <v>604059586.78999996</v>
      </c>
      <c r="H811" t="s">
        <v>11</v>
      </c>
      <c r="I811" t="s">
        <v>939</v>
      </c>
      <c r="J811" t="s">
        <v>627</v>
      </c>
      <c r="K811" t="s">
        <v>940</v>
      </c>
    </row>
    <row r="812" spans="1:11">
      <c r="A812" s="26">
        <v>44651</v>
      </c>
      <c r="B812" t="s">
        <v>516</v>
      </c>
      <c r="C812" t="s">
        <v>517</v>
      </c>
      <c r="D812" t="s">
        <v>615</v>
      </c>
      <c r="E812" t="s">
        <v>518</v>
      </c>
      <c r="F812" s="29">
        <v>13</v>
      </c>
      <c r="G812" s="29">
        <v>8185855.3600000003</v>
      </c>
      <c r="H812" t="s">
        <v>11</v>
      </c>
      <c r="I812" t="s">
        <v>941</v>
      </c>
      <c r="J812" t="s">
        <v>627</v>
      </c>
      <c r="K812" t="s">
        <v>942</v>
      </c>
    </row>
    <row r="813" spans="1:11">
      <c r="A813" s="26">
        <v>44651</v>
      </c>
      <c r="B813" t="s">
        <v>516</v>
      </c>
      <c r="C813" t="s">
        <v>517</v>
      </c>
      <c r="D813" t="s">
        <v>615</v>
      </c>
      <c r="E813" t="s">
        <v>518</v>
      </c>
      <c r="F813" s="29">
        <v>300</v>
      </c>
      <c r="G813" s="29">
        <v>41620707.859999999</v>
      </c>
      <c r="H813" t="s">
        <v>11</v>
      </c>
      <c r="I813" t="s">
        <v>943</v>
      </c>
      <c r="J813" t="s">
        <v>627</v>
      </c>
      <c r="K813" t="s">
        <v>944</v>
      </c>
    </row>
    <row r="814" spans="1:11">
      <c r="A814" s="26">
        <v>44651</v>
      </c>
      <c r="B814" t="s">
        <v>516</v>
      </c>
      <c r="C814" t="s">
        <v>517</v>
      </c>
      <c r="D814" t="s">
        <v>615</v>
      </c>
      <c r="E814" t="s">
        <v>518</v>
      </c>
      <c r="F814" s="29">
        <v>160</v>
      </c>
      <c r="G814" s="29">
        <v>33919821.43</v>
      </c>
      <c r="H814" t="s">
        <v>11</v>
      </c>
      <c r="I814" t="s">
        <v>945</v>
      </c>
      <c r="J814" t="s">
        <v>627</v>
      </c>
      <c r="K814" t="s">
        <v>946</v>
      </c>
    </row>
    <row r="815" spans="1:11">
      <c r="A815" s="26">
        <v>44651</v>
      </c>
      <c r="B815" t="s">
        <v>516</v>
      </c>
      <c r="C815" t="s">
        <v>517</v>
      </c>
      <c r="D815" t="s">
        <v>615</v>
      </c>
      <c r="E815" t="s">
        <v>518</v>
      </c>
      <c r="F815" s="29">
        <v>3876</v>
      </c>
      <c r="G815" s="29">
        <v>1184617562.5</v>
      </c>
      <c r="H815" t="s">
        <v>11</v>
      </c>
      <c r="I815" t="s">
        <v>947</v>
      </c>
      <c r="J815" t="s">
        <v>627</v>
      </c>
      <c r="K815" t="s">
        <v>948</v>
      </c>
    </row>
    <row r="816" spans="1:11">
      <c r="A816" s="26">
        <v>44651</v>
      </c>
      <c r="B816" t="s">
        <v>516</v>
      </c>
      <c r="C816" t="s">
        <v>517</v>
      </c>
      <c r="D816" t="s">
        <v>615</v>
      </c>
      <c r="E816" t="s">
        <v>518</v>
      </c>
      <c r="F816" s="29">
        <v>481</v>
      </c>
      <c r="G816" s="29">
        <v>464203083.93000001</v>
      </c>
      <c r="H816" t="s">
        <v>11</v>
      </c>
      <c r="I816" t="s">
        <v>949</v>
      </c>
      <c r="J816" t="s">
        <v>627</v>
      </c>
      <c r="K816" t="s">
        <v>950</v>
      </c>
    </row>
    <row r="817" spans="1:11">
      <c r="A817" s="26">
        <v>44651</v>
      </c>
      <c r="B817" t="s">
        <v>516</v>
      </c>
      <c r="C817" t="s">
        <v>517</v>
      </c>
      <c r="D817" t="s">
        <v>615</v>
      </c>
      <c r="E817" t="s">
        <v>518</v>
      </c>
      <c r="F817" s="29">
        <v>4</v>
      </c>
      <c r="G817" s="29">
        <v>501845.71</v>
      </c>
      <c r="H817" t="s">
        <v>11</v>
      </c>
      <c r="I817" t="s">
        <v>951</v>
      </c>
      <c r="J817" t="s">
        <v>627</v>
      </c>
      <c r="K817" t="s">
        <v>952</v>
      </c>
    </row>
    <row r="818" spans="1:11">
      <c r="A818" s="26">
        <v>44651</v>
      </c>
      <c r="B818" t="s">
        <v>516</v>
      </c>
      <c r="C818" t="s">
        <v>517</v>
      </c>
      <c r="D818" t="s">
        <v>615</v>
      </c>
      <c r="E818" t="s">
        <v>518</v>
      </c>
      <c r="F818" s="29">
        <v>2200</v>
      </c>
      <c r="G818" s="29">
        <v>3113378557.1399999</v>
      </c>
      <c r="H818" t="s">
        <v>11</v>
      </c>
      <c r="I818" t="s">
        <v>953</v>
      </c>
      <c r="J818" t="s">
        <v>627</v>
      </c>
      <c r="K818" t="s">
        <v>954</v>
      </c>
    </row>
    <row r="819" spans="1:11">
      <c r="A819" s="26">
        <v>44651</v>
      </c>
      <c r="B819" t="s">
        <v>516</v>
      </c>
      <c r="C819" t="s">
        <v>517</v>
      </c>
      <c r="D819" t="s">
        <v>615</v>
      </c>
      <c r="E819" t="s">
        <v>518</v>
      </c>
      <c r="F819" s="29">
        <v>15</v>
      </c>
      <c r="G819" s="29">
        <v>3122164.29</v>
      </c>
      <c r="H819" t="s">
        <v>11</v>
      </c>
      <c r="I819" t="s">
        <v>955</v>
      </c>
      <c r="J819" t="s">
        <v>627</v>
      </c>
      <c r="K819" t="s">
        <v>956</v>
      </c>
    </row>
    <row r="820" spans="1:11">
      <c r="A820" s="26">
        <v>44651</v>
      </c>
      <c r="B820" t="s">
        <v>516</v>
      </c>
      <c r="C820" t="s">
        <v>517</v>
      </c>
      <c r="D820" t="s">
        <v>615</v>
      </c>
      <c r="E820" t="s">
        <v>518</v>
      </c>
      <c r="F820" s="29">
        <v>421</v>
      </c>
      <c r="G820" s="29">
        <v>147699046.43000001</v>
      </c>
      <c r="H820" t="s">
        <v>11</v>
      </c>
      <c r="I820" t="s">
        <v>957</v>
      </c>
      <c r="J820" t="s">
        <v>627</v>
      </c>
      <c r="K820" t="s">
        <v>958</v>
      </c>
    </row>
    <row r="821" spans="1:11">
      <c r="A821" s="26">
        <v>44651</v>
      </c>
      <c r="B821" t="s">
        <v>516</v>
      </c>
      <c r="C821" t="s">
        <v>517</v>
      </c>
      <c r="D821" t="s">
        <v>615</v>
      </c>
      <c r="E821" t="s">
        <v>518</v>
      </c>
      <c r="F821" s="29">
        <v>19</v>
      </c>
      <c r="G821" s="29">
        <v>6413262.5</v>
      </c>
      <c r="H821" t="s">
        <v>11</v>
      </c>
      <c r="I821" t="s">
        <v>959</v>
      </c>
      <c r="J821" t="s">
        <v>627</v>
      </c>
      <c r="K821" t="s">
        <v>960</v>
      </c>
    </row>
    <row r="822" spans="1:11">
      <c r="A822" s="26">
        <v>44651</v>
      </c>
      <c r="B822" t="s">
        <v>516</v>
      </c>
      <c r="C822" t="s">
        <v>517</v>
      </c>
      <c r="D822" t="s">
        <v>615</v>
      </c>
      <c r="E822" t="s">
        <v>518</v>
      </c>
      <c r="F822" s="29">
        <v>15</v>
      </c>
      <c r="G822" s="29">
        <v>3945844.64</v>
      </c>
      <c r="H822" t="s">
        <v>11</v>
      </c>
      <c r="I822" t="s">
        <v>961</v>
      </c>
      <c r="J822" t="s">
        <v>627</v>
      </c>
      <c r="K822" t="s">
        <v>962</v>
      </c>
    </row>
    <row r="823" spans="1:11">
      <c r="A823" s="26">
        <v>44651</v>
      </c>
      <c r="B823" t="s">
        <v>516</v>
      </c>
      <c r="C823" t="s">
        <v>517</v>
      </c>
      <c r="D823" t="s">
        <v>615</v>
      </c>
      <c r="E823" t="s">
        <v>518</v>
      </c>
      <c r="F823" s="29">
        <v>52</v>
      </c>
      <c r="G823" s="29">
        <v>17667059.640000001</v>
      </c>
      <c r="H823" t="s">
        <v>11</v>
      </c>
      <c r="I823" t="s">
        <v>963</v>
      </c>
      <c r="J823" t="s">
        <v>627</v>
      </c>
      <c r="K823" t="s">
        <v>964</v>
      </c>
    </row>
    <row r="824" spans="1:11">
      <c r="A824" s="26">
        <v>44651</v>
      </c>
      <c r="B824" t="s">
        <v>516</v>
      </c>
      <c r="C824" t="s">
        <v>517</v>
      </c>
      <c r="D824" t="s">
        <v>615</v>
      </c>
      <c r="E824" t="s">
        <v>518</v>
      </c>
      <c r="F824" s="29">
        <v>1051</v>
      </c>
      <c r="G824" s="29">
        <v>34698868.93</v>
      </c>
      <c r="H824" t="s">
        <v>11</v>
      </c>
      <c r="I824" t="s">
        <v>965</v>
      </c>
      <c r="J824" t="s">
        <v>627</v>
      </c>
      <c r="K824" t="s">
        <v>966</v>
      </c>
    </row>
    <row r="825" spans="1:11">
      <c r="A825" s="26">
        <v>44651</v>
      </c>
      <c r="B825" t="s">
        <v>516</v>
      </c>
      <c r="C825" t="s">
        <v>517</v>
      </c>
      <c r="D825" t="s">
        <v>615</v>
      </c>
      <c r="E825" t="s">
        <v>518</v>
      </c>
      <c r="F825" s="29">
        <v>20</v>
      </c>
      <c r="G825" s="29">
        <v>5332944.29</v>
      </c>
      <c r="H825" t="s">
        <v>11</v>
      </c>
      <c r="I825" t="s">
        <v>967</v>
      </c>
      <c r="J825" t="s">
        <v>627</v>
      </c>
      <c r="K825" t="s">
        <v>968</v>
      </c>
    </row>
    <row r="826" spans="1:11">
      <c r="A826" s="26">
        <v>44651</v>
      </c>
      <c r="B826" t="s">
        <v>516</v>
      </c>
      <c r="C826" t="s">
        <v>517</v>
      </c>
      <c r="D826" t="s">
        <v>615</v>
      </c>
      <c r="E826" t="s">
        <v>518</v>
      </c>
      <c r="F826" s="29">
        <v>133</v>
      </c>
      <c r="G826" s="29">
        <v>30942208.93</v>
      </c>
      <c r="H826" t="s">
        <v>11</v>
      </c>
      <c r="I826" t="s">
        <v>969</v>
      </c>
      <c r="J826" t="s">
        <v>627</v>
      </c>
      <c r="K826" t="s">
        <v>970</v>
      </c>
    </row>
    <row r="827" spans="1:11">
      <c r="A827" s="26">
        <v>44651</v>
      </c>
      <c r="B827" t="s">
        <v>516</v>
      </c>
      <c r="C827" t="s">
        <v>517</v>
      </c>
      <c r="D827" t="s">
        <v>615</v>
      </c>
      <c r="E827" t="s">
        <v>518</v>
      </c>
      <c r="F827" s="29">
        <v>193</v>
      </c>
      <c r="G827" s="29">
        <v>28467641.07</v>
      </c>
      <c r="H827" t="s">
        <v>11</v>
      </c>
      <c r="I827" t="s">
        <v>971</v>
      </c>
      <c r="J827" t="s">
        <v>627</v>
      </c>
      <c r="K827" t="s">
        <v>972</v>
      </c>
    </row>
    <row r="828" spans="1:11">
      <c r="A828" s="26">
        <v>44651</v>
      </c>
      <c r="B828" t="s">
        <v>516</v>
      </c>
      <c r="C828" t="s">
        <v>517</v>
      </c>
      <c r="D828" t="s">
        <v>615</v>
      </c>
      <c r="E828" t="s">
        <v>518</v>
      </c>
      <c r="F828" s="29">
        <v>1487</v>
      </c>
      <c r="G828" s="29">
        <v>327176256.06999999</v>
      </c>
      <c r="H828" t="s">
        <v>11</v>
      </c>
      <c r="I828" t="s">
        <v>809</v>
      </c>
      <c r="J828" t="s">
        <v>627</v>
      </c>
      <c r="K828" t="s">
        <v>973</v>
      </c>
    </row>
    <row r="829" spans="1:11">
      <c r="A829" s="26">
        <v>44651</v>
      </c>
      <c r="B829" t="s">
        <v>516</v>
      </c>
      <c r="C829" t="s">
        <v>517</v>
      </c>
      <c r="D829" t="s">
        <v>615</v>
      </c>
      <c r="E829" t="s">
        <v>518</v>
      </c>
      <c r="F829" s="29">
        <v>13</v>
      </c>
      <c r="G829" s="29">
        <v>399825.82</v>
      </c>
      <c r="H829" t="s">
        <v>11</v>
      </c>
      <c r="I829" t="s">
        <v>917</v>
      </c>
      <c r="J829" t="s">
        <v>627</v>
      </c>
      <c r="K829" t="s">
        <v>974</v>
      </c>
    </row>
    <row r="830" spans="1:11">
      <c r="A830" s="26">
        <v>44651</v>
      </c>
      <c r="B830" t="s">
        <v>516</v>
      </c>
      <c r="C830" t="s">
        <v>517</v>
      </c>
      <c r="D830" t="s">
        <v>615</v>
      </c>
      <c r="E830" t="s">
        <v>518</v>
      </c>
      <c r="F830" s="29">
        <v>14</v>
      </c>
      <c r="G830" s="29">
        <v>2388173.21</v>
      </c>
      <c r="H830" t="s">
        <v>11</v>
      </c>
      <c r="I830" t="s">
        <v>975</v>
      </c>
      <c r="J830" t="s">
        <v>627</v>
      </c>
      <c r="K830" t="s">
        <v>976</v>
      </c>
    </row>
    <row r="831" spans="1:11">
      <c r="A831" s="26">
        <v>44651</v>
      </c>
      <c r="B831" t="s">
        <v>516</v>
      </c>
      <c r="C831" t="s">
        <v>517</v>
      </c>
      <c r="D831" t="s">
        <v>615</v>
      </c>
      <c r="E831" t="s">
        <v>518</v>
      </c>
      <c r="F831" s="29">
        <v>107</v>
      </c>
      <c r="G831" s="29">
        <v>52363670</v>
      </c>
      <c r="H831" t="s">
        <v>11</v>
      </c>
      <c r="I831" t="s">
        <v>977</v>
      </c>
      <c r="J831" t="s">
        <v>627</v>
      </c>
      <c r="K831" t="s">
        <v>978</v>
      </c>
    </row>
    <row r="832" spans="1:11">
      <c r="A832" s="26">
        <v>44651</v>
      </c>
      <c r="B832" t="s">
        <v>516</v>
      </c>
      <c r="C832" t="s">
        <v>517</v>
      </c>
      <c r="D832" t="s">
        <v>615</v>
      </c>
      <c r="E832" t="s">
        <v>518</v>
      </c>
      <c r="F832" s="29">
        <v>203</v>
      </c>
      <c r="G832" s="29">
        <v>95646435</v>
      </c>
      <c r="H832" t="s">
        <v>11</v>
      </c>
      <c r="I832" t="s">
        <v>979</v>
      </c>
      <c r="J832" t="s">
        <v>627</v>
      </c>
      <c r="K832" t="s">
        <v>980</v>
      </c>
    </row>
    <row r="833" spans="1:11">
      <c r="A833" s="26">
        <v>44651</v>
      </c>
      <c r="B833" t="s">
        <v>516</v>
      </c>
      <c r="C833" t="s">
        <v>517</v>
      </c>
      <c r="D833" t="s">
        <v>615</v>
      </c>
      <c r="E833" t="s">
        <v>518</v>
      </c>
      <c r="F833" s="29">
        <v>54</v>
      </c>
      <c r="G833" s="29">
        <v>8712228.9299999997</v>
      </c>
      <c r="H833" t="s">
        <v>11</v>
      </c>
      <c r="I833" t="s">
        <v>981</v>
      </c>
      <c r="J833" t="s">
        <v>627</v>
      </c>
      <c r="K833" t="s">
        <v>982</v>
      </c>
    </row>
    <row r="834" spans="1:11">
      <c r="A834" s="26">
        <v>44651</v>
      </c>
      <c r="B834" t="s">
        <v>516</v>
      </c>
      <c r="C834" t="s">
        <v>517</v>
      </c>
      <c r="D834" t="s">
        <v>615</v>
      </c>
      <c r="E834" t="s">
        <v>518</v>
      </c>
      <c r="F834" s="29">
        <v>85</v>
      </c>
      <c r="G834" s="29">
        <v>3774916.43</v>
      </c>
      <c r="H834" t="s">
        <v>11</v>
      </c>
      <c r="I834" t="s">
        <v>983</v>
      </c>
      <c r="J834" t="s">
        <v>627</v>
      </c>
      <c r="K834" t="s">
        <v>984</v>
      </c>
    </row>
    <row r="835" spans="1:11">
      <c r="A835" s="26">
        <v>44651</v>
      </c>
      <c r="B835" t="s">
        <v>516</v>
      </c>
      <c r="C835" t="s">
        <v>517</v>
      </c>
      <c r="D835" t="s">
        <v>615</v>
      </c>
      <c r="E835" t="s">
        <v>518</v>
      </c>
      <c r="F835" s="29">
        <v>14</v>
      </c>
      <c r="G835" s="29">
        <v>5187760</v>
      </c>
      <c r="H835" t="s">
        <v>11</v>
      </c>
      <c r="I835" t="s">
        <v>985</v>
      </c>
      <c r="J835" t="s">
        <v>627</v>
      </c>
      <c r="K835" t="s">
        <v>986</v>
      </c>
    </row>
    <row r="836" spans="1:11">
      <c r="A836" s="26">
        <v>44651</v>
      </c>
      <c r="B836" t="s">
        <v>516</v>
      </c>
      <c r="C836" t="s">
        <v>517</v>
      </c>
      <c r="D836" t="s">
        <v>615</v>
      </c>
      <c r="E836" t="s">
        <v>518</v>
      </c>
      <c r="F836" s="29">
        <v>85</v>
      </c>
      <c r="G836" s="29">
        <v>24858721.43</v>
      </c>
      <c r="H836" t="s">
        <v>11</v>
      </c>
      <c r="I836" t="s">
        <v>987</v>
      </c>
      <c r="J836" t="s">
        <v>627</v>
      </c>
      <c r="K836" t="s">
        <v>988</v>
      </c>
    </row>
    <row r="837" spans="1:11">
      <c r="A837" s="26">
        <v>44651</v>
      </c>
      <c r="B837" t="s">
        <v>516</v>
      </c>
      <c r="C837" t="s">
        <v>517</v>
      </c>
      <c r="D837" t="s">
        <v>615</v>
      </c>
      <c r="E837" t="s">
        <v>518</v>
      </c>
      <c r="F837" s="29">
        <v>75</v>
      </c>
      <c r="G837" s="29">
        <v>13441341.43</v>
      </c>
      <c r="H837" t="s">
        <v>11</v>
      </c>
      <c r="I837" t="s">
        <v>989</v>
      </c>
      <c r="J837" t="s">
        <v>627</v>
      </c>
      <c r="K837" t="s">
        <v>990</v>
      </c>
    </row>
    <row r="838" spans="1:11">
      <c r="A838" s="26">
        <v>44651</v>
      </c>
      <c r="B838" t="s">
        <v>516</v>
      </c>
      <c r="C838" t="s">
        <v>517</v>
      </c>
      <c r="D838" t="s">
        <v>615</v>
      </c>
      <c r="E838" t="s">
        <v>518</v>
      </c>
      <c r="F838" s="29">
        <v>383</v>
      </c>
      <c r="G838" s="29">
        <v>576485967.5</v>
      </c>
      <c r="H838" t="s">
        <v>11</v>
      </c>
      <c r="I838" t="s">
        <v>991</v>
      </c>
      <c r="J838" t="s">
        <v>627</v>
      </c>
      <c r="K838" t="s">
        <v>992</v>
      </c>
    </row>
    <row r="839" spans="1:11">
      <c r="A839" s="26">
        <v>44651</v>
      </c>
      <c r="B839" t="s">
        <v>516</v>
      </c>
      <c r="C839" t="s">
        <v>517</v>
      </c>
      <c r="D839" t="s">
        <v>615</v>
      </c>
      <c r="E839" t="s">
        <v>518</v>
      </c>
      <c r="F839" s="29">
        <v>1</v>
      </c>
      <c r="G839" s="29">
        <v>781801.43</v>
      </c>
      <c r="H839" t="s">
        <v>11</v>
      </c>
      <c r="I839" t="s">
        <v>993</v>
      </c>
      <c r="J839" t="s">
        <v>627</v>
      </c>
      <c r="K839" t="s">
        <v>994</v>
      </c>
    </row>
    <row r="840" spans="1:11">
      <c r="A840" s="26">
        <v>44651</v>
      </c>
      <c r="B840" t="s">
        <v>516</v>
      </c>
      <c r="C840" t="s">
        <v>517</v>
      </c>
      <c r="D840" t="s">
        <v>615</v>
      </c>
      <c r="E840" t="s">
        <v>518</v>
      </c>
      <c r="F840" s="29">
        <v>21</v>
      </c>
      <c r="G840" s="29">
        <v>1408718.7</v>
      </c>
      <c r="H840" t="s">
        <v>11</v>
      </c>
      <c r="I840" t="s">
        <v>993</v>
      </c>
      <c r="J840" t="s">
        <v>627</v>
      </c>
      <c r="K840" t="s">
        <v>995</v>
      </c>
    </row>
    <row r="841" spans="1:11">
      <c r="A841" s="26">
        <v>44651</v>
      </c>
      <c r="B841" t="s">
        <v>516</v>
      </c>
      <c r="C841" t="s">
        <v>517</v>
      </c>
      <c r="D841" t="s">
        <v>615</v>
      </c>
      <c r="E841" t="s">
        <v>518</v>
      </c>
      <c r="F841" s="29">
        <v>993</v>
      </c>
      <c r="G841" s="29">
        <v>205549356.06999999</v>
      </c>
      <c r="H841" t="s">
        <v>11</v>
      </c>
      <c r="I841" t="s">
        <v>996</v>
      </c>
      <c r="J841" t="s">
        <v>627</v>
      </c>
      <c r="K841" t="s">
        <v>997</v>
      </c>
    </row>
    <row r="842" spans="1:11">
      <c r="A842" s="26">
        <v>44651</v>
      </c>
      <c r="B842" t="s">
        <v>516</v>
      </c>
      <c r="C842" t="s">
        <v>517</v>
      </c>
      <c r="D842" t="s">
        <v>615</v>
      </c>
      <c r="E842" t="s">
        <v>518</v>
      </c>
      <c r="F842" s="29">
        <v>35</v>
      </c>
      <c r="G842" s="29">
        <v>9795088.2100000009</v>
      </c>
      <c r="H842" t="s">
        <v>11</v>
      </c>
      <c r="I842" t="s">
        <v>998</v>
      </c>
      <c r="J842" t="s">
        <v>627</v>
      </c>
      <c r="K842" t="s">
        <v>999</v>
      </c>
    </row>
    <row r="843" spans="1:11">
      <c r="A843" s="26">
        <v>44651</v>
      </c>
      <c r="B843" t="s">
        <v>516</v>
      </c>
      <c r="C843" t="s">
        <v>517</v>
      </c>
      <c r="D843" t="s">
        <v>615</v>
      </c>
      <c r="E843" t="s">
        <v>518</v>
      </c>
      <c r="F843" s="29">
        <v>980</v>
      </c>
      <c r="G843" s="29">
        <v>71802727.540000007</v>
      </c>
      <c r="H843" t="s">
        <v>11</v>
      </c>
      <c r="I843" t="s">
        <v>991</v>
      </c>
      <c r="J843" t="s">
        <v>627</v>
      </c>
      <c r="K843" t="s">
        <v>1000</v>
      </c>
    </row>
    <row r="844" spans="1:11">
      <c r="A844" s="26">
        <v>44651</v>
      </c>
      <c r="B844" t="s">
        <v>516</v>
      </c>
      <c r="C844" t="s">
        <v>517</v>
      </c>
      <c r="D844" t="s">
        <v>615</v>
      </c>
      <c r="E844" t="s">
        <v>518</v>
      </c>
      <c r="F844" s="29">
        <v>67</v>
      </c>
      <c r="G844" s="29">
        <v>11505068.210000001</v>
      </c>
      <c r="H844" t="s">
        <v>11</v>
      </c>
      <c r="I844" t="s">
        <v>1001</v>
      </c>
      <c r="J844" t="s">
        <v>627</v>
      </c>
      <c r="K844" t="s">
        <v>1002</v>
      </c>
    </row>
    <row r="845" spans="1:11">
      <c r="A845" s="26">
        <v>44651</v>
      </c>
      <c r="B845" t="s">
        <v>516</v>
      </c>
      <c r="C845" t="s">
        <v>517</v>
      </c>
      <c r="D845" t="s">
        <v>615</v>
      </c>
      <c r="E845" t="s">
        <v>518</v>
      </c>
      <c r="F845" s="29">
        <v>20</v>
      </c>
      <c r="G845" s="29">
        <v>7740110.71</v>
      </c>
      <c r="H845" t="s">
        <v>11</v>
      </c>
      <c r="I845" t="s">
        <v>1003</v>
      </c>
      <c r="J845" t="s">
        <v>627</v>
      </c>
      <c r="K845" t="s">
        <v>1004</v>
      </c>
    </row>
    <row r="846" spans="1:11">
      <c r="A846" s="26">
        <v>44651</v>
      </c>
      <c r="B846" t="s">
        <v>516</v>
      </c>
      <c r="C846" t="s">
        <v>517</v>
      </c>
      <c r="D846" t="s">
        <v>615</v>
      </c>
      <c r="E846" t="s">
        <v>518</v>
      </c>
      <c r="F846" s="29">
        <v>1106</v>
      </c>
      <c r="G846" s="29">
        <v>175225604.28999999</v>
      </c>
      <c r="H846" t="s">
        <v>11</v>
      </c>
      <c r="I846" t="s">
        <v>1005</v>
      </c>
      <c r="J846" t="s">
        <v>627</v>
      </c>
      <c r="K846" t="s">
        <v>1006</v>
      </c>
    </row>
    <row r="847" spans="1:11">
      <c r="A847" s="26">
        <v>44651</v>
      </c>
      <c r="B847" t="s">
        <v>516</v>
      </c>
      <c r="C847" t="s">
        <v>517</v>
      </c>
      <c r="D847" t="s">
        <v>615</v>
      </c>
      <c r="E847" t="s">
        <v>518</v>
      </c>
      <c r="F847" s="29">
        <v>4</v>
      </c>
      <c r="G847" s="29">
        <v>1232423.21</v>
      </c>
      <c r="H847" t="s">
        <v>11</v>
      </c>
      <c r="I847" t="s">
        <v>1007</v>
      </c>
      <c r="J847" t="s">
        <v>627</v>
      </c>
      <c r="K847" t="s">
        <v>1008</v>
      </c>
    </row>
    <row r="848" spans="1:11">
      <c r="A848" s="26">
        <v>44651</v>
      </c>
      <c r="B848" t="s">
        <v>516</v>
      </c>
      <c r="C848" t="s">
        <v>517</v>
      </c>
      <c r="D848" t="s">
        <v>615</v>
      </c>
      <c r="E848" t="s">
        <v>518</v>
      </c>
      <c r="F848" s="29">
        <v>35</v>
      </c>
      <c r="G848" s="29">
        <v>2029902.14</v>
      </c>
      <c r="H848" t="s">
        <v>11</v>
      </c>
      <c r="I848" t="s">
        <v>1009</v>
      </c>
      <c r="J848" t="s">
        <v>627</v>
      </c>
      <c r="K848" t="s">
        <v>1010</v>
      </c>
    </row>
    <row r="849" spans="1:11">
      <c r="A849" s="26">
        <v>44651</v>
      </c>
      <c r="B849" t="s">
        <v>516</v>
      </c>
      <c r="C849" t="s">
        <v>517</v>
      </c>
      <c r="D849" t="s">
        <v>615</v>
      </c>
      <c r="E849" t="s">
        <v>518</v>
      </c>
      <c r="F849" s="29">
        <v>5</v>
      </c>
      <c r="G849" s="29">
        <v>17394037.859999999</v>
      </c>
      <c r="H849" t="s">
        <v>11</v>
      </c>
      <c r="I849" t="s">
        <v>1011</v>
      </c>
      <c r="J849" t="s">
        <v>627</v>
      </c>
      <c r="K849" t="s">
        <v>1012</v>
      </c>
    </row>
    <row r="850" spans="1:11">
      <c r="A850" s="26">
        <v>44651</v>
      </c>
      <c r="B850" t="s">
        <v>516</v>
      </c>
      <c r="C850" t="s">
        <v>517</v>
      </c>
      <c r="D850" t="s">
        <v>615</v>
      </c>
      <c r="E850" t="s">
        <v>518</v>
      </c>
      <c r="F850" s="29">
        <v>6</v>
      </c>
      <c r="G850" s="29">
        <v>20933400.710000001</v>
      </c>
      <c r="H850" t="s">
        <v>11</v>
      </c>
      <c r="I850" t="s">
        <v>1013</v>
      </c>
      <c r="J850" t="s">
        <v>627</v>
      </c>
      <c r="K850" t="s">
        <v>1014</v>
      </c>
    </row>
    <row r="851" spans="1:11">
      <c r="A851" s="26">
        <v>44651</v>
      </c>
      <c r="B851" t="s">
        <v>516</v>
      </c>
      <c r="C851" t="s">
        <v>517</v>
      </c>
      <c r="D851" t="s">
        <v>615</v>
      </c>
      <c r="E851" t="s">
        <v>518</v>
      </c>
      <c r="F851" s="29">
        <v>191</v>
      </c>
      <c r="G851" s="29">
        <v>103621811.79000001</v>
      </c>
      <c r="H851" t="s">
        <v>11</v>
      </c>
      <c r="I851" t="s">
        <v>1015</v>
      </c>
      <c r="J851" t="s">
        <v>627</v>
      </c>
      <c r="K851" t="s">
        <v>1016</v>
      </c>
    </row>
    <row r="852" spans="1:11">
      <c r="A852" s="26">
        <v>44651</v>
      </c>
      <c r="B852" t="s">
        <v>516</v>
      </c>
      <c r="C852" t="s">
        <v>517</v>
      </c>
      <c r="D852" t="s">
        <v>615</v>
      </c>
      <c r="E852" t="s">
        <v>518</v>
      </c>
      <c r="F852" s="29">
        <v>21</v>
      </c>
      <c r="G852" s="29">
        <v>2456897.5</v>
      </c>
      <c r="H852" t="s">
        <v>11</v>
      </c>
      <c r="I852" t="s">
        <v>1017</v>
      </c>
      <c r="J852" t="s">
        <v>627</v>
      </c>
      <c r="K852" t="s">
        <v>1018</v>
      </c>
    </row>
    <row r="853" spans="1:11">
      <c r="A853" s="26">
        <v>44651</v>
      </c>
      <c r="B853" t="s">
        <v>516</v>
      </c>
      <c r="C853" t="s">
        <v>517</v>
      </c>
      <c r="D853" t="s">
        <v>615</v>
      </c>
      <c r="E853" t="s">
        <v>518</v>
      </c>
      <c r="F853" s="29">
        <v>2393</v>
      </c>
      <c r="G853" s="29">
        <v>366838993.93000001</v>
      </c>
      <c r="H853" t="s">
        <v>11</v>
      </c>
      <c r="I853" t="s">
        <v>1019</v>
      </c>
      <c r="J853" t="s">
        <v>627</v>
      </c>
      <c r="K853" t="s">
        <v>1020</v>
      </c>
    </row>
    <row r="854" spans="1:11">
      <c r="A854" s="26">
        <v>44651</v>
      </c>
      <c r="B854" t="s">
        <v>516</v>
      </c>
      <c r="C854" t="s">
        <v>517</v>
      </c>
      <c r="D854" t="s">
        <v>615</v>
      </c>
      <c r="E854" t="s">
        <v>518</v>
      </c>
      <c r="F854" s="29">
        <v>36</v>
      </c>
      <c r="G854" s="29">
        <v>14417435.359999999</v>
      </c>
      <c r="H854" t="s">
        <v>11</v>
      </c>
      <c r="I854" t="s">
        <v>1021</v>
      </c>
      <c r="J854" t="s">
        <v>627</v>
      </c>
      <c r="K854" t="s">
        <v>1022</v>
      </c>
    </row>
    <row r="855" spans="1:11">
      <c r="A855" s="26">
        <v>44651</v>
      </c>
      <c r="B855" t="s">
        <v>516</v>
      </c>
      <c r="C855" t="s">
        <v>517</v>
      </c>
      <c r="D855" t="s">
        <v>615</v>
      </c>
      <c r="E855" t="s">
        <v>518</v>
      </c>
      <c r="F855" s="29">
        <v>123</v>
      </c>
      <c r="G855" s="29">
        <v>21446085.57</v>
      </c>
      <c r="H855" t="s">
        <v>11</v>
      </c>
      <c r="I855" t="s">
        <v>1011</v>
      </c>
      <c r="J855" t="s">
        <v>627</v>
      </c>
      <c r="K855" t="s">
        <v>1023</v>
      </c>
    </row>
    <row r="856" spans="1:11">
      <c r="A856" s="26">
        <v>44651</v>
      </c>
      <c r="B856" t="s">
        <v>516</v>
      </c>
      <c r="C856" t="s">
        <v>517</v>
      </c>
      <c r="D856" t="s">
        <v>615</v>
      </c>
      <c r="E856" t="s">
        <v>518</v>
      </c>
      <c r="F856" s="29">
        <v>31</v>
      </c>
      <c r="G856" s="29">
        <v>6424853.5700000003</v>
      </c>
      <c r="H856" t="s">
        <v>11</v>
      </c>
      <c r="I856" t="s">
        <v>1024</v>
      </c>
      <c r="J856" t="s">
        <v>627</v>
      </c>
      <c r="K856" t="s">
        <v>1025</v>
      </c>
    </row>
    <row r="857" spans="1:11">
      <c r="A857" s="26">
        <v>44651</v>
      </c>
      <c r="B857" t="s">
        <v>516</v>
      </c>
      <c r="C857" t="s">
        <v>517</v>
      </c>
      <c r="D857" t="s">
        <v>615</v>
      </c>
      <c r="E857" t="s">
        <v>518</v>
      </c>
      <c r="F857" s="29">
        <v>30</v>
      </c>
      <c r="G857" s="29">
        <v>4151077.14</v>
      </c>
      <c r="H857" t="s">
        <v>11</v>
      </c>
      <c r="I857" t="s">
        <v>1026</v>
      </c>
      <c r="J857" t="s">
        <v>627</v>
      </c>
      <c r="K857" t="s">
        <v>1027</v>
      </c>
    </row>
    <row r="858" spans="1:11">
      <c r="A858" s="26">
        <v>44651</v>
      </c>
      <c r="B858" t="s">
        <v>516</v>
      </c>
      <c r="C858" t="s">
        <v>517</v>
      </c>
      <c r="D858" t="s">
        <v>615</v>
      </c>
      <c r="E858" t="s">
        <v>518</v>
      </c>
      <c r="F858" s="29">
        <v>126</v>
      </c>
      <c r="G858" s="29">
        <v>18277553.93</v>
      </c>
      <c r="H858" t="s">
        <v>11</v>
      </c>
      <c r="I858" t="s">
        <v>1028</v>
      </c>
      <c r="J858" t="s">
        <v>627</v>
      </c>
      <c r="K858" t="s">
        <v>1029</v>
      </c>
    </row>
    <row r="859" spans="1:11">
      <c r="A859" s="26">
        <v>44651</v>
      </c>
      <c r="B859" t="s">
        <v>516</v>
      </c>
      <c r="C859" t="s">
        <v>517</v>
      </c>
      <c r="D859" t="s">
        <v>615</v>
      </c>
      <c r="E859" t="s">
        <v>518</v>
      </c>
      <c r="F859" s="29">
        <v>332</v>
      </c>
      <c r="G859" s="29">
        <v>74209171.069999993</v>
      </c>
      <c r="H859" t="s">
        <v>11</v>
      </c>
      <c r="I859" t="s">
        <v>1030</v>
      </c>
      <c r="J859" t="s">
        <v>627</v>
      </c>
      <c r="K859" t="s">
        <v>1031</v>
      </c>
    </row>
    <row r="860" spans="1:11">
      <c r="A860" s="26">
        <v>44651</v>
      </c>
      <c r="B860" t="s">
        <v>516</v>
      </c>
      <c r="C860" t="s">
        <v>517</v>
      </c>
      <c r="D860" t="s">
        <v>615</v>
      </c>
      <c r="E860" t="s">
        <v>518</v>
      </c>
      <c r="F860" s="29">
        <v>60</v>
      </c>
      <c r="G860" s="29">
        <v>3929595</v>
      </c>
      <c r="H860" t="s">
        <v>11</v>
      </c>
      <c r="I860" t="s">
        <v>1032</v>
      </c>
      <c r="J860" t="s">
        <v>627</v>
      </c>
      <c r="K860" t="s">
        <v>1033</v>
      </c>
    </row>
    <row r="861" spans="1:11">
      <c r="A861" s="26">
        <v>44651</v>
      </c>
      <c r="B861" t="s">
        <v>516</v>
      </c>
      <c r="C861" t="s">
        <v>517</v>
      </c>
      <c r="D861" t="s">
        <v>615</v>
      </c>
      <c r="E861" t="s">
        <v>518</v>
      </c>
      <c r="F861" s="29">
        <v>267</v>
      </c>
      <c r="G861" s="29">
        <v>121382158.56999999</v>
      </c>
      <c r="H861" t="s">
        <v>11</v>
      </c>
      <c r="I861" t="s">
        <v>1034</v>
      </c>
      <c r="J861" t="s">
        <v>627</v>
      </c>
      <c r="K861" t="s">
        <v>1035</v>
      </c>
    </row>
    <row r="862" spans="1:11">
      <c r="A862" s="26">
        <v>44651</v>
      </c>
      <c r="B862" t="s">
        <v>516</v>
      </c>
      <c r="C862" t="s">
        <v>517</v>
      </c>
      <c r="D862" t="s">
        <v>615</v>
      </c>
      <c r="E862" t="s">
        <v>518</v>
      </c>
      <c r="F862" s="29">
        <v>1888</v>
      </c>
      <c r="G862" s="29">
        <v>196602625.88999999</v>
      </c>
      <c r="H862" t="s">
        <v>11</v>
      </c>
      <c r="I862" t="s">
        <v>701</v>
      </c>
      <c r="J862" t="s">
        <v>627</v>
      </c>
      <c r="K862" t="s">
        <v>1036</v>
      </c>
    </row>
    <row r="863" spans="1:11">
      <c r="A863" s="26">
        <v>44651</v>
      </c>
      <c r="B863" t="s">
        <v>516</v>
      </c>
      <c r="C863" t="s">
        <v>517</v>
      </c>
      <c r="D863" t="s">
        <v>615</v>
      </c>
      <c r="E863" t="s">
        <v>518</v>
      </c>
      <c r="F863" s="29">
        <v>1</v>
      </c>
      <c r="G863" s="29">
        <v>2428754.29</v>
      </c>
      <c r="H863" t="s">
        <v>11</v>
      </c>
      <c r="I863" t="s">
        <v>1037</v>
      </c>
      <c r="J863" t="s">
        <v>627</v>
      </c>
      <c r="K863" t="s">
        <v>1038</v>
      </c>
    </row>
    <row r="864" spans="1:11">
      <c r="A864" s="26">
        <v>44651</v>
      </c>
      <c r="B864" t="s">
        <v>516</v>
      </c>
      <c r="C864" t="s">
        <v>517</v>
      </c>
      <c r="D864" t="s">
        <v>615</v>
      </c>
      <c r="E864" t="s">
        <v>518</v>
      </c>
      <c r="F864" s="29">
        <v>16</v>
      </c>
      <c r="G864" s="29">
        <v>1617691.16</v>
      </c>
      <c r="H864" t="s">
        <v>11</v>
      </c>
      <c r="I864" t="s">
        <v>1037</v>
      </c>
      <c r="J864" t="s">
        <v>627</v>
      </c>
      <c r="K864" t="s">
        <v>1039</v>
      </c>
    </row>
    <row r="865" spans="1:11">
      <c r="A865" s="26">
        <v>44651</v>
      </c>
      <c r="B865" t="s">
        <v>516</v>
      </c>
      <c r="C865" t="s">
        <v>517</v>
      </c>
      <c r="D865" t="s">
        <v>615</v>
      </c>
      <c r="E865" t="s">
        <v>518</v>
      </c>
      <c r="F865" s="29">
        <v>3</v>
      </c>
      <c r="G865" s="29">
        <v>3858277.5</v>
      </c>
      <c r="H865" t="s">
        <v>11</v>
      </c>
      <c r="I865" t="s">
        <v>1040</v>
      </c>
      <c r="J865" t="s">
        <v>627</v>
      </c>
      <c r="K865" t="s">
        <v>1041</v>
      </c>
    </row>
    <row r="866" spans="1:11">
      <c r="A866" s="26">
        <v>44651</v>
      </c>
      <c r="B866" t="s">
        <v>516</v>
      </c>
      <c r="C866" t="s">
        <v>517</v>
      </c>
      <c r="D866" t="s">
        <v>615</v>
      </c>
      <c r="E866" t="s">
        <v>518</v>
      </c>
      <c r="F866" s="29">
        <v>35</v>
      </c>
      <c r="G866" s="29">
        <v>2681376.71</v>
      </c>
      <c r="H866" t="s">
        <v>11</v>
      </c>
      <c r="I866" t="s">
        <v>1040</v>
      </c>
      <c r="J866" t="s">
        <v>627</v>
      </c>
      <c r="K866" t="s">
        <v>1042</v>
      </c>
    </row>
    <row r="867" spans="1:11">
      <c r="A867" s="26">
        <v>44651</v>
      </c>
      <c r="B867" t="s">
        <v>516</v>
      </c>
      <c r="C867" t="s">
        <v>517</v>
      </c>
      <c r="D867" t="s">
        <v>615</v>
      </c>
      <c r="E867" t="s">
        <v>518</v>
      </c>
      <c r="F867" s="29">
        <v>1</v>
      </c>
      <c r="G867" s="29">
        <v>5856409.6399999997</v>
      </c>
      <c r="H867" t="s">
        <v>11</v>
      </c>
      <c r="I867" t="s">
        <v>1043</v>
      </c>
      <c r="J867" t="s">
        <v>627</v>
      </c>
      <c r="K867" t="s">
        <v>1044</v>
      </c>
    </row>
    <row r="868" spans="1:11">
      <c r="A868" s="26">
        <v>44651</v>
      </c>
      <c r="B868" t="s">
        <v>516</v>
      </c>
      <c r="C868" t="s">
        <v>517</v>
      </c>
      <c r="D868" t="s">
        <v>615</v>
      </c>
      <c r="E868" t="s">
        <v>518</v>
      </c>
      <c r="F868" s="29">
        <v>12</v>
      </c>
      <c r="G868" s="29">
        <v>3562336.91</v>
      </c>
      <c r="H868" t="s">
        <v>11</v>
      </c>
      <c r="I868" t="s">
        <v>1043</v>
      </c>
      <c r="J868" t="s">
        <v>627</v>
      </c>
      <c r="K868" t="s">
        <v>1045</v>
      </c>
    </row>
    <row r="869" spans="1:11">
      <c r="A869" s="26">
        <v>44651</v>
      </c>
      <c r="B869" t="s">
        <v>516</v>
      </c>
      <c r="C869" t="s">
        <v>517</v>
      </c>
      <c r="D869" t="s">
        <v>615</v>
      </c>
      <c r="E869" t="s">
        <v>518</v>
      </c>
      <c r="F869" s="29">
        <v>2769</v>
      </c>
      <c r="G869" s="29">
        <v>494912816.06999999</v>
      </c>
      <c r="H869" t="s">
        <v>11</v>
      </c>
      <c r="I869" t="s">
        <v>1046</v>
      </c>
      <c r="J869" t="s">
        <v>627</v>
      </c>
      <c r="K869" t="s">
        <v>1047</v>
      </c>
    </row>
    <row r="870" spans="1:11">
      <c r="A870" s="26">
        <v>44651</v>
      </c>
      <c r="B870" t="s">
        <v>516</v>
      </c>
      <c r="C870" t="s">
        <v>517</v>
      </c>
      <c r="D870" t="s">
        <v>615</v>
      </c>
      <c r="E870" t="s">
        <v>518</v>
      </c>
      <c r="F870" s="29">
        <v>1170</v>
      </c>
      <c r="G870" s="29">
        <v>143648500.71000001</v>
      </c>
      <c r="H870" t="s">
        <v>11</v>
      </c>
      <c r="I870" t="s">
        <v>1048</v>
      </c>
      <c r="J870" t="s">
        <v>627</v>
      </c>
      <c r="K870" t="s">
        <v>1049</v>
      </c>
    </row>
    <row r="871" spans="1:11">
      <c r="A871" s="26">
        <v>44651</v>
      </c>
      <c r="B871" t="s">
        <v>516</v>
      </c>
      <c r="C871" t="s">
        <v>517</v>
      </c>
      <c r="D871" t="s">
        <v>615</v>
      </c>
      <c r="E871" t="s">
        <v>518</v>
      </c>
      <c r="F871" s="29">
        <v>388</v>
      </c>
      <c r="G871" s="29">
        <v>232325443.56999999</v>
      </c>
      <c r="H871" t="s">
        <v>11</v>
      </c>
      <c r="I871" t="s">
        <v>1050</v>
      </c>
      <c r="J871" t="s">
        <v>627</v>
      </c>
      <c r="K871" t="s">
        <v>1051</v>
      </c>
    </row>
    <row r="872" spans="1:11">
      <c r="A872" s="26">
        <v>44651</v>
      </c>
      <c r="B872" t="s">
        <v>516</v>
      </c>
      <c r="C872" t="s">
        <v>517</v>
      </c>
      <c r="D872" t="s">
        <v>615</v>
      </c>
      <c r="E872" t="s">
        <v>518</v>
      </c>
      <c r="F872" s="29">
        <v>539</v>
      </c>
      <c r="G872" s="29">
        <v>25635499.050000001</v>
      </c>
      <c r="H872" t="s">
        <v>11</v>
      </c>
      <c r="I872" t="s">
        <v>899</v>
      </c>
      <c r="J872" t="s">
        <v>627</v>
      </c>
      <c r="K872" t="s">
        <v>1052</v>
      </c>
    </row>
    <row r="873" spans="1:11">
      <c r="A873" s="26">
        <v>44651</v>
      </c>
      <c r="B873" t="s">
        <v>516</v>
      </c>
      <c r="C873" t="s">
        <v>517</v>
      </c>
      <c r="D873" t="s">
        <v>615</v>
      </c>
      <c r="E873" t="s">
        <v>518</v>
      </c>
      <c r="F873" s="29">
        <v>6419</v>
      </c>
      <c r="G873" s="29">
        <v>395263366.13</v>
      </c>
      <c r="H873" t="s">
        <v>11</v>
      </c>
      <c r="I873" t="s">
        <v>633</v>
      </c>
      <c r="J873" t="s">
        <v>627</v>
      </c>
      <c r="K873" t="s">
        <v>1053</v>
      </c>
    </row>
    <row r="874" spans="1:11">
      <c r="A874" s="26">
        <v>44651</v>
      </c>
      <c r="B874" t="s">
        <v>516</v>
      </c>
      <c r="C874" t="s">
        <v>517</v>
      </c>
      <c r="D874" t="s">
        <v>615</v>
      </c>
      <c r="E874" t="s">
        <v>518</v>
      </c>
      <c r="F874" s="29">
        <v>126</v>
      </c>
      <c r="G874" s="29">
        <v>6282214.7699999996</v>
      </c>
      <c r="H874" t="s">
        <v>11</v>
      </c>
      <c r="I874" t="s">
        <v>765</v>
      </c>
      <c r="J874" t="s">
        <v>627</v>
      </c>
      <c r="K874" t="s">
        <v>1054</v>
      </c>
    </row>
    <row r="875" spans="1:11">
      <c r="A875" s="26">
        <v>44651</v>
      </c>
      <c r="B875" t="s">
        <v>516</v>
      </c>
      <c r="C875" t="s">
        <v>517</v>
      </c>
      <c r="D875" t="s">
        <v>615</v>
      </c>
      <c r="E875" t="s">
        <v>518</v>
      </c>
      <c r="F875" s="29">
        <v>833</v>
      </c>
      <c r="G875" s="29">
        <v>39189336.549999997</v>
      </c>
      <c r="H875" t="s">
        <v>11</v>
      </c>
      <c r="I875" t="s">
        <v>813</v>
      </c>
      <c r="J875" t="s">
        <v>627</v>
      </c>
      <c r="K875" t="s">
        <v>1055</v>
      </c>
    </row>
    <row r="876" spans="1:11">
      <c r="A876" s="26">
        <v>44651</v>
      </c>
      <c r="B876" t="s">
        <v>516</v>
      </c>
      <c r="C876" t="s">
        <v>517</v>
      </c>
      <c r="D876" t="s">
        <v>615</v>
      </c>
      <c r="E876" t="s">
        <v>518</v>
      </c>
      <c r="F876" s="29">
        <v>250</v>
      </c>
      <c r="G876" s="29">
        <v>8059792.9500000002</v>
      </c>
      <c r="H876" t="s">
        <v>11</v>
      </c>
      <c r="I876" t="s">
        <v>919</v>
      </c>
      <c r="J876" t="s">
        <v>627</v>
      </c>
      <c r="K876" t="s">
        <v>1056</v>
      </c>
    </row>
    <row r="877" spans="1:11">
      <c r="A877" s="26">
        <v>44651</v>
      </c>
      <c r="B877" t="s">
        <v>516</v>
      </c>
      <c r="C877" t="s">
        <v>517</v>
      </c>
      <c r="D877" t="s">
        <v>615</v>
      </c>
      <c r="E877" t="s">
        <v>518</v>
      </c>
      <c r="F877" s="29">
        <v>384</v>
      </c>
      <c r="G877" s="29">
        <v>18946670.09</v>
      </c>
      <c r="H877" t="s">
        <v>11</v>
      </c>
      <c r="I877" t="s">
        <v>879</v>
      </c>
      <c r="J877" t="s">
        <v>627</v>
      </c>
      <c r="K877" t="s">
        <v>1057</v>
      </c>
    </row>
    <row r="878" spans="1:11">
      <c r="A878" s="26">
        <v>44651</v>
      </c>
      <c r="B878" t="s">
        <v>516</v>
      </c>
      <c r="C878" t="s">
        <v>517</v>
      </c>
      <c r="D878" t="s">
        <v>615</v>
      </c>
      <c r="E878" t="s">
        <v>518</v>
      </c>
      <c r="F878" s="29">
        <v>38</v>
      </c>
      <c r="G878" s="29">
        <v>2567310</v>
      </c>
      <c r="H878" t="s">
        <v>11</v>
      </c>
      <c r="I878" t="s">
        <v>1058</v>
      </c>
      <c r="J878" t="s">
        <v>627</v>
      </c>
      <c r="K878" t="s">
        <v>1059</v>
      </c>
    </row>
    <row r="879" spans="1:11">
      <c r="A879" s="26">
        <v>44651</v>
      </c>
      <c r="B879" t="s">
        <v>516</v>
      </c>
      <c r="C879" t="s">
        <v>517</v>
      </c>
      <c r="D879" t="s">
        <v>615</v>
      </c>
      <c r="E879" t="s">
        <v>518</v>
      </c>
      <c r="F879" s="29">
        <v>52</v>
      </c>
      <c r="G879" s="29">
        <v>13839788.93</v>
      </c>
      <c r="H879" t="s">
        <v>11</v>
      </c>
      <c r="I879" t="s">
        <v>1060</v>
      </c>
      <c r="J879" t="s">
        <v>627</v>
      </c>
      <c r="K879" t="s">
        <v>1061</v>
      </c>
    </row>
    <row r="880" spans="1:11">
      <c r="A880" s="26">
        <v>44651</v>
      </c>
      <c r="B880" t="s">
        <v>516</v>
      </c>
      <c r="C880" t="s">
        <v>517</v>
      </c>
      <c r="D880" t="s">
        <v>615</v>
      </c>
      <c r="E880" t="s">
        <v>518</v>
      </c>
      <c r="F880" s="29">
        <v>60</v>
      </c>
      <c r="G880" s="29">
        <v>1664304.18</v>
      </c>
      <c r="H880" t="s">
        <v>11</v>
      </c>
      <c r="I880" t="s">
        <v>735</v>
      </c>
      <c r="J880" t="s">
        <v>627</v>
      </c>
      <c r="K880" t="s">
        <v>1062</v>
      </c>
    </row>
    <row r="881" spans="1:11">
      <c r="A881" s="26">
        <v>44651</v>
      </c>
      <c r="B881" t="s">
        <v>516</v>
      </c>
      <c r="C881" t="s">
        <v>517</v>
      </c>
      <c r="D881" t="s">
        <v>615</v>
      </c>
      <c r="E881" t="s">
        <v>518</v>
      </c>
      <c r="F881" s="29">
        <v>416</v>
      </c>
      <c r="G881" s="29">
        <v>20088550.800000001</v>
      </c>
      <c r="H881" t="s">
        <v>11</v>
      </c>
      <c r="I881" t="s">
        <v>949</v>
      </c>
      <c r="J881" t="s">
        <v>627</v>
      </c>
      <c r="K881" t="s">
        <v>1063</v>
      </c>
    </row>
    <row r="882" spans="1:11">
      <c r="A882" s="26">
        <v>44651</v>
      </c>
      <c r="B882" t="s">
        <v>516</v>
      </c>
      <c r="C882" t="s">
        <v>517</v>
      </c>
      <c r="D882" t="s">
        <v>615</v>
      </c>
      <c r="E882" t="s">
        <v>518</v>
      </c>
      <c r="F882" s="29">
        <v>63</v>
      </c>
      <c r="G882" s="29">
        <v>4906917.5</v>
      </c>
      <c r="H882" t="s">
        <v>11</v>
      </c>
      <c r="I882" t="s">
        <v>1064</v>
      </c>
      <c r="J882" t="s">
        <v>627</v>
      </c>
      <c r="K882" t="s">
        <v>1065</v>
      </c>
    </row>
    <row r="883" spans="1:11">
      <c r="A883" s="26">
        <v>44651</v>
      </c>
      <c r="B883" t="s">
        <v>516</v>
      </c>
      <c r="C883" t="s">
        <v>517</v>
      </c>
      <c r="D883" t="s">
        <v>615</v>
      </c>
      <c r="E883" t="s">
        <v>518</v>
      </c>
      <c r="F883" s="29">
        <v>9</v>
      </c>
      <c r="G883" s="29">
        <v>660837.5</v>
      </c>
      <c r="H883" t="s">
        <v>11</v>
      </c>
      <c r="I883" t="s">
        <v>1066</v>
      </c>
      <c r="J883" t="s">
        <v>627</v>
      </c>
      <c r="K883" t="s">
        <v>1067</v>
      </c>
    </row>
    <row r="884" spans="1:11">
      <c r="A884" s="26">
        <v>44651</v>
      </c>
      <c r="B884" t="s">
        <v>516</v>
      </c>
      <c r="C884" t="s">
        <v>517</v>
      </c>
      <c r="D884" t="s">
        <v>615</v>
      </c>
      <c r="E884" t="s">
        <v>518</v>
      </c>
      <c r="F884" s="29">
        <v>2</v>
      </c>
      <c r="G884" s="29">
        <v>140315.71</v>
      </c>
      <c r="H884" t="s">
        <v>11</v>
      </c>
      <c r="I884" t="s">
        <v>1068</v>
      </c>
      <c r="J884" t="s">
        <v>627</v>
      </c>
      <c r="K884" t="s">
        <v>1069</v>
      </c>
    </row>
    <row r="885" spans="1:11">
      <c r="A885" s="26">
        <v>44651</v>
      </c>
      <c r="B885" t="s">
        <v>516</v>
      </c>
      <c r="C885" t="s">
        <v>517</v>
      </c>
      <c r="D885" t="s">
        <v>615</v>
      </c>
      <c r="E885" t="s">
        <v>518</v>
      </c>
      <c r="F885" s="29">
        <v>96</v>
      </c>
      <c r="G885" s="29">
        <v>3560095.79</v>
      </c>
      <c r="H885" t="s">
        <v>11</v>
      </c>
      <c r="I885" t="s">
        <v>685</v>
      </c>
      <c r="J885" t="s">
        <v>627</v>
      </c>
      <c r="K885" t="s">
        <v>1070</v>
      </c>
    </row>
    <row r="886" spans="1:11">
      <c r="A886" s="26">
        <v>44651</v>
      </c>
      <c r="B886" t="s">
        <v>516</v>
      </c>
      <c r="C886" t="s">
        <v>517</v>
      </c>
      <c r="D886" t="s">
        <v>615</v>
      </c>
      <c r="E886" t="s">
        <v>518</v>
      </c>
      <c r="F886" s="29">
        <v>666</v>
      </c>
      <c r="G886" s="29">
        <v>34249742.359999999</v>
      </c>
      <c r="H886" t="s">
        <v>11</v>
      </c>
      <c r="I886" t="s">
        <v>901</v>
      </c>
      <c r="J886" t="s">
        <v>627</v>
      </c>
      <c r="K886" t="s">
        <v>1071</v>
      </c>
    </row>
    <row r="887" spans="1:11">
      <c r="A887" s="26">
        <v>44651</v>
      </c>
      <c r="B887" t="s">
        <v>516</v>
      </c>
      <c r="C887" t="s">
        <v>517</v>
      </c>
      <c r="D887" t="s">
        <v>615</v>
      </c>
      <c r="E887" t="s">
        <v>518</v>
      </c>
      <c r="F887" s="29">
        <v>3</v>
      </c>
      <c r="G887" s="29">
        <v>492028.57</v>
      </c>
      <c r="H887" t="s">
        <v>11</v>
      </c>
      <c r="I887" t="s">
        <v>1072</v>
      </c>
      <c r="J887" t="s">
        <v>627</v>
      </c>
      <c r="K887" t="s">
        <v>1073</v>
      </c>
    </row>
    <row r="888" spans="1:11">
      <c r="A888" s="26">
        <v>44651</v>
      </c>
      <c r="B888" t="s">
        <v>516</v>
      </c>
      <c r="C888" t="s">
        <v>517</v>
      </c>
      <c r="D888" t="s">
        <v>615</v>
      </c>
      <c r="E888" t="s">
        <v>518</v>
      </c>
      <c r="F888" s="29">
        <v>76</v>
      </c>
      <c r="G888" s="29">
        <v>7664317.1399999997</v>
      </c>
      <c r="H888" t="s">
        <v>11</v>
      </c>
      <c r="I888" t="s">
        <v>1074</v>
      </c>
      <c r="J888" t="s">
        <v>627</v>
      </c>
      <c r="K888" t="s">
        <v>1075</v>
      </c>
    </row>
    <row r="889" spans="1:11">
      <c r="A889" s="26">
        <v>44651</v>
      </c>
      <c r="B889" t="s">
        <v>516</v>
      </c>
      <c r="C889" t="s">
        <v>517</v>
      </c>
      <c r="D889" t="s">
        <v>615</v>
      </c>
      <c r="E889" t="s">
        <v>518</v>
      </c>
      <c r="F889" s="29">
        <v>18</v>
      </c>
      <c r="G889" s="29">
        <v>3839840.18</v>
      </c>
      <c r="H889" t="s">
        <v>11</v>
      </c>
      <c r="I889" t="s">
        <v>1086</v>
      </c>
      <c r="J889" t="s">
        <v>1087</v>
      </c>
      <c r="K889" t="s">
        <v>1088</v>
      </c>
    </row>
    <row r="890" spans="1:11">
      <c r="A890" s="26">
        <v>44651</v>
      </c>
      <c r="B890" t="s">
        <v>516</v>
      </c>
      <c r="C890" t="s">
        <v>517</v>
      </c>
      <c r="D890" t="s">
        <v>615</v>
      </c>
      <c r="E890" t="s">
        <v>518</v>
      </c>
      <c r="F890" s="29">
        <v>63</v>
      </c>
      <c r="G890" s="29">
        <v>57576308.93</v>
      </c>
      <c r="H890" t="s">
        <v>11</v>
      </c>
      <c r="I890" t="s">
        <v>1089</v>
      </c>
      <c r="J890" t="s">
        <v>1087</v>
      </c>
      <c r="K890" t="s">
        <v>1090</v>
      </c>
    </row>
    <row r="891" spans="1:11">
      <c r="A891" s="26">
        <v>44651</v>
      </c>
      <c r="B891" t="s">
        <v>516</v>
      </c>
      <c r="C891" t="s">
        <v>517</v>
      </c>
      <c r="D891" t="s">
        <v>615</v>
      </c>
      <c r="E891" t="s">
        <v>518</v>
      </c>
      <c r="F891" s="29">
        <v>2601</v>
      </c>
      <c r="G891" s="29">
        <v>8873060392.8600006</v>
      </c>
      <c r="H891" t="s">
        <v>11</v>
      </c>
      <c r="I891" t="s">
        <v>1091</v>
      </c>
      <c r="J891" t="s">
        <v>1087</v>
      </c>
      <c r="K891" t="s">
        <v>1092</v>
      </c>
    </row>
    <row r="892" spans="1:11">
      <c r="A892" s="26">
        <v>44651</v>
      </c>
      <c r="B892" t="s">
        <v>516</v>
      </c>
      <c r="C892" t="s">
        <v>517</v>
      </c>
      <c r="D892" t="s">
        <v>615</v>
      </c>
      <c r="E892" t="s">
        <v>518</v>
      </c>
      <c r="F892" s="29">
        <v>407</v>
      </c>
      <c r="G892" s="29">
        <v>148048500.96000001</v>
      </c>
      <c r="H892" t="s">
        <v>11</v>
      </c>
      <c r="I892" t="s">
        <v>1093</v>
      </c>
      <c r="J892" t="s">
        <v>1087</v>
      </c>
      <c r="K892" t="s">
        <v>1094</v>
      </c>
    </row>
    <row r="893" spans="1:11">
      <c r="A893" s="26">
        <v>44651</v>
      </c>
      <c r="B893" t="s">
        <v>516</v>
      </c>
      <c r="C893" t="s">
        <v>517</v>
      </c>
      <c r="D893" t="s">
        <v>615</v>
      </c>
      <c r="E893" t="s">
        <v>518</v>
      </c>
      <c r="F893" s="29">
        <v>1926</v>
      </c>
      <c r="G893" s="29">
        <v>3422455117.8600001</v>
      </c>
      <c r="H893" t="s">
        <v>11</v>
      </c>
      <c r="I893" t="s">
        <v>1095</v>
      </c>
      <c r="J893" t="s">
        <v>1087</v>
      </c>
      <c r="K893" t="s">
        <v>1096</v>
      </c>
    </row>
    <row r="894" spans="1:11">
      <c r="A894" s="26">
        <v>44651</v>
      </c>
      <c r="B894" t="s">
        <v>516</v>
      </c>
      <c r="C894" t="s">
        <v>517</v>
      </c>
      <c r="D894" t="s">
        <v>615</v>
      </c>
      <c r="E894" t="s">
        <v>518</v>
      </c>
      <c r="F894" s="29">
        <v>104</v>
      </c>
      <c r="G894" s="29">
        <v>48536694.640000001</v>
      </c>
      <c r="H894" t="s">
        <v>11</v>
      </c>
      <c r="I894" t="s">
        <v>1097</v>
      </c>
      <c r="J894" t="s">
        <v>1087</v>
      </c>
      <c r="K894" t="s">
        <v>1098</v>
      </c>
    </row>
    <row r="895" spans="1:11">
      <c r="A895" s="26">
        <v>44651</v>
      </c>
      <c r="B895" t="s">
        <v>516</v>
      </c>
      <c r="C895" t="s">
        <v>517</v>
      </c>
      <c r="D895" t="s">
        <v>615</v>
      </c>
      <c r="E895" t="s">
        <v>518</v>
      </c>
      <c r="F895" s="29">
        <v>62</v>
      </c>
      <c r="G895" s="29">
        <v>54673828.57</v>
      </c>
      <c r="H895" t="s">
        <v>11</v>
      </c>
      <c r="I895" t="s">
        <v>1099</v>
      </c>
      <c r="J895" t="s">
        <v>1087</v>
      </c>
      <c r="K895" t="s">
        <v>1100</v>
      </c>
    </row>
    <row r="896" spans="1:11">
      <c r="A896" s="26">
        <v>44651</v>
      </c>
      <c r="B896" t="s">
        <v>516</v>
      </c>
      <c r="C896" t="s">
        <v>517</v>
      </c>
      <c r="D896" t="s">
        <v>615</v>
      </c>
      <c r="E896" t="s">
        <v>518</v>
      </c>
      <c r="F896" s="29">
        <v>1155</v>
      </c>
      <c r="G896" s="29">
        <v>1034125908.33</v>
      </c>
      <c r="H896" t="s">
        <v>11</v>
      </c>
      <c r="I896" t="s">
        <v>1101</v>
      </c>
      <c r="J896" t="s">
        <v>1087</v>
      </c>
      <c r="K896" t="s">
        <v>1102</v>
      </c>
    </row>
    <row r="897" spans="1:11">
      <c r="A897" s="26">
        <v>44651</v>
      </c>
      <c r="B897" t="s">
        <v>516</v>
      </c>
      <c r="C897" t="s">
        <v>517</v>
      </c>
      <c r="D897" t="s">
        <v>615</v>
      </c>
      <c r="E897" t="s">
        <v>518</v>
      </c>
      <c r="F897" s="29">
        <v>1309</v>
      </c>
      <c r="G897" s="29">
        <v>1157219720</v>
      </c>
      <c r="H897" t="s">
        <v>11</v>
      </c>
      <c r="I897" t="s">
        <v>1101</v>
      </c>
      <c r="J897" t="s">
        <v>1087</v>
      </c>
      <c r="K897" t="s">
        <v>1103</v>
      </c>
    </row>
    <row r="898" spans="1:11">
      <c r="A898" s="26">
        <v>44651</v>
      </c>
      <c r="B898" t="s">
        <v>516</v>
      </c>
      <c r="C898" t="s">
        <v>517</v>
      </c>
      <c r="D898" t="s">
        <v>615</v>
      </c>
      <c r="E898" t="s">
        <v>518</v>
      </c>
      <c r="F898" s="29">
        <v>1295</v>
      </c>
      <c r="G898" s="29">
        <v>1151541350</v>
      </c>
      <c r="H898" t="s">
        <v>11</v>
      </c>
      <c r="I898" t="s">
        <v>1101</v>
      </c>
      <c r="J898" t="s">
        <v>1087</v>
      </c>
      <c r="K898" t="s">
        <v>1104</v>
      </c>
    </row>
    <row r="899" spans="1:11">
      <c r="A899" s="26">
        <v>44651</v>
      </c>
      <c r="B899" t="s">
        <v>516</v>
      </c>
      <c r="C899" t="s">
        <v>517</v>
      </c>
      <c r="D899" t="s">
        <v>615</v>
      </c>
      <c r="E899" t="s">
        <v>518</v>
      </c>
      <c r="F899" s="29">
        <v>1018</v>
      </c>
      <c r="G899" s="29">
        <v>898000500</v>
      </c>
      <c r="H899" t="s">
        <v>11</v>
      </c>
      <c r="I899" t="s">
        <v>1101</v>
      </c>
      <c r="J899" t="s">
        <v>1087</v>
      </c>
      <c r="K899" t="s">
        <v>1105</v>
      </c>
    </row>
    <row r="900" spans="1:11">
      <c r="A900" s="26">
        <v>44651</v>
      </c>
      <c r="B900" t="s">
        <v>516</v>
      </c>
      <c r="C900" t="s">
        <v>517</v>
      </c>
      <c r="D900" t="s">
        <v>615</v>
      </c>
      <c r="E900" t="s">
        <v>518</v>
      </c>
      <c r="F900" s="29">
        <v>317580</v>
      </c>
      <c r="G900" s="29">
        <v>282151849710.71002</v>
      </c>
      <c r="H900" t="s">
        <v>11</v>
      </c>
      <c r="I900" t="s">
        <v>1106</v>
      </c>
      <c r="J900" t="s">
        <v>1087</v>
      </c>
      <c r="K900" t="s">
        <v>1107</v>
      </c>
    </row>
    <row r="901" spans="1:11">
      <c r="A901" s="26">
        <v>44651</v>
      </c>
      <c r="B901" t="s">
        <v>516</v>
      </c>
      <c r="C901" t="s">
        <v>517</v>
      </c>
      <c r="D901" t="s">
        <v>615</v>
      </c>
      <c r="E901" t="s">
        <v>518</v>
      </c>
      <c r="F901" s="29">
        <v>209</v>
      </c>
      <c r="G901" s="29">
        <v>184682213.56999999</v>
      </c>
      <c r="H901" t="s">
        <v>11</v>
      </c>
      <c r="I901" t="s">
        <v>1112</v>
      </c>
      <c r="J901" t="s">
        <v>1087</v>
      </c>
      <c r="K901" t="s">
        <v>1113</v>
      </c>
    </row>
    <row r="902" spans="1:11">
      <c r="A902" s="26">
        <v>44651</v>
      </c>
      <c r="B902" t="s">
        <v>516</v>
      </c>
      <c r="C902" t="s">
        <v>517</v>
      </c>
      <c r="D902" t="s">
        <v>615</v>
      </c>
      <c r="E902" t="s">
        <v>518</v>
      </c>
      <c r="F902" s="29">
        <v>12</v>
      </c>
      <c r="G902" s="29">
        <v>16829448.210000001</v>
      </c>
      <c r="H902" t="s">
        <v>11</v>
      </c>
      <c r="I902" t="s">
        <v>1206</v>
      </c>
      <c r="J902" t="s">
        <v>1087</v>
      </c>
      <c r="K902" t="s">
        <v>1207</v>
      </c>
    </row>
    <row r="903" spans="1:11">
      <c r="A903" s="26">
        <v>44651</v>
      </c>
      <c r="B903" t="s">
        <v>516</v>
      </c>
      <c r="C903" t="s">
        <v>517</v>
      </c>
      <c r="D903" t="s">
        <v>615</v>
      </c>
      <c r="E903" t="s">
        <v>518</v>
      </c>
      <c r="F903" s="29">
        <v>158</v>
      </c>
      <c r="G903" s="29">
        <v>60821149.859999999</v>
      </c>
      <c r="H903" t="s">
        <v>11</v>
      </c>
      <c r="I903" t="s">
        <v>1114</v>
      </c>
      <c r="J903" t="s">
        <v>1087</v>
      </c>
      <c r="K903" t="s">
        <v>1115</v>
      </c>
    </row>
    <row r="904" spans="1:11">
      <c r="A904" s="26">
        <v>44651</v>
      </c>
      <c r="B904" t="s">
        <v>516</v>
      </c>
      <c r="C904" t="s">
        <v>517</v>
      </c>
      <c r="D904" t="s">
        <v>615</v>
      </c>
      <c r="E904" t="s">
        <v>518</v>
      </c>
      <c r="F904" s="29">
        <v>179665</v>
      </c>
      <c r="G904" s="29">
        <v>639319722642.85999</v>
      </c>
      <c r="H904" t="s">
        <v>11</v>
      </c>
      <c r="I904" t="s">
        <v>1116</v>
      </c>
      <c r="J904" t="s">
        <v>1087</v>
      </c>
      <c r="K904" t="s">
        <v>1117</v>
      </c>
    </row>
    <row r="905" spans="1:11">
      <c r="A905" s="26">
        <v>44651</v>
      </c>
      <c r="B905" t="s">
        <v>516</v>
      </c>
      <c r="C905" t="s">
        <v>517</v>
      </c>
      <c r="D905" t="s">
        <v>615</v>
      </c>
      <c r="E905" t="s">
        <v>518</v>
      </c>
      <c r="F905" s="29">
        <v>4828</v>
      </c>
      <c r="G905" s="29">
        <v>3311881466.5900002</v>
      </c>
      <c r="H905" t="s">
        <v>11</v>
      </c>
      <c r="I905" t="s">
        <v>1118</v>
      </c>
      <c r="J905" t="s">
        <v>1087</v>
      </c>
      <c r="K905" t="s">
        <v>1119</v>
      </c>
    </row>
    <row r="906" spans="1:11">
      <c r="A906" s="26">
        <v>44651</v>
      </c>
      <c r="B906" t="s">
        <v>516</v>
      </c>
      <c r="C906" t="s">
        <v>517</v>
      </c>
      <c r="D906" t="s">
        <v>615</v>
      </c>
      <c r="E906" t="s">
        <v>518</v>
      </c>
      <c r="F906" s="29">
        <v>6453</v>
      </c>
      <c r="G906" s="29">
        <v>4680224366.54</v>
      </c>
      <c r="H906" t="s">
        <v>11</v>
      </c>
      <c r="I906" t="s">
        <v>1120</v>
      </c>
      <c r="J906" t="s">
        <v>1087</v>
      </c>
      <c r="K906" t="s">
        <v>1121</v>
      </c>
    </row>
    <row r="907" spans="1:11">
      <c r="A907" s="26">
        <v>44651</v>
      </c>
      <c r="B907" t="s">
        <v>516</v>
      </c>
      <c r="C907" t="s">
        <v>517</v>
      </c>
      <c r="D907" t="s">
        <v>615</v>
      </c>
      <c r="E907" t="s">
        <v>518</v>
      </c>
      <c r="F907" s="29">
        <v>165</v>
      </c>
      <c r="G907" s="29">
        <v>274718383.93000001</v>
      </c>
      <c r="H907" t="s">
        <v>11</v>
      </c>
      <c r="I907" t="s">
        <v>1122</v>
      </c>
      <c r="J907" t="s">
        <v>1087</v>
      </c>
      <c r="K907" t="s">
        <v>1123</v>
      </c>
    </row>
    <row r="908" spans="1:11">
      <c r="A908" s="26">
        <v>44651</v>
      </c>
      <c r="B908" t="s">
        <v>516</v>
      </c>
      <c r="C908" t="s">
        <v>517</v>
      </c>
      <c r="D908" t="s">
        <v>615</v>
      </c>
      <c r="E908" t="s">
        <v>518</v>
      </c>
      <c r="F908" s="29">
        <v>4140</v>
      </c>
      <c r="G908" s="29">
        <v>1762348052.23</v>
      </c>
      <c r="H908" t="s">
        <v>11</v>
      </c>
      <c r="I908" t="s">
        <v>1124</v>
      </c>
      <c r="J908" t="s">
        <v>1087</v>
      </c>
      <c r="K908" t="s">
        <v>1125</v>
      </c>
    </row>
    <row r="909" spans="1:11">
      <c r="A909" s="26">
        <v>44651</v>
      </c>
      <c r="B909" t="s">
        <v>516</v>
      </c>
      <c r="C909" t="s">
        <v>517</v>
      </c>
      <c r="D909" t="s">
        <v>615</v>
      </c>
      <c r="E909" t="s">
        <v>518</v>
      </c>
      <c r="F909" s="29">
        <v>724</v>
      </c>
      <c r="G909" s="29">
        <v>322062932.13999999</v>
      </c>
      <c r="H909" t="s">
        <v>11</v>
      </c>
      <c r="I909" t="s">
        <v>1126</v>
      </c>
      <c r="J909" t="s">
        <v>1087</v>
      </c>
      <c r="K909" t="s">
        <v>1127</v>
      </c>
    </row>
    <row r="910" spans="1:11">
      <c r="A910" s="26">
        <v>44651</v>
      </c>
      <c r="B910" t="s">
        <v>516</v>
      </c>
      <c r="C910" t="s">
        <v>517</v>
      </c>
      <c r="D910" t="s">
        <v>615</v>
      </c>
      <c r="E910" t="s">
        <v>518</v>
      </c>
      <c r="F910" s="29">
        <v>642</v>
      </c>
      <c r="G910" s="29">
        <v>4596332.7699999996</v>
      </c>
      <c r="H910" t="s">
        <v>11</v>
      </c>
      <c r="I910" t="s">
        <v>1128</v>
      </c>
      <c r="J910" t="s">
        <v>1129</v>
      </c>
      <c r="K910" t="s">
        <v>1130</v>
      </c>
    </row>
    <row r="911" spans="1:11">
      <c r="A911" s="26">
        <v>44651</v>
      </c>
      <c r="B911" t="s">
        <v>516</v>
      </c>
      <c r="C911" t="s">
        <v>517</v>
      </c>
      <c r="D911" t="s">
        <v>615</v>
      </c>
      <c r="E911" t="s">
        <v>518</v>
      </c>
      <c r="F911" s="29">
        <v>696</v>
      </c>
      <c r="G911" s="29">
        <v>2329139.64</v>
      </c>
      <c r="H911" t="s">
        <v>11</v>
      </c>
      <c r="I911" t="s">
        <v>1131</v>
      </c>
      <c r="J911" t="s">
        <v>1129</v>
      </c>
      <c r="K911" t="s">
        <v>1132</v>
      </c>
    </row>
    <row r="912" spans="1:11">
      <c r="A912" s="26">
        <v>44651</v>
      </c>
      <c r="B912" t="s">
        <v>516</v>
      </c>
      <c r="C912" t="s">
        <v>517</v>
      </c>
      <c r="D912" t="s">
        <v>615</v>
      </c>
      <c r="E912" t="s">
        <v>518</v>
      </c>
      <c r="F912" s="29">
        <v>339562</v>
      </c>
      <c r="G912" s="29">
        <v>1092786335.4200001</v>
      </c>
      <c r="H912" t="s">
        <v>11</v>
      </c>
      <c r="I912" t="s">
        <v>1133</v>
      </c>
      <c r="J912" t="s">
        <v>1129</v>
      </c>
      <c r="K912" t="s">
        <v>1134</v>
      </c>
    </row>
    <row r="913" spans="1:11">
      <c r="A913" s="26">
        <v>44651</v>
      </c>
      <c r="B913" t="s">
        <v>516</v>
      </c>
      <c r="C913" t="s">
        <v>517</v>
      </c>
      <c r="D913" t="s">
        <v>615</v>
      </c>
      <c r="E913" t="s">
        <v>518</v>
      </c>
      <c r="F913" s="29">
        <v>425985</v>
      </c>
      <c r="G913" s="29">
        <v>1420077986</v>
      </c>
      <c r="H913" t="s">
        <v>11</v>
      </c>
      <c r="I913" t="s">
        <v>1133</v>
      </c>
      <c r="J913" t="s">
        <v>1129</v>
      </c>
      <c r="K913" t="s">
        <v>1135</v>
      </c>
    </row>
    <row r="914" spans="1:11">
      <c r="A914" s="26">
        <v>44651</v>
      </c>
      <c r="B914" t="s">
        <v>516</v>
      </c>
      <c r="C914" t="s">
        <v>517</v>
      </c>
      <c r="D914" t="s">
        <v>615</v>
      </c>
      <c r="E914" t="s">
        <v>518</v>
      </c>
      <c r="F914" s="29">
        <v>460718</v>
      </c>
      <c r="G914" s="29">
        <v>1533261985.5599999</v>
      </c>
      <c r="H914" t="s">
        <v>11</v>
      </c>
      <c r="I914" t="s">
        <v>1133</v>
      </c>
      <c r="J914" t="s">
        <v>1129</v>
      </c>
      <c r="K914" t="s">
        <v>1136</v>
      </c>
    </row>
    <row r="915" spans="1:11">
      <c r="A915" s="26">
        <v>44651</v>
      </c>
      <c r="B915" t="s">
        <v>516</v>
      </c>
      <c r="C915" t="s">
        <v>517</v>
      </c>
      <c r="D915" t="s">
        <v>615</v>
      </c>
      <c r="E915" t="s">
        <v>518</v>
      </c>
      <c r="F915" s="29">
        <v>356921</v>
      </c>
      <c r="G915" s="29">
        <v>1005156194.17</v>
      </c>
      <c r="H915" t="s">
        <v>11</v>
      </c>
      <c r="I915" t="s">
        <v>1133</v>
      </c>
      <c r="J915" t="s">
        <v>1129</v>
      </c>
      <c r="K915" t="s">
        <v>1137</v>
      </c>
    </row>
    <row r="916" spans="1:11">
      <c r="A916" s="26">
        <v>44651</v>
      </c>
      <c r="B916" t="s">
        <v>516</v>
      </c>
      <c r="C916" t="s">
        <v>517</v>
      </c>
      <c r="D916" t="s">
        <v>615</v>
      </c>
      <c r="E916" t="s">
        <v>518</v>
      </c>
      <c r="F916" s="29">
        <v>268669</v>
      </c>
      <c r="G916" s="29">
        <v>1259799802.8599999</v>
      </c>
      <c r="H916" t="s">
        <v>11</v>
      </c>
      <c r="I916" t="s">
        <v>1138</v>
      </c>
      <c r="J916" t="s">
        <v>1129</v>
      </c>
      <c r="K916" t="s">
        <v>1139</v>
      </c>
    </row>
    <row r="917" spans="1:11">
      <c r="A917" s="26">
        <v>44651</v>
      </c>
      <c r="B917" t="s">
        <v>516</v>
      </c>
      <c r="C917" t="s">
        <v>517</v>
      </c>
      <c r="D917" t="s">
        <v>615</v>
      </c>
      <c r="E917" t="s">
        <v>518</v>
      </c>
      <c r="F917" s="29">
        <v>0</v>
      </c>
      <c r="G917" s="29">
        <v>0</v>
      </c>
      <c r="H917" t="s">
        <v>11</v>
      </c>
      <c r="I917" t="s">
        <v>626</v>
      </c>
      <c r="J917" t="s">
        <v>1140</v>
      </c>
      <c r="K917" t="s">
        <v>1141</v>
      </c>
    </row>
    <row r="918" spans="1:11">
      <c r="A918" s="26">
        <v>44651</v>
      </c>
      <c r="B918" t="s">
        <v>516</v>
      </c>
      <c r="C918" t="s">
        <v>517</v>
      </c>
      <c r="D918" t="s">
        <v>615</v>
      </c>
      <c r="E918" t="s">
        <v>518</v>
      </c>
      <c r="F918" s="29">
        <v>0</v>
      </c>
      <c r="G918" s="29">
        <v>196.43</v>
      </c>
      <c r="H918" t="s">
        <v>11</v>
      </c>
      <c r="I918" t="s">
        <v>629</v>
      </c>
      <c r="J918" t="s">
        <v>1140</v>
      </c>
      <c r="K918" t="s">
        <v>1142</v>
      </c>
    </row>
    <row r="919" spans="1:11">
      <c r="A919" s="26">
        <v>44651</v>
      </c>
      <c r="B919" t="s">
        <v>516</v>
      </c>
      <c r="C919" t="s">
        <v>517</v>
      </c>
      <c r="D919" t="s">
        <v>615</v>
      </c>
      <c r="E919" t="s">
        <v>518</v>
      </c>
      <c r="F919" s="29">
        <v>42</v>
      </c>
      <c r="G919" s="29">
        <v>64410.71</v>
      </c>
      <c r="H919" t="s">
        <v>11</v>
      </c>
      <c r="I919" t="s">
        <v>631</v>
      </c>
      <c r="J919" t="s">
        <v>1140</v>
      </c>
      <c r="K919" t="s">
        <v>1143</v>
      </c>
    </row>
    <row r="920" spans="1:11">
      <c r="A920" s="26">
        <v>44651</v>
      </c>
      <c r="B920" t="s">
        <v>516</v>
      </c>
      <c r="C920" t="s">
        <v>517</v>
      </c>
      <c r="D920" t="s">
        <v>615</v>
      </c>
      <c r="E920" t="s">
        <v>518</v>
      </c>
      <c r="F920" s="29">
        <v>148</v>
      </c>
      <c r="G920" s="29">
        <v>3723452.14</v>
      </c>
      <c r="H920" t="s">
        <v>11</v>
      </c>
      <c r="I920" t="s">
        <v>633</v>
      </c>
      <c r="J920" t="s">
        <v>1140</v>
      </c>
      <c r="K920" t="s">
        <v>1144</v>
      </c>
    </row>
    <row r="921" spans="1:11">
      <c r="A921" s="26">
        <v>44651</v>
      </c>
      <c r="B921" t="s">
        <v>516</v>
      </c>
      <c r="C921" t="s">
        <v>517</v>
      </c>
      <c r="D921" t="s">
        <v>615</v>
      </c>
      <c r="E921" t="s">
        <v>518</v>
      </c>
      <c r="F921" s="29">
        <v>14</v>
      </c>
      <c r="G921" s="29">
        <v>30801.07</v>
      </c>
      <c r="H921" t="s">
        <v>11</v>
      </c>
      <c r="I921" t="s">
        <v>635</v>
      </c>
      <c r="J921" t="s">
        <v>1140</v>
      </c>
      <c r="K921" t="s">
        <v>1145</v>
      </c>
    </row>
    <row r="922" spans="1:11">
      <c r="A922" s="26">
        <v>44651</v>
      </c>
      <c r="B922" t="s">
        <v>516</v>
      </c>
      <c r="C922" t="s">
        <v>517</v>
      </c>
      <c r="D922" t="s">
        <v>615</v>
      </c>
      <c r="E922" t="s">
        <v>518</v>
      </c>
      <c r="F922" s="29">
        <v>0</v>
      </c>
      <c r="G922" s="29">
        <v>0</v>
      </c>
      <c r="H922" t="s">
        <v>11</v>
      </c>
      <c r="I922" t="s">
        <v>637</v>
      </c>
      <c r="J922" t="s">
        <v>1140</v>
      </c>
      <c r="K922" t="s">
        <v>1146</v>
      </c>
    </row>
    <row r="923" spans="1:11">
      <c r="A923" s="26">
        <v>44651</v>
      </c>
      <c r="B923" t="s">
        <v>516</v>
      </c>
      <c r="C923" t="s">
        <v>517</v>
      </c>
      <c r="D923" t="s">
        <v>615</v>
      </c>
      <c r="E923" t="s">
        <v>518</v>
      </c>
      <c r="F923" s="29">
        <v>0</v>
      </c>
      <c r="G923" s="29">
        <v>0</v>
      </c>
      <c r="H923" t="s">
        <v>11</v>
      </c>
      <c r="I923" t="s">
        <v>639</v>
      </c>
      <c r="J923" t="s">
        <v>1140</v>
      </c>
      <c r="K923" t="s">
        <v>1147</v>
      </c>
    </row>
    <row r="924" spans="1:11">
      <c r="A924" s="26">
        <v>44651</v>
      </c>
      <c r="B924" t="s">
        <v>516</v>
      </c>
      <c r="C924" t="s">
        <v>517</v>
      </c>
      <c r="D924" t="s">
        <v>615</v>
      </c>
      <c r="E924" t="s">
        <v>518</v>
      </c>
      <c r="F924" s="29">
        <v>15</v>
      </c>
      <c r="G924" s="29">
        <v>13592.86</v>
      </c>
      <c r="H924" t="s">
        <v>11</v>
      </c>
      <c r="I924" t="s">
        <v>641</v>
      </c>
      <c r="J924" t="s">
        <v>1140</v>
      </c>
      <c r="K924" t="s">
        <v>1148</v>
      </c>
    </row>
    <row r="925" spans="1:11">
      <c r="A925" s="26">
        <v>44651</v>
      </c>
      <c r="B925" t="s">
        <v>516</v>
      </c>
      <c r="C925" t="s">
        <v>517</v>
      </c>
      <c r="D925" t="s">
        <v>615</v>
      </c>
      <c r="E925" t="s">
        <v>518</v>
      </c>
      <c r="F925" s="29">
        <v>0</v>
      </c>
      <c r="G925" s="29">
        <v>0</v>
      </c>
      <c r="H925" t="s">
        <v>11</v>
      </c>
      <c r="I925" t="s">
        <v>643</v>
      </c>
      <c r="J925" t="s">
        <v>1140</v>
      </c>
      <c r="K925" t="s">
        <v>1149</v>
      </c>
    </row>
    <row r="926" spans="1:11">
      <c r="A926" s="26">
        <v>44651</v>
      </c>
      <c r="B926" t="s">
        <v>516</v>
      </c>
      <c r="C926" t="s">
        <v>517</v>
      </c>
      <c r="D926" t="s">
        <v>615</v>
      </c>
      <c r="E926" t="s">
        <v>518</v>
      </c>
      <c r="F926" s="29">
        <v>26</v>
      </c>
      <c r="G926" s="29">
        <v>34798.93</v>
      </c>
      <c r="H926" t="s">
        <v>11</v>
      </c>
      <c r="I926" t="s">
        <v>645</v>
      </c>
      <c r="J926" t="s">
        <v>1140</v>
      </c>
      <c r="K926" t="s">
        <v>1150</v>
      </c>
    </row>
    <row r="927" spans="1:11">
      <c r="A927" s="26">
        <v>44651</v>
      </c>
      <c r="B927" t="s">
        <v>516</v>
      </c>
      <c r="C927" t="s">
        <v>517</v>
      </c>
      <c r="D927" t="s">
        <v>615</v>
      </c>
      <c r="E927" t="s">
        <v>518</v>
      </c>
      <c r="F927" s="29">
        <v>1</v>
      </c>
      <c r="G927" s="29">
        <v>1135.71</v>
      </c>
      <c r="H927" t="s">
        <v>11</v>
      </c>
      <c r="I927" t="s">
        <v>647</v>
      </c>
      <c r="J927" t="s">
        <v>1140</v>
      </c>
      <c r="K927" t="s">
        <v>1151</v>
      </c>
    </row>
    <row r="928" spans="1:11">
      <c r="A928" s="26">
        <v>44651</v>
      </c>
      <c r="B928" t="s">
        <v>516</v>
      </c>
      <c r="C928" t="s">
        <v>517</v>
      </c>
      <c r="D928" t="s">
        <v>615</v>
      </c>
      <c r="E928" t="s">
        <v>518</v>
      </c>
      <c r="F928" s="29">
        <v>0</v>
      </c>
      <c r="G928" s="29">
        <v>600</v>
      </c>
      <c r="H928" t="s">
        <v>11</v>
      </c>
      <c r="I928" t="s">
        <v>649</v>
      </c>
      <c r="J928" t="s">
        <v>1140</v>
      </c>
      <c r="K928" t="s">
        <v>1152</v>
      </c>
    </row>
    <row r="929" spans="1:11">
      <c r="A929" s="26">
        <v>44651</v>
      </c>
      <c r="B929" t="s">
        <v>516</v>
      </c>
      <c r="C929" t="s">
        <v>517</v>
      </c>
      <c r="D929" t="s">
        <v>615</v>
      </c>
      <c r="E929" t="s">
        <v>518</v>
      </c>
      <c r="F929" s="29">
        <v>7</v>
      </c>
      <c r="G929" s="29">
        <v>3757.5</v>
      </c>
      <c r="H929" t="s">
        <v>11</v>
      </c>
      <c r="I929" t="s">
        <v>651</v>
      </c>
      <c r="J929" t="s">
        <v>1140</v>
      </c>
      <c r="K929" t="s">
        <v>1153</v>
      </c>
    </row>
    <row r="930" spans="1:11">
      <c r="A930" s="26">
        <v>44651</v>
      </c>
      <c r="B930" t="s">
        <v>516</v>
      </c>
      <c r="C930" t="s">
        <v>517</v>
      </c>
      <c r="D930" t="s">
        <v>615</v>
      </c>
      <c r="E930" t="s">
        <v>518</v>
      </c>
      <c r="F930" s="29">
        <v>0</v>
      </c>
      <c r="G930" s="29">
        <v>0</v>
      </c>
      <c r="H930" t="s">
        <v>11</v>
      </c>
      <c r="I930" t="s">
        <v>653</v>
      </c>
      <c r="J930" t="s">
        <v>1140</v>
      </c>
      <c r="K930" t="s">
        <v>1154</v>
      </c>
    </row>
    <row r="931" spans="1:11">
      <c r="A931" s="26">
        <v>44651</v>
      </c>
      <c r="B931" t="s">
        <v>516</v>
      </c>
      <c r="C931" t="s">
        <v>517</v>
      </c>
      <c r="D931" t="s">
        <v>615</v>
      </c>
      <c r="E931" t="s">
        <v>518</v>
      </c>
      <c r="F931" s="29">
        <v>0</v>
      </c>
      <c r="G931" s="29">
        <v>0</v>
      </c>
      <c r="H931" t="s">
        <v>11</v>
      </c>
      <c r="I931" t="s">
        <v>655</v>
      </c>
      <c r="J931" t="s">
        <v>1140</v>
      </c>
      <c r="K931" t="s">
        <v>1155</v>
      </c>
    </row>
    <row r="932" spans="1:11">
      <c r="A932" s="26">
        <v>44651</v>
      </c>
      <c r="B932" t="s">
        <v>516</v>
      </c>
      <c r="C932" t="s">
        <v>517</v>
      </c>
      <c r="D932" t="s">
        <v>615</v>
      </c>
      <c r="E932" t="s">
        <v>518</v>
      </c>
      <c r="F932" s="29">
        <v>0</v>
      </c>
      <c r="G932" s="29">
        <v>0</v>
      </c>
      <c r="H932" t="s">
        <v>11</v>
      </c>
      <c r="I932" t="s">
        <v>657</v>
      </c>
      <c r="J932" t="s">
        <v>1140</v>
      </c>
      <c r="K932" t="s">
        <v>1156</v>
      </c>
    </row>
    <row r="933" spans="1:11">
      <c r="A933" s="26">
        <v>44651</v>
      </c>
      <c r="B933" t="s">
        <v>516</v>
      </c>
      <c r="C933" t="s">
        <v>517</v>
      </c>
      <c r="D933" t="s">
        <v>615</v>
      </c>
      <c r="E933" t="s">
        <v>518</v>
      </c>
      <c r="F933" s="29">
        <v>5</v>
      </c>
      <c r="G933" s="29">
        <v>37608.93</v>
      </c>
      <c r="H933" t="s">
        <v>11</v>
      </c>
      <c r="I933" t="s">
        <v>665</v>
      </c>
      <c r="J933" t="s">
        <v>1140</v>
      </c>
      <c r="K933" t="s">
        <v>1157</v>
      </c>
    </row>
    <row r="934" spans="1:11">
      <c r="A934" s="26">
        <v>44651</v>
      </c>
      <c r="B934" t="s">
        <v>516</v>
      </c>
      <c r="C934" t="s">
        <v>517</v>
      </c>
      <c r="D934" t="s">
        <v>615</v>
      </c>
      <c r="E934" t="s">
        <v>518</v>
      </c>
      <c r="F934" s="29">
        <v>0</v>
      </c>
      <c r="G934" s="29">
        <v>658.21</v>
      </c>
      <c r="H934" t="s">
        <v>11</v>
      </c>
      <c r="I934" t="s">
        <v>671</v>
      </c>
      <c r="J934" t="s">
        <v>1140</v>
      </c>
      <c r="K934" t="s">
        <v>1158</v>
      </c>
    </row>
    <row r="935" spans="1:11">
      <c r="A935" s="26">
        <v>44651</v>
      </c>
      <c r="B935" t="s">
        <v>516</v>
      </c>
      <c r="C935" t="s">
        <v>517</v>
      </c>
      <c r="D935" t="s">
        <v>615</v>
      </c>
      <c r="E935" t="s">
        <v>518</v>
      </c>
      <c r="F935" s="29">
        <v>0</v>
      </c>
      <c r="G935" s="29">
        <v>1.43</v>
      </c>
      <c r="H935" t="s">
        <v>11</v>
      </c>
      <c r="I935" t="s">
        <v>675</v>
      </c>
      <c r="J935" t="s">
        <v>1140</v>
      </c>
      <c r="K935" t="s">
        <v>1159</v>
      </c>
    </row>
    <row r="936" spans="1:11">
      <c r="A936" s="26">
        <v>44651</v>
      </c>
      <c r="B936" t="s">
        <v>516</v>
      </c>
      <c r="C936" t="s">
        <v>517</v>
      </c>
      <c r="D936" t="s">
        <v>615</v>
      </c>
      <c r="E936" t="s">
        <v>518</v>
      </c>
      <c r="F936" s="29">
        <v>0</v>
      </c>
      <c r="G936" s="29">
        <v>0</v>
      </c>
      <c r="H936" t="s">
        <v>11</v>
      </c>
      <c r="I936" t="s">
        <v>677</v>
      </c>
      <c r="J936" t="s">
        <v>1140</v>
      </c>
      <c r="K936" t="s">
        <v>1160</v>
      </c>
    </row>
    <row r="937" spans="1:11">
      <c r="A937" s="26">
        <v>44651</v>
      </c>
      <c r="B937" t="s">
        <v>516</v>
      </c>
      <c r="C937" t="s">
        <v>517</v>
      </c>
      <c r="D937" t="s">
        <v>615</v>
      </c>
      <c r="E937" t="s">
        <v>518</v>
      </c>
      <c r="F937" s="29">
        <v>0</v>
      </c>
      <c r="G937" s="29">
        <v>0</v>
      </c>
      <c r="H937" t="s">
        <v>11</v>
      </c>
      <c r="I937" t="s">
        <v>679</v>
      </c>
      <c r="J937" t="s">
        <v>1140</v>
      </c>
      <c r="K937" t="s">
        <v>1161</v>
      </c>
    </row>
    <row r="938" spans="1:11">
      <c r="A938" s="26">
        <v>44651</v>
      </c>
      <c r="B938" t="s">
        <v>516</v>
      </c>
      <c r="C938" t="s">
        <v>517</v>
      </c>
      <c r="D938" t="s">
        <v>615</v>
      </c>
      <c r="E938" t="s">
        <v>518</v>
      </c>
      <c r="F938" s="29">
        <v>8</v>
      </c>
      <c r="G938" s="29">
        <v>23812.14</v>
      </c>
      <c r="H938" t="s">
        <v>11</v>
      </c>
      <c r="I938" t="s">
        <v>681</v>
      </c>
      <c r="J938" t="s">
        <v>1140</v>
      </c>
      <c r="K938" t="s">
        <v>1162</v>
      </c>
    </row>
    <row r="939" spans="1:11">
      <c r="A939" s="26">
        <v>44651</v>
      </c>
      <c r="B939" t="s">
        <v>516</v>
      </c>
      <c r="C939" t="s">
        <v>517</v>
      </c>
      <c r="D939" t="s">
        <v>615</v>
      </c>
      <c r="E939" t="s">
        <v>518</v>
      </c>
      <c r="F939" s="29">
        <v>0</v>
      </c>
      <c r="G939" s="29">
        <v>0</v>
      </c>
      <c r="H939" t="s">
        <v>11</v>
      </c>
      <c r="I939" t="s">
        <v>685</v>
      </c>
      <c r="J939" t="s">
        <v>1140</v>
      </c>
      <c r="K939" t="s">
        <v>1163</v>
      </c>
    </row>
    <row r="940" spans="1:11">
      <c r="A940" s="26">
        <v>44651</v>
      </c>
      <c r="B940" t="s">
        <v>516</v>
      </c>
      <c r="C940" t="s">
        <v>517</v>
      </c>
      <c r="D940" t="s">
        <v>615</v>
      </c>
      <c r="E940" t="s">
        <v>518</v>
      </c>
      <c r="F940" s="29">
        <v>0</v>
      </c>
      <c r="G940" s="29">
        <v>0</v>
      </c>
      <c r="H940" t="s">
        <v>11</v>
      </c>
      <c r="I940" t="s">
        <v>687</v>
      </c>
      <c r="J940" t="s">
        <v>1140</v>
      </c>
      <c r="K940" t="s">
        <v>1164</v>
      </c>
    </row>
    <row r="941" spans="1:11">
      <c r="A941" s="26">
        <v>44651</v>
      </c>
      <c r="B941" t="s">
        <v>516</v>
      </c>
      <c r="C941" t="s">
        <v>517</v>
      </c>
      <c r="D941" t="s">
        <v>615</v>
      </c>
      <c r="E941" t="s">
        <v>518</v>
      </c>
      <c r="F941" s="29">
        <v>0</v>
      </c>
      <c r="G941" s="29">
        <v>396.79</v>
      </c>
      <c r="H941" t="s">
        <v>11</v>
      </c>
      <c r="I941" t="s">
        <v>689</v>
      </c>
      <c r="J941" t="s">
        <v>1140</v>
      </c>
      <c r="K941" t="s">
        <v>1165</v>
      </c>
    </row>
    <row r="942" spans="1:11">
      <c r="A942" s="26">
        <v>44651</v>
      </c>
      <c r="B942" t="s">
        <v>516</v>
      </c>
      <c r="C942" t="s">
        <v>517</v>
      </c>
      <c r="D942" t="s">
        <v>615</v>
      </c>
      <c r="E942" t="s">
        <v>518</v>
      </c>
      <c r="F942" s="29">
        <v>0</v>
      </c>
      <c r="G942" s="29">
        <v>0</v>
      </c>
      <c r="H942" t="s">
        <v>11</v>
      </c>
      <c r="I942" t="s">
        <v>691</v>
      </c>
      <c r="J942" t="s">
        <v>1140</v>
      </c>
      <c r="K942" t="s">
        <v>1166</v>
      </c>
    </row>
    <row r="943" spans="1:11">
      <c r="A943" s="26">
        <v>44651</v>
      </c>
      <c r="B943" t="s">
        <v>516</v>
      </c>
      <c r="C943" t="s">
        <v>517</v>
      </c>
      <c r="D943" t="s">
        <v>615</v>
      </c>
      <c r="E943" t="s">
        <v>518</v>
      </c>
      <c r="F943" s="29">
        <v>0</v>
      </c>
      <c r="G943" s="29">
        <v>14.29</v>
      </c>
      <c r="H943" t="s">
        <v>11</v>
      </c>
      <c r="I943" t="s">
        <v>693</v>
      </c>
      <c r="J943" t="s">
        <v>1140</v>
      </c>
      <c r="K943" t="s">
        <v>1167</v>
      </c>
    </row>
    <row r="944" spans="1:11">
      <c r="A944" s="26">
        <v>44651</v>
      </c>
      <c r="B944" t="s">
        <v>516</v>
      </c>
      <c r="C944" t="s">
        <v>517</v>
      </c>
      <c r="D944" t="s">
        <v>615</v>
      </c>
      <c r="E944" t="s">
        <v>518</v>
      </c>
      <c r="F944" s="29">
        <v>0</v>
      </c>
      <c r="G944" s="29">
        <v>0</v>
      </c>
      <c r="H944" t="s">
        <v>11</v>
      </c>
      <c r="I944" t="s">
        <v>695</v>
      </c>
      <c r="J944" t="s">
        <v>1140</v>
      </c>
      <c r="K944" t="s">
        <v>1168</v>
      </c>
    </row>
    <row r="945" spans="1:11">
      <c r="A945" s="26">
        <v>44651</v>
      </c>
      <c r="B945" t="s">
        <v>516</v>
      </c>
      <c r="C945" t="s">
        <v>517</v>
      </c>
      <c r="D945" t="s">
        <v>615</v>
      </c>
      <c r="E945" t="s">
        <v>518</v>
      </c>
      <c r="F945" s="29">
        <v>15</v>
      </c>
      <c r="G945" s="29">
        <v>14011.07</v>
      </c>
      <c r="H945" t="s">
        <v>11</v>
      </c>
      <c r="I945" t="s">
        <v>697</v>
      </c>
      <c r="J945" t="s">
        <v>1140</v>
      </c>
      <c r="K945" t="s">
        <v>1169</v>
      </c>
    </row>
    <row r="946" spans="1:11">
      <c r="A946" s="26">
        <v>44651</v>
      </c>
      <c r="B946" t="s">
        <v>516</v>
      </c>
      <c r="C946" t="s">
        <v>517</v>
      </c>
      <c r="D946" t="s">
        <v>615</v>
      </c>
      <c r="E946" t="s">
        <v>518</v>
      </c>
      <c r="F946" s="29">
        <v>0</v>
      </c>
      <c r="G946" s="29">
        <v>0</v>
      </c>
      <c r="H946" t="s">
        <v>11</v>
      </c>
      <c r="I946" t="s">
        <v>699</v>
      </c>
      <c r="J946" t="s">
        <v>1140</v>
      </c>
      <c r="K946" t="s">
        <v>1170</v>
      </c>
    </row>
    <row r="947" spans="1:11">
      <c r="A947" s="26">
        <v>44651</v>
      </c>
      <c r="B947" t="s">
        <v>516</v>
      </c>
      <c r="C947" t="s">
        <v>517</v>
      </c>
      <c r="D947" t="s">
        <v>615</v>
      </c>
      <c r="E947" t="s">
        <v>518</v>
      </c>
      <c r="F947" s="29">
        <v>0</v>
      </c>
      <c r="G947" s="29">
        <v>464.29</v>
      </c>
      <c r="H947" t="s">
        <v>11</v>
      </c>
      <c r="I947" t="s">
        <v>701</v>
      </c>
      <c r="J947" t="s">
        <v>1140</v>
      </c>
      <c r="K947" t="s">
        <v>1171</v>
      </c>
    </row>
    <row r="948" spans="1:11">
      <c r="A948" s="26">
        <v>44651</v>
      </c>
      <c r="B948" t="s">
        <v>516</v>
      </c>
      <c r="C948" t="s">
        <v>517</v>
      </c>
      <c r="D948" t="s">
        <v>615</v>
      </c>
      <c r="E948" t="s">
        <v>518</v>
      </c>
      <c r="F948" s="29">
        <v>0</v>
      </c>
      <c r="G948" s="29">
        <v>0</v>
      </c>
      <c r="H948" t="s">
        <v>11</v>
      </c>
      <c r="I948" t="s">
        <v>703</v>
      </c>
      <c r="J948" t="s">
        <v>1140</v>
      </c>
      <c r="K948" t="s">
        <v>1208</v>
      </c>
    </row>
    <row r="949" spans="1:11">
      <c r="A949" s="26">
        <v>44651</v>
      </c>
      <c r="B949" t="s">
        <v>516</v>
      </c>
      <c r="C949" t="s">
        <v>517</v>
      </c>
      <c r="D949" t="s">
        <v>615</v>
      </c>
      <c r="E949" t="s">
        <v>518</v>
      </c>
      <c r="F949" s="29">
        <v>0</v>
      </c>
      <c r="G949" s="29">
        <v>0</v>
      </c>
      <c r="H949" t="s">
        <v>11</v>
      </c>
      <c r="I949" t="s">
        <v>705</v>
      </c>
      <c r="J949" t="s">
        <v>1140</v>
      </c>
      <c r="K949" t="s">
        <v>1172</v>
      </c>
    </row>
    <row r="950" spans="1:11">
      <c r="A950" s="26">
        <v>44651</v>
      </c>
      <c r="B950" t="s">
        <v>516</v>
      </c>
      <c r="C950" t="s">
        <v>517</v>
      </c>
      <c r="D950" t="s">
        <v>615</v>
      </c>
      <c r="E950" t="s">
        <v>518</v>
      </c>
      <c r="F950" s="29">
        <v>0</v>
      </c>
      <c r="G950" s="29">
        <v>0</v>
      </c>
      <c r="H950" t="s">
        <v>11</v>
      </c>
      <c r="I950" t="s">
        <v>763</v>
      </c>
      <c r="J950" t="s">
        <v>1140</v>
      </c>
      <c r="K950" t="s">
        <v>1173</v>
      </c>
    </row>
    <row r="951" spans="1:11">
      <c r="A951" s="26">
        <v>44651</v>
      </c>
      <c r="B951" t="s">
        <v>516</v>
      </c>
      <c r="C951" t="s">
        <v>517</v>
      </c>
      <c r="D951" t="s">
        <v>615</v>
      </c>
      <c r="E951" t="s">
        <v>518</v>
      </c>
      <c r="F951" s="29">
        <v>0</v>
      </c>
      <c r="G951" s="29">
        <v>0</v>
      </c>
      <c r="H951" t="s">
        <v>11</v>
      </c>
      <c r="I951" t="s">
        <v>781</v>
      </c>
      <c r="J951" t="s">
        <v>1140</v>
      </c>
      <c r="K951" t="s">
        <v>1174</v>
      </c>
    </row>
    <row r="952" spans="1:11">
      <c r="A952" s="26">
        <v>44651</v>
      </c>
      <c r="B952" t="s">
        <v>516</v>
      </c>
      <c r="C952" t="s">
        <v>517</v>
      </c>
      <c r="D952" t="s">
        <v>615</v>
      </c>
      <c r="E952" t="s">
        <v>518</v>
      </c>
      <c r="F952" s="29">
        <v>0</v>
      </c>
      <c r="G952" s="29">
        <v>366.07</v>
      </c>
      <c r="H952" t="s">
        <v>11</v>
      </c>
      <c r="I952" t="s">
        <v>789</v>
      </c>
      <c r="J952" t="s">
        <v>1140</v>
      </c>
      <c r="K952" t="s">
        <v>1175</v>
      </c>
    </row>
    <row r="953" spans="1:11">
      <c r="A953" s="26">
        <v>44651</v>
      </c>
      <c r="B953" t="s">
        <v>516</v>
      </c>
      <c r="C953" t="s">
        <v>517</v>
      </c>
      <c r="D953" t="s">
        <v>615</v>
      </c>
      <c r="E953" t="s">
        <v>518</v>
      </c>
      <c r="F953" s="29">
        <v>0</v>
      </c>
      <c r="G953" s="29">
        <v>0</v>
      </c>
      <c r="H953" t="s">
        <v>11</v>
      </c>
      <c r="I953" t="s">
        <v>809</v>
      </c>
      <c r="J953" t="s">
        <v>1140</v>
      </c>
      <c r="K953" t="s">
        <v>1176</v>
      </c>
    </row>
    <row r="954" spans="1:11">
      <c r="A954" s="26">
        <v>44651</v>
      </c>
      <c r="B954" t="s">
        <v>516</v>
      </c>
      <c r="C954" t="s">
        <v>517</v>
      </c>
      <c r="D954" t="s">
        <v>615</v>
      </c>
      <c r="E954" t="s">
        <v>518</v>
      </c>
      <c r="F954" s="29">
        <v>0</v>
      </c>
      <c r="G954" s="29">
        <v>0</v>
      </c>
      <c r="H954" t="s">
        <v>11</v>
      </c>
      <c r="I954" t="s">
        <v>885</v>
      </c>
      <c r="J954" t="s">
        <v>1140</v>
      </c>
      <c r="K954" t="s">
        <v>1177</v>
      </c>
    </row>
    <row r="955" spans="1:11">
      <c r="A955" s="26">
        <v>44651</v>
      </c>
      <c r="B955" t="s">
        <v>516</v>
      </c>
      <c r="C955" t="s">
        <v>517</v>
      </c>
      <c r="D955" t="s">
        <v>615</v>
      </c>
      <c r="E955" t="s">
        <v>518</v>
      </c>
      <c r="F955" s="29">
        <v>12</v>
      </c>
      <c r="G955" s="29">
        <v>104430.36</v>
      </c>
      <c r="H955" t="s">
        <v>11</v>
      </c>
      <c r="I955" t="s">
        <v>953</v>
      </c>
      <c r="J955" t="s">
        <v>1140</v>
      </c>
      <c r="K955" t="s">
        <v>1178</v>
      </c>
    </row>
    <row r="956" spans="1:11">
      <c r="A956" s="26">
        <v>44651</v>
      </c>
      <c r="B956" t="s">
        <v>516</v>
      </c>
      <c r="C956" t="s">
        <v>517</v>
      </c>
      <c r="D956" t="s">
        <v>615</v>
      </c>
      <c r="E956" t="s">
        <v>518</v>
      </c>
      <c r="F956" s="29">
        <v>19</v>
      </c>
      <c r="G956" s="29">
        <v>76828.570000000007</v>
      </c>
      <c r="H956" t="s">
        <v>11</v>
      </c>
      <c r="I956" t="s">
        <v>955</v>
      </c>
      <c r="J956" t="s">
        <v>1140</v>
      </c>
      <c r="K956" t="s">
        <v>1179</v>
      </c>
    </row>
    <row r="957" spans="1:11">
      <c r="A957" s="26">
        <v>44651</v>
      </c>
      <c r="B957" t="s">
        <v>516</v>
      </c>
      <c r="C957" t="s">
        <v>517</v>
      </c>
      <c r="D957" t="s">
        <v>615</v>
      </c>
      <c r="E957" t="s">
        <v>518</v>
      </c>
      <c r="F957" s="29">
        <v>102</v>
      </c>
      <c r="G957" s="29">
        <v>760080.36</v>
      </c>
      <c r="H957" t="s">
        <v>11</v>
      </c>
      <c r="I957" t="s">
        <v>957</v>
      </c>
      <c r="J957" t="s">
        <v>1140</v>
      </c>
      <c r="K957" t="s">
        <v>1180</v>
      </c>
    </row>
    <row r="958" spans="1:11">
      <c r="A958" s="26">
        <v>44651</v>
      </c>
      <c r="B958" t="s">
        <v>516</v>
      </c>
      <c r="C958" t="s">
        <v>517</v>
      </c>
      <c r="D958" t="s">
        <v>615</v>
      </c>
      <c r="E958" t="s">
        <v>518</v>
      </c>
      <c r="F958" s="29">
        <v>34</v>
      </c>
      <c r="G958" s="29">
        <v>221737.5</v>
      </c>
      <c r="H958" t="s">
        <v>11</v>
      </c>
      <c r="I958" t="s">
        <v>959</v>
      </c>
      <c r="J958" t="s">
        <v>1140</v>
      </c>
      <c r="K958" t="s">
        <v>1181</v>
      </c>
    </row>
    <row r="959" spans="1:11">
      <c r="A959" s="26">
        <v>44651</v>
      </c>
      <c r="B959" t="s">
        <v>516</v>
      </c>
      <c r="C959" t="s">
        <v>517</v>
      </c>
      <c r="D959" t="s">
        <v>615</v>
      </c>
      <c r="E959" t="s">
        <v>518</v>
      </c>
      <c r="F959" s="29">
        <v>32</v>
      </c>
      <c r="G959" s="29">
        <v>157105.35999999999</v>
      </c>
      <c r="H959" t="s">
        <v>11</v>
      </c>
      <c r="I959" t="s">
        <v>961</v>
      </c>
      <c r="J959" t="s">
        <v>1140</v>
      </c>
      <c r="K959" t="s">
        <v>1182</v>
      </c>
    </row>
    <row r="960" spans="1:11">
      <c r="A960" s="26">
        <v>44651</v>
      </c>
      <c r="B960" t="s">
        <v>516</v>
      </c>
      <c r="C960" t="s">
        <v>517</v>
      </c>
      <c r="D960" t="s">
        <v>615</v>
      </c>
      <c r="E960" t="s">
        <v>518</v>
      </c>
      <c r="F960" s="29">
        <v>52</v>
      </c>
      <c r="G960" s="29">
        <v>398664.29</v>
      </c>
      <c r="H960" t="s">
        <v>11</v>
      </c>
      <c r="I960" t="s">
        <v>969</v>
      </c>
      <c r="J960" t="s">
        <v>1140</v>
      </c>
      <c r="K960" t="s">
        <v>1183</v>
      </c>
    </row>
    <row r="961" spans="1:11">
      <c r="A961" s="26">
        <v>44651</v>
      </c>
      <c r="B961" t="s">
        <v>516</v>
      </c>
      <c r="C961" t="s">
        <v>517</v>
      </c>
      <c r="D961" t="s">
        <v>615</v>
      </c>
      <c r="E961" t="s">
        <v>518</v>
      </c>
      <c r="F961" s="29">
        <v>32</v>
      </c>
      <c r="G961" s="29">
        <v>106833.93</v>
      </c>
      <c r="H961" t="s">
        <v>11</v>
      </c>
      <c r="I961" t="s">
        <v>971</v>
      </c>
      <c r="J961" t="s">
        <v>1140</v>
      </c>
      <c r="K961" t="s">
        <v>1184</v>
      </c>
    </row>
    <row r="962" spans="1:11">
      <c r="A962" s="26">
        <v>44651</v>
      </c>
      <c r="B962" t="s">
        <v>516</v>
      </c>
      <c r="C962" t="s">
        <v>517</v>
      </c>
      <c r="D962" t="s">
        <v>615</v>
      </c>
      <c r="E962" t="s">
        <v>518</v>
      </c>
      <c r="F962" s="29">
        <v>11</v>
      </c>
      <c r="G962" s="29">
        <v>42130.36</v>
      </c>
      <c r="H962" t="s">
        <v>11</v>
      </c>
      <c r="I962" t="s">
        <v>975</v>
      </c>
      <c r="J962" t="s">
        <v>1140</v>
      </c>
      <c r="K962" t="s">
        <v>1185</v>
      </c>
    </row>
    <row r="963" spans="1:11">
      <c r="A963" s="26">
        <v>44651</v>
      </c>
      <c r="B963" t="s">
        <v>516</v>
      </c>
      <c r="C963" t="s">
        <v>517</v>
      </c>
      <c r="D963" t="s">
        <v>615</v>
      </c>
      <c r="E963" t="s">
        <v>518</v>
      </c>
      <c r="F963" s="29">
        <v>0</v>
      </c>
      <c r="G963" s="29">
        <v>0</v>
      </c>
      <c r="H963" t="s">
        <v>11</v>
      </c>
      <c r="I963" t="s">
        <v>996</v>
      </c>
      <c r="J963" t="s">
        <v>1140</v>
      </c>
      <c r="K963" t="s">
        <v>1186</v>
      </c>
    </row>
    <row r="964" spans="1:11">
      <c r="A964" s="26">
        <v>44651</v>
      </c>
      <c r="B964" t="s">
        <v>516</v>
      </c>
      <c r="C964" t="s">
        <v>517</v>
      </c>
      <c r="D964" t="s">
        <v>615</v>
      </c>
      <c r="E964" t="s">
        <v>518</v>
      </c>
      <c r="F964" s="29">
        <v>0</v>
      </c>
      <c r="G964" s="29">
        <v>53.57</v>
      </c>
      <c r="H964" t="s">
        <v>11</v>
      </c>
      <c r="I964" t="s">
        <v>1046</v>
      </c>
      <c r="J964" t="s">
        <v>1140</v>
      </c>
      <c r="K964" t="s">
        <v>1187</v>
      </c>
    </row>
    <row r="965" spans="1:11">
      <c r="A965" s="26">
        <v>44651</v>
      </c>
      <c r="B965" t="s">
        <v>516</v>
      </c>
      <c r="C965" t="s">
        <v>517</v>
      </c>
      <c r="D965" t="s">
        <v>615</v>
      </c>
      <c r="E965" t="s">
        <v>1188</v>
      </c>
      <c r="F965" s="29">
        <v>42</v>
      </c>
      <c r="G965" s="29">
        <v>26787323.75</v>
      </c>
      <c r="H965" t="s">
        <v>11</v>
      </c>
      <c r="I965" t="s">
        <v>1189</v>
      </c>
      <c r="J965" t="s">
        <v>1190</v>
      </c>
      <c r="K965" t="s">
        <v>1191</v>
      </c>
    </row>
    <row r="966" spans="1:11">
      <c r="A966" s="26">
        <v>44651</v>
      </c>
      <c r="B966" t="s">
        <v>516</v>
      </c>
      <c r="C966" t="s">
        <v>517</v>
      </c>
      <c r="D966" t="s">
        <v>615</v>
      </c>
      <c r="E966" t="s">
        <v>1188</v>
      </c>
      <c r="F966" s="29">
        <v>136</v>
      </c>
      <c r="G966" s="29">
        <v>17352158.039999999</v>
      </c>
      <c r="H966" t="s">
        <v>11</v>
      </c>
      <c r="I966" t="s">
        <v>1192</v>
      </c>
      <c r="J966" t="s">
        <v>1190</v>
      </c>
      <c r="K966" t="s">
        <v>1193</v>
      </c>
    </row>
    <row r="967" spans="1:11">
      <c r="A967" s="26">
        <v>44651</v>
      </c>
      <c r="B967" t="s">
        <v>516</v>
      </c>
      <c r="C967" t="s">
        <v>517</v>
      </c>
      <c r="D967" t="s">
        <v>615</v>
      </c>
      <c r="E967" t="s">
        <v>619</v>
      </c>
      <c r="F967" s="29">
        <v>38</v>
      </c>
      <c r="G967" s="29">
        <v>692567.95</v>
      </c>
      <c r="H967" t="s">
        <v>11</v>
      </c>
      <c r="I967" t="s">
        <v>1194</v>
      </c>
      <c r="J967" t="s">
        <v>1190</v>
      </c>
      <c r="K967" t="s">
        <v>1195</v>
      </c>
    </row>
    <row r="968" spans="1:11">
      <c r="A968" s="26">
        <v>44651</v>
      </c>
      <c r="B968" t="s">
        <v>516</v>
      </c>
      <c r="C968" t="s">
        <v>517</v>
      </c>
      <c r="D968" t="s">
        <v>615</v>
      </c>
      <c r="E968" t="s">
        <v>619</v>
      </c>
      <c r="F968" s="29">
        <v>44</v>
      </c>
      <c r="G968" s="29">
        <v>1171379.82</v>
      </c>
      <c r="H968" t="s">
        <v>11</v>
      </c>
      <c r="I968" t="s">
        <v>1196</v>
      </c>
      <c r="J968" t="s">
        <v>1190</v>
      </c>
      <c r="K968" t="s">
        <v>1197</v>
      </c>
    </row>
    <row r="969" spans="1:11">
      <c r="A969" s="26">
        <v>44651</v>
      </c>
      <c r="B969" t="s">
        <v>516</v>
      </c>
      <c r="C969" t="s">
        <v>517</v>
      </c>
      <c r="D969" t="s">
        <v>615</v>
      </c>
      <c r="E969" t="s">
        <v>619</v>
      </c>
      <c r="F969" s="29">
        <v>41</v>
      </c>
      <c r="G969" s="29">
        <v>905509</v>
      </c>
      <c r="H969" t="s">
        <v>11</v>
      </c>
      <c r="I969" t="s">
        <v>1198</v>
      </c>
      <c r="J969" t="s">
        <v>1190</v>
      </c>
      <c r="K969" t="s">
        <v>1199</v>
      </c>
    </row>
    <row r="970" spans="1:11">
      <c r="A970" s="26">
        <v>44651</v>
      </c>
      <c r="B970" t="s">
        <v>516</v>
      </c>
      <c r="C970" t="s">
        <v>517</v>
      </c>
      <c r="D970" t="s">
        <v>615</v>
      </c>
      <c r="E970" t="s">
        <v>1200</v>
      </c>
      <c r="F970" s="29">
        <v>212</v>
      </c>
      <c r="G970" s="29">
        <v>491089075</v>
      </c>
      <c r="H970" t="s">
        <v>11</v>
      </c>
      <c r="I970" t="s">
        <v>1201</v>
      </c>
      <c r="J970" t="s">
        <v>1190</v>
      </c>
      <c r="K970" t="s">
        <v>1202</v>
      </c>
    </row>
    <row r="971" spans="1:11">
      <c r="A971" s="26">
        <v>44651</v>
      </c>
      <c r="B971" t="s">
        <v>516</v>
      </c>
      <c r="C971" t="s">
        <v>517</v>
      </c>
      <c r="D971" t="s">
        <v>615</v>
      </c>
      <c r="E971" t="s">
        <v>1188</v>
      </c>
      <c r="F971" s="29">
        <v>0</v>
      </c>
      <c r="G971" s="29">
        <v>0</v>
      </c>
      <c r="H971" t="s">
        <v>11</v>
      </c>
      <c r="I971" t="s">
        <v>1209</v>
      </c>
      <c r="J971" t="s">
        <v>1210</v>
      </c>
      <c r="K971" t="s">
        <v>1211</v>
      </c>
    </row>
    <row r="972" spans="1:11">
      <c r="A972" s="26">
        <v>44651</v>
      </c>
      <c r="B972" t="s">
        <v>516</v>
      </c>
      <c r="C972" t="s">
        <v>517</v>
      </c>
      <c r="D972" t="s">
        <v>615</v>
      </c>
      <c r="E972" t="s">
        <v>1188</v>
      </c>
      <c r="F972" s="29">
        <v>0</v>
      </c>
      <c r="G972" s="29">
        <v>0</v>
      </c>
      <c r="H972" t="s">
        <v>11</v>
      </c>
      <c r="I972" t="s">
        <v>1212</v>
      </c>
      <c r="J972" t="s">
        <v>1210</v>
      </c>
      <c r="K972" t="s">
        <v>1213</v>
      </c>
    </row>
    <row r="973" spans="1:11">
      <c r="A973" s="26">
        <v>44560</v>
      </c>
      <c r="B973" t="s">
        <v>516</v>
      </c>
      <c r="C973" t="s">
        <v>517</v>
      </c>
      <c r="D973" t="s">
        <v>615</v>
      </c>
      <c r="E973" t="s">
        <v>518</v>
      </c>
      <c r="F973" s="29">
        <v>91</v>
      </c>
      <c r="G973" s="29">
        <v>39481205.189999998</v>
      </c>
      <c r="H973" t="s">
        <v>11</v>
      </c>
      <c r="I973" t="s">
        <v>616</v>
      </c>
      <c r="J973" t="s">
        <v>617</v>
      </c>
      <c r="K973" t="s">
        <v>618</v>
      </c>
    </row>
    <row r="974" spans="1:11">
      <c r="A974" s="26">
        <v>44560</v>
      </c>
      <c r="B974" t="s">
        <v>516</v>
      </c>
      <c r="C974" t="s">
        <v>517</v>
      </c>
      <c r="D974" t="s">
        <v>615</v>
      </c>
      <c r="E974" t="s">
        <v>619</v>
      </c>
      <c r="F974" s="29">
        <v>156</v>
      </c>
      <c r="G974" s="29">
        <v>2806130.27</v>
      </c>
      <c r="H974" t="s">
        <v>11</v>
      </c>
      <c r="I974" t="s">
        <v>620</v>
      </c>
      <c r="J974" t="s">
        <v>617</v>
      </c>
      <c r="K974" t="s">
        <v>621</v>
      </c>
    </row>
    <row r="975" spans="1:11">
      <c r="A975" s="26">
        <v>44560</v>
      </c>
      <c r="B975" t="s">
        <v>516</v>
      </c>
      <c r="C975" t="s">
        <v>517</v>
      </c>
      <c r="D975" t="s">
        <v>615</v>
      </c>
      <c r="E975" t="s">
        <v>518</v>
      </c>
      <c r="F975" s="29">
        <v>275</v>
      </c>
      <c r="G975" s="29">
        <v>164061360.94</v>
      </c>
      <c r="H975" t="s">
        <v>11</v>
      </c>
      <c r="I975" t="s">
        <v>622</v>
      </c>
      <c r="J975" t="s">
        <v>617</v>
      </c>
      <c r="K975" t="s">
        <v>623</v>
      </c>
    </row>
    <row r="976" spans="1:11">
      <c r="A976" s="26">
        <v>44560</v>
      </c>
      <c r="B976" t="s">
        <v>516</v>
      </c>
      <c r="C976" t="s">
        <v>517</v>
      </c>
      <c r="D976" t="s">
        <v>615</v>
      </c>
      <c r="E976" t="s">
        <v>518</v>
      </c>
      <c r="F976" s="29">
        <v>75</v>
      </c>
      <c r="G976" s="29">
        <v>175394.14</v>
      </c>
      <c r="H976" t="s">
        <v>11</v>
      </c>
      <c r="I976" t="s">
        <v>624</v>
      </c>
      <c r="J976" t="s">
        <v>617</v>
      </c>
      <c r="K976" t="s">
        <v>625</v>
      </c>
    </row>
    <row r="977" spans="1:11">
      <c r="A977" s="26">
        <v>44560</v>
      </c>
      <c r="B977" t="s">
        <v>516</v>
      </c>
      <c r="C977" t="s">
        <v>517</v>
      </c>
      <c r="D977" t="s">
        <v>615</v>
      </c>
      <c r="E977" t="s">
        <v>518</v>
      </c>
      <c r="F977" s="29">
        <v>236</v>
      </c>
      <c r="G977" s="29">
        <v>40963934.380000003</v>
      </c>
      <c r="H977" t="s">
        <v>11</v>
      </c>
      <c r="I977" t="s">
        <v>626</v>
      </c>
      <c r="J977" t="s">
        <v>627</v>
      </c>
      <c r="K977" t="s">
        <v>628</v>
      </c>
    </row>
    <row r="978" spans="1:11">
      <c r="A978" s="26">
        <v>44560</v>
      </c>
      <c r="B978" t="s">
        <v>516</v>
      </c>
      <c r="C978" t="s">
        <v>517</v>
      </c>
      <c r="D978" t="s">
        <v>615</v>
      </c>
      <c r="E978" t="s">
        <v>518</v>
      </c>
      <c r="F978" s="29">
        <v>4247</v>
      </c>
      <c r="G978" s="29">
        <v>289204903.75</v>
      </c>
      <c r="H978" t="s">
        <v>11</v>
      </c>
      <c r="I978" t="s">
        <v>629</v>
      </c>
      <c r="J978" t="s">
        <v>627</v>
      </c>
      <c r="K978" t="s">
        <v>630</v>
      </c>
    </row>
    <row r="979" spans="1:11">
      <c r="A979" s="26">
        <v>44560</v>
      </c>
      <c r="B979" t="s">
        <v>516</v>
      </c>
      <c r="C979" t="s">
        <v>517</v>
      </c>
      <c r="D979" t="s">
        <v>615</v>
      </c>
      <c r="E979" t="s">
        <v>518</v>
      </c>
      <c r="F979" s="29">
        <v>24545</v>
      </c>
      <c r="G979" s="29">
        <v>3064167014.0599999</v>
      </c>
      <c r="H979" t="s">
        <v>11</v>
      </c>
      <c r="I979" t="s">
        <v>631</v>
      </c>
      <c r="J979" t="s">
        <v>627</v>
      </c>
      <c r="K979" t="s">
        <v>632</v>
      </c>
    </row>
    <row r="980" spans="1:11">
      <c r="A980" s="26">
        <v>44560</v>
      </c>
      <c r="B980" t="s">
        <v>516</v>
      </c>
      <c r="C980" t="s">
        <v>517</v>
      </c>
      <c r="D980" t="s">
        <v>615</v>
      </c>
      <c r="E980" t="s">
        <v>518</v>
      </c>
      <c r="F980" s="29">
        <v>7557</v>
      </c>
      <c r="G980" s="29">
        <v>9043712556.8799992</v>
      </c>
      <c r="H980" t="s">
        <v>11</v>
      </c>
      <c r="I980" t="s">
        <v>633</v>
      </c>
      <c r="J980" t="s">
        <v>627</v>
      </c>
      <c r="K980" t="s">
        <v>634</v>
      </c>
    </row>
    <row r="981" spans="1:11">
      <c r="A981" s="26">
        <v>44560</v>
      </c>
      <c r="B981" t="s">
        <v>516</v>
      </c>
      <c r="C981" t="s">
        <v>517</v>
      </c>
      <c r="D981" t="s">
        <v>615</v>
      </c>
      <c r="E981" t="s">
        <v>518</v>
      </c>
      <c r="F981" s="29">
        <v>990</v>
      </c>
      <c r="G981" s="29">
        <v>147721552.81</v>
      </c>
      <c r="H981" t="s">
        <v>11</v>
      </c>
      <c r="I981" t="s">
        <v>635</v>
      </c>
      <c r="J981" t="s">
        <v>627</v>
      </c>
      <c r="K981" t="s">
        <v>636</v>
      </c>
    </row>
    <row r="982" spans="1:11">
      <c r="A982" s="26">
        <v>44560</v>
      </c>
      <c r="B982" t="s">
        <v>516</v>
      </c>
      <c r="C982" t="s">
        <v>517</v>
      </c>
      <c r="D982" t="s">
        <v>615</v>
      </c>
      <c r="E982" t="s">
        <v>518</v>
      </c>
      <c r="F982" s="29">
        <v>308</v>
      </c>
      <c r="G982" s="29">
        <v>67744315.629999995</v>
      </c>
      <c r="H982" t="s">
        <v>11</v>
      </c>
      <c r="I982" t="s">
        <v>637</v>
      </c>
      <c r="J982" t="s">
        <v>627</v>
      </c>
      <c r="K982" t="s">
        <v>638</v>
      </c>
    </row>
    <row r="983" spans="1:11">
      <c r="A983" s="26">
        <v>44560</v>
      </c>
      <c r="B983" t="s">
        <v>516</v>
      </c>
      <c r="C983" t="s">
        <v>517</v>
      </c>
      <c r="D983" t="s">
        <v>615</v>
      </c>
      <c r="E983" t="s">
        <v>518</v>
      </c>
      <c r="F983" s="29">
        <v>74</v>
      </c>
      <c r="G983" s="29">
        <v>3527935.63</v>
      </c>
      <c r="H983" t="s">
        <v>11</v>
      </c>
      <c r="I983" t="s">
        <v>639</v>
      </c>
      <c r="J983" t="s">
        <v>627</v>
      </c>
      <c r="K983" t="s">
        <v>640</v>
      </c>
    </row>
    <row r="984" spans="1:11">
      <c r="A984" s="26">
        <v>44560</v>
      </c>
      <c r="B984" t="s">
        <v>516</v>
      </c>
      <c r="C984" t="s">
        <v>517</v>
      </c>
      <c r="D984" t="s">
        <v>615</v>
      </c>
      <c r="E984" t="s">
        <v>518</v>
      </c>
      <c r="F984" s="29">
        <v>10918</v>
      </c>
      <c r="G984" s="29">
        <v>445422830.31</v>
      </c>
      <c r="H984" t="s">
        <v>11</v>
      </c>
      <c r="I984" t="s">
        <v>641</v>
      </c>
      <c r="J984" t="s">
        <v>627</v>
      </c>
      <c r="K984" t="s">
        <v>642</v>
      </c>
    </row>
    <row r="985" spans="1:11">
      <c r="A985" s="26">
        <v>44560</v>
      </c>
      <c r="B985" t="s">
        <v>516</v>
      </c>
      <c r="C985" t="s">
        <v>517</v>
      </c>
      <c r="D985" t="s">
        <v>615</v>
      </c>
      <c r="E985" t="s">
        <v>518</v>
      </c>
      <c r="F985" s="29">
        <v>19</v>
      </c>
      <c r="G985" s="29">
        <v>803398.75</v>
      </c>
      <c r="H985" t="s">
        <v>11</v>
      </c>
      <c r="I985" t="s">
        <v>643</v>
      </c>
      <c r="J985" t="s">
        <v>627</v>
      </c>
      <c r="K985" t="s">
        <v>644</v>
      </c>
    </row>
    <row r="986" spans="1:11">
      <c r="A986" s="26">
        <v>44560</v>
      </c>
      <c r="B986" t="s">
        <v>516</v>
      </c>
      <c r="C986" t="s">
        <v>517</v>
      </c>
      <c r="D986" t="s">
        <v>615</v>
      </c>
      <c r="E986" t="s">
        <v>518</v>
      </c>
      <c r="F986" s="29">
        <v>1028</v>
      </c>
      <c r="G986" s="29">
        <v>122135123.44</v>
      </c>
      <c r="H986" t="s">
        <v>11</v>
      </c>
      <c r="I986" t="s">
        <v>645</v>
      </c>
      <c r="J986" t="s">
        <v>627</v>
      </c>
      <c r="K986" t="s">
        <v>646</v>
      </c>
    </row>
    <row r="987" spans="1:11">
      <c r="A987" s="26">
        <v>44560</v>
      </c>
      <c r="B987" t="s">
        <v>516</v>
      </c>
      <c r="C987" t="s">
        <v>517</v>
      </c>
      <c r="D987" t="s">
        <v>615</v>
      </c>
      <c r="E987" t="s">
        <v>518</v>
      </c>
      <c r="F987" s="29">
        <v>40</v>
      </c>
      <c r="G987" s="29">
        <v>2691932.19</v>
      </c>
      <c r="H987" t="s">
        <v>11</v>
      </c>
      <c r="I987" t="s">
        <v>647</v>
      </c>
      <c r="J987" t="s">
        <v>627</v>
      </c>
      <c r="K987" t="s">
        <v>648</v>
      </c>
    </row>
    <row r="988" spans="1:11">
      <c r="A988" s="26">
        <v>44560</v>
      </c>
      <c r="B988" t="s">
        <v>516</v>
      </c>
      <c r="C988" t="s">
        <v>517</v>
      </c>
      <c r="D988" t="s">
        <v>615</v>
      </c>
      <c r="E988" t="s">
        <v>518</v>
      </c>
      <c r="F988" s="29">
        <v>38</v>
      </c>
      <c r="G988" s="29">
        <v>1390334.06</v>
      </c>
      <c r="H988" t="s">
        <v>11</v>
      </c>
      <c r="I988" t="s">
        <v>649</v>
      </c>
      <c r="J988" t="s">
        <v>627</v>
      </c>
      <c r="K988" t="s">
        <v>650</v>
      </c>
    </row>
    <row r="989" spans="1:11">
      <c r="A989" s="26">
        <v>44560</v>
      </c>
      <c r="B989" t="s">
        <v>516</v>
      </c>
      <c r="C989" t="s">
        <v>517</v>
      </c>
      <c r="D989" t="s">
        <v>615</v>
      </c>
      <c r="E989" t="s">
        <v>518</v>
      </c>
      <c r="F989" s="29">
        <v>91</v>
      </c>
      <c r="G989" s="29">
        <v>4440997.5</v>
      </c>
      <c r="H989" t="s">
        <v>11</v>
      </c>
      <c r="I989" t="s">
        <v>651</v>
      </c>
      <c r="J989" t="s">
        <v>627</v>
      </c>
      <c r="K989" t="s">
        <v>652</v>
      </c>
    </row>
    <row r="990" spans="1:11">
      <c r="A990" s="26">
        <v>44560</v>
      </c>
      <c r="B990" t="s">
        <v>516</v>
      </c>
      <c r="C990" t="s">
        <v>517</v>
      </c>
      <c r="D990" t="s">
        <v>615</v>
      </c>
      <c r="E990" t="s">
        <v>518</v>
      </c>
      <c r="F990" s="29">
        <v>58</v>
      </c>
      <c r="G990" s="29">
        <v>7868250</v>
      </c>
      <c r="H990" t="s">
        <v>11</v>
      </c>
      <c r="I990" t="s">
        <v>653</v>
      </c>
      <c r="J990" t="s">
        <v>627</v>
      </c>
      <c r="K990" t="s">
        <v>654</v>
      </c>
    </row>
    <row r="991" spans="1:11">
      <c r="A991" s="26">
        <v>44560</v>
      </c>
      <c r="B991" t="s">
        <v>516</v>
      </c>
      <c r="C991" t="s">
        <v>517</v>
      </c>
      <c r="D991" t="s">
        <v>615</v>
      </c>
      <c r="E991" t="s">
        <v>518</v>
      </c>
      <c r="F991" s="29">
        <v>83</v>
      </c>
      <c r="G991" s="29">
        <v>4820714.0599999996</v>
      </c>
      <c r="H991" t="s">
        <v>11</v>
      </c>
      <c r="I991" t="s">
        <v>655</v>
      </c>
      <c r="J991" t="s">
        <v>627</v>
      </c>
      <c r="K991" t="s">
        <v>656</v>
      </c>
    </row>
    <row r="992" spans="1:11">
      <c r="A992" s="26">
        <v>44560</v>
      </c>
      <c r="B992" t="s">
        <v>516</v>
      </c>
      <c r="C992" t="s">
        <v>517</v>
      </c>
      <c r="D992" t="s">
        <v>615</v>
      </c>
      <c r="E992" t="s">
        <v>518</v>
      </c>
      <c r="F992" s="29">
        <v>412</v>
      </c>
      <c r="G992" s="29">
        <v>21651512.5</v>
      </c>
      <c r="H992" t="s">
        <v>11</v>
      </c>
      <c r="I992" t="s">
        <v>657</v>
      </c>
      <c r="J992" t="s">
        <v>627</v>
      </c>
      <c r="K992" t="s">
        <v>658</v>
      </c>
    </row>
    <row r="993" spans="1:11">
      <c r="A993" s="26">
        <v>44560</v>
      </c>
      <c r="B993" t="s">
        <v>516</v>
      </c>
      <c r="C993" t="s">
        <v>517</v>
      </c>
      <c r="D993" t="s">
        <v>615</v>
      </c>
      <c r="E993" t="s">
        <v>518</v>
      </c>
      <c r="F993" s="29">
        <v>69</v>
      </c>
      <c r="G993" s="29">
        <v>1383075.63</v>
      </c>
      <c r="H993" t="s">
        <v>11</v>
      </c>
      <c r="I993" t="s">
        <v>659</v>
      </c>
      <c r="J993" t="s">
        <v>627</v>
      </c>
      <c r="K993" t="s">
        <v>660</v>
      </c>
    </row>
    <row r="994" spans="1:11">
      <c r="A994" s="26">
        <v>44560</v>
      </c>
      <c r="B994" t="s">
        <v>516</v>
      </c>
      <c r="C994" t="s">
        <v>517</v>
      </c>
      <c r="D994" t="s">
        <v>615</v>
      </c>
      <c r="E994" t="s">
        <v>518</v>
      </c>
      <c r="F994" s="29">
        <v>225</v>
      </c>
      <c r="G994" s="29">
        <v>13816501.880000001</v>
      </c>
      <c r="H994" t="s">
        <v>11</v>
      </c>
      <c r="I994" t="s">
        <v>661</v>
      </c>
      <c r="J994" t="s">
        <v>627</v>
      </c>
      <c r="K994" t="s">
        <v>662</v>
      </c>
    </row>
    <row r="995" spans="1:11">
      <c r="A995" s="26">
        <v>44560</v>
      </c>
      <c r="B995" t="s">
        <v>516</v>
      </c>
      <c r="C995" t="s">
        <v>517</v>
      </c>
      <c r="D995" t="s">
        <v>615</v>
      </c>
      <c r="E995" t="s">
        <v>518</v>
      </c>
      <c r="F995" s="29">
        <v>757</v>
      </c>
      <c r="G995" s="29">
        <v>108129433.44</v>
      </c>
      <c r="H995" t="s">
        <v>11</v>
      </c>
      <c r="I995" t="s">
        <v>663</v>
      </c>
      <c r="J995" t="s">
        <v>627</v>
      </c>
      <c r="K995" t="s">
        <v>664</v>
      </c>
    </row>
    <row r="996" spans="1:11">
      <c r="A996" s="26">
        <v>44560</v>
      </c>
      <c r="B996" t="s">
        <v>516</v>
      </c>
      <c r="C996" t="s">
        <v>517</v>
      </c>
      <c r="D996" t="s">
        <v>615</v>
      </c>
      <c r="E996" t="s">
        <v>518</v>
      </c>
      <c r="F996" s="29">
        <v>45578</v>
      </c>
      <c r="G996" s="29">
        <v>10343424356.25</v>
      </c>
      <c r="H996" t="s">
        <v>11</v>
      </c>
      <c r="I996" t="s">
        <v>665</v>
      </c>
      <c r="J996" t="s">
        <v>627</v>
      </c>
      <c r="K996" t="s">
        <v>666</v>
      </c>
    </row>
    <row r="997" spans="1:11">
      <c r="A997" s="26">
        <v>44560</v>
      </c>
      <c r="B997" t="s">
        <v>516</v>
      </c>
      <c r="C997" t="s">
        <v>517</v>
      </c>
      <c r="D997" t="s">
        <v>615</v>
      </c>
      <c r="E997" t="s">
        <v>518</v>
      </c>
      <c r="F997" s="29">
        <v>17</v>
      </c>
      <c r="G997" s="29">
        <v>579400.93999999994</v>
      </c>
      <c r="H997" t="s">
        <v>11</v>
      </c>
      <c r="I997" t="s">
        <v>671</v>
      </c>
      <c r="J997" t="s">
        <v>627</v>
      </c>
      <c r="K997" t="s">
        <v>672</v>
      </c>
    </row>
    <row r="998" spans="1:11">
      <c r="A998" s="26">
        <v>44560</v>
      </c>
      <c r="B998" t="s">
        <v>516</v>
      </c>
      <c r="C998" t="s">
        <v>517</v>
      </c>
      <c r="D998" t="s">
        <v>615</v>
      </c>
      <c r="E998" t="s">
        <v>518</v>
      </c>
      <c r="F998" s="29">
        <v>1723</v>
      </c>
      <c r="G998" s="29">
        <v>36827954.689999998</v>
      </c>
      <c r="H998" t="s">
        <v>11</v>
      </c>
      <c r="I998" t="s">
        <v>673</v>
      </c>
      <c r="J998" t="s">
        <v>627</v>
      </c>
      <c r="K998" t="s">
        <v>674</v>
      </c>
    </row>
    <row r="999" spans="1:11">
      <c r="A999" s="26">
        <v>44560</v>
      </c>
      <c r="B999" t="s">
        <v>516</v>
      </c>
      <c r="C999" t="s">
        <v>517</v>
      </c>
      <c r="D999" t="s">
        <v>615</v>
      </c>
      <c r="E999" t="s">
        <v>518</v>
      </c>
      <c r="F999" s="29">
        <v>34</v>
      </c>
      <c r="G999" s="29">
        <v>1002615</v>
      </c>
      <c r="H999" t="s">
        <v>11</v>
      </c>
      <c r="I999" t="s">
        <v>675</v>
      </c>
      <c r="J999" t="s">
        <v>627</v>
      </c>
      <c r="K999" t="s">
        <v>676</v>
      </c>
    </row>
    <row r="1000" spans="1:11">
      <c r="A1000" s="26">
        <v>44560</v>
      </c>
      <c r="B1000" t="s">
        <v>516</v>
      </c>
      <c r="C1000" t="s">
        <v>517</v>
      </c>
      <c r="D1000" t="s">
        <v>615</v>
      </c>
      <c r="E1000" t="s">
        <v>518</v>
      </c>
      <c r="F1000" s="29">
        <v>370</v>
      </c>
      <c r="G1000" s="29">
        <v>35710723.439999998</v>
      </c>
      <c r="H1000" t="s">
        <v>11</v>
      </c>
      <c r="I1000" t="s">
        <v>677</v>
      </c>
      <c r="J1000" t="s">
        <v>627</v>
      </c>
      <c r="K1000" t="s">
        <v>678</v>
      </c>
    </row>
    <row r="1001" spans="1:11">
      <c r="A1001" s="26">
        <v>44560</v>
      </c>
      <c r="B1001" t="s">
        <v>516</v>
      </c>
      <c r="C1001" t="s">
        <v>517</v>
      </c>
      <c r="D1001" t="s">
        <v>615</v>
      </c>
      <c r="E1001" t="s">
        <v>518</v>
      </c>
      <c r="F1001" s="29">
        <v>32</v>
      </c>
      <c r="G1001" s="29">
        <v>5209601.88</v>
      </c>
      <c r="H1001" t="s">
        <v>11</v>
      </c>
      <c r="I1001" t="s">
        <v>679</v>
      </c>
      <c r="J1001" t="s">
        <v>627</v>
      </c>
      <c r="K1001" t="s">
        <v>680</v>
      </c>
    </row>
    <row r="1002" spans="1:11">
      <c r="A1002" s="26">
        <v>44560</v>
      </c>
      <c r="B1002" t="s">
        <v>516</v>
      </c>
      <c r="C1002" t="s">
        <v>517</v>
      </c>
      <c r="D1002" t="s">
        <v>615</v>
      </c>
      <c r="E1002" t="s">
        <v>518</v>
      </c>
      <c r="F1002" s="29">
        <v>4364</v>
      </c>
      <c r="G1002" s="29">
        <v>929981009.69000006</v>
      </c>
      <c r="H1002" t="s">
        <v>11</v>
      </c>
      <c r="I1002" t="s">
        <v>681</v>
      </c>
      <c r="J1002" t="s">
        <v>627</v>
      </c>
      <c r="K1002" t="s">
        <v>682</v>
      </c>
    </row>
    <row r="1003" spans="1:11">
      <c r="A1003" s="26">
        <v>44560</v>
      </c>
      <c r="B1003" t="s">
        <v>516</v>
      </c>
      <c r="C1003" t="s">
        <v>517</v>
      </c>
      <c r="D1003" t="s">
        <v>615</v>
      </c>
      <c r="E1003" t="s">
        <v>518</v>
      </c>
      <c r="F1003" s="29">
        <v>1620</v>
      </c>
      <c r="G1003" s="29">
        <v>130506878.13</v>
      </c>
      <c r="H1003" t="s">
        <v>11</v>
      </c>
      <c r="I1003" t="s">
        <v>683</v>
      </c>
      <c r="J1003" t="s">
        <v>627</v>
      </c>
      <c r="K1003" t="s">
        <v>684</v>
      </c>
    </row>
    <row r="1004" spans="1:11">
      <c r="A1004" s="26">
        <v>44560</v>
      </c>
      <c r="B1004" t="s">
        <v>516</v>
      </c>
      <c r="C1004" t="s">
        <v>517</v>
      </c>
      <c r="D1004" t="s">
        <v>615</v>
      </c>
      <c r="E1004" t="s">
        <v>518</v>
      </c>
      <c r="F1004" s="29">
        <v>118</v>
      </c>
      <c r="G1004" s="29">
        <v>84434736.560000002</v>
      </c>
      <c r="H1004" t="s">
        <v>11</v>
      </c>
      <c r="I1004" t="s">
        <v>685</v>
      </c>
      <c r="J1004" t="s">
        <v>627</v>
      </c>
      <c r="K1004" t="s">
        <v>686</v>
      </c>
    </row>
    <row r="1005" spans="1:11">
      <c r="A1005" s="26">
        <v>44560</v>
      </c>
      <c r="B1005" t="s">
        <v>516</v>
      </c>
      <c r="C1005" t="s">
        <v>517</v>
      </c>
      <c r="D1005" t="s">
        <v>615</v>
      </c>
      <c r="E1005" t="s">
        <v>518</v>
      </c>
      <c r="F1005" s="29">
        <v>138</v>
      </c>
      <c r="G1005" s="29">
        <v>24143128.440000001</v>
      </c>
      <c r="H1005" t="s">
        <v>11</v>
      </c>
      <c r="I1005" t="s">
        <v>687</v>
      </c>
      <c r="J1005" t="s">
        <v>627</v>
      </c>
      <c r="K1005" t="s">
        <v>688</v>
      </c>
    </row>
    <row r="1006" spans="1:11">
      <c r="A1006" s="26">
        <v>44560</v>
      </c>
      <c r="B1006" t="s">
        <v>516</v>
      </c>
      <c r="C1006" t="s">
        <v>517</v>
      </c>
      <c r="D1006" t="s">
        <v>615</v>
      </c>
      <c r="E1006" t="s">
        <v>518</v>
      </c>
      <c r="F1006" s="29">
        <v>69</v>
      </c>
      <c r="G1006" s="29">
        <v>15633744.380000001</v>
      </c>
      <c r="H1006" t="s">
        <v>11</v>
      </c>
      <c r="I1006" t="s">
        <v>689</v>
      </c>
      <c r="J1006" t="s">
        <v>627</v>
      </c>
      <c r="K1006" t="s">
        <v>690</v>
      </c>
    </row>
    <row r="1007" spans="1:11">
      <c r="A1007" s="26">
        <v>44560</v>
      </c>
      <c r="B1007" t="s">
        <v>516</v>
      </c>
      <c r="C1007" t="s">
        <v>517</v>
      </c>
      <c r="D1007" t="s">
        <v>615</v>
      </c>
      <c r="E1007" t="s">
        <v>518</v>
      </c>
      <c r="F1007" s="29">
        <v>39</v>
      </c>
      <c r="G1007" s="29">
        <v>2124626.25</v>
      </c>
      <c r="H1007" t="s">
        <v>11</v>
      </c>
      <c r="I1007" t="s">
        <v>691</v>
      </c>
      <c r="J1007" t="s">
        <v>627</v>
      </c>
      <c r="K1007" t="s">
        <v>692</v>
      </c>
    </row>
    <row r="1008" spans="1:11">
      <c r="A1008" s="26">
        <v>44560</v>
      </c>
      <c r="B1008" t="s">
        <v>516</v>
      </c>
      <c r="C1008" t="s">
        <v>517</v>
      </c>
      <c r="D1008" t="s">
        <v>615</v>
      </c>
      <c r="E1008" t="s">
        <v>518</v>
      </c>
      <c r="F1008" s="29">
        <v>120</v>
      </c>
      <c r="G1008" s="29">
        <v>5937294.3799999999</v>
      </c>
      <c r="H1008" t="s">
        <v>11</v>
      </c>
      <c r="I1008" t="s">
        <v>693</v>
      </c>
      <c r="J1008" t="s">
        <v>627</v>
      </c>
      <c r="K1008" t="s">
        <v>694</v>
      </c>
    </row>
    <row r="1009" spans="1:11">
      <c r="A1009" s="26">
        <v>44560</v>
      </c>
      <c r="B1009" t="s">
        <v>516</v>
      </c>
      <c r="C1009" t="s">
        <v>517</v>
      </c>
      <c r="D1009" t="s">
        <v>615</v>
      </c>
      <c r="E1009" t="s">
        <v>518</v>
      </c>
      <c r="F1009" s="29">
        <v>20</v>
      </c>
      <c r="G1009" s="29">
        <v>935463.44</v>
      </c>
      <c r="H1009" t="s">
        <v>11</v>
      </c>
      <c r="I1009" t="s">
        <v>695</v>
      </c>
      <c r="J1009" t="s">
        <v>627</v>
      </c>
      <c r="K1009" t="s">
        <v>696</v>
      </c>
    </row>
    <row r="1010" spans="1:11">
      <c r="A1010" s="26">
        <v>44560</v>
      </c>
      <c r="B1010" t="s">
        <v>516</v>
      </c>
      <c r="C1010" t="s">
        <v>517</v>
      </c>
      <c r="D1010" t="s">
        <v>615</v>
      </c>
      <c r="E1010" t="s">
        <v>518</v>
      </c>
      <c r="F1010" s="29">
        <v>10395</v>
      </c>
      <c r="G1010" s="29">
        <v>367938800.94</v>
      </c>
      <c r="H1010" t="s">
        <v>11</v>
      </c>
      <c r="I1010" t="s">
        <v>697</v>
      </c>
      <c r="J1010" t="s">
        <v>627</v>
      </c>
      <c r="K1010" t="s">
        <v>698</v>
      </c>
    </row>
    <row r="1011" spans="1:11">
      <c r="A1011" s="26">
        <v>44560</v>
      </c>
      <c r="B1011" t="s">
        <v>516</v>
      </c>
      <c r="C1011" t="s">
        <v>517</v>
      </c>
      <c r="D1011" t="s">
        <v>615</v>
      </c>
      <c r="E1011" t="s">
        <v>518</v>
      </c>
      <c r="F1011" s="29">
        <v>1265</v>
      </c>
      <c r="G1011" s="29">
        <v>70177590.629999995</v>
      </c>
      <c r="H1011" t="s">
        <v>11</v>
      </c>
      <c r="I1011" t="s">
        <v>699</v>
      </c>
      <c r="J1011" t="s">
        <v>627</v>
      </c>
      <c r="K1011" t="s">
        <v>700</v>
      </c>
    </row>
    <row r="1012" spans="1:11">
      <c r="A1012" s="26">
        <v>44560</v>
      </c>
      <c r="B1012" t="s">
        <v>516</v>
      </c>
      <c r="C1012" t="s">
        <v>517</v>
      </c>
      <c r="D1012" t="s">
        <v>615</v>
      </c>
      <c r="E1012" t="s">
        <v>518</v>
      </c>
      <c r="F1012" s="29">
        <v>1556</v>
      </c>
      <c r="G1012" s="29">
        <v>3112692732.1900001</v>
      </c>
      <c r="H1012" t="s">
        <v>11</v>
      </c>
      <c r="I1012" t="s">
        <v>701</v>
      </c>
      <c r="J1012" t="s">
        <v>627</v>
      </c>
      <c r="K1012" t="s">
        <v>702</v>
      </c>
    </row>
    <row r="1013" spans="1:11">
      <c r="A1013" s="26">
        <v>44560</v>
      </c>
      <c r="B1013" t="s">
        <v>516</v>
      </c>
      <c r="C1013" t="s">
        <v>517</v>
      </c>
      <c r="D1013" t="s">
        <v>615</v>
      </c>
      <c r="E1013" t="s">
        <v>518</v>
      </c>
      <c r="F1013" s="29">
        <v>197</v>
      </c>
      <c r="G1013" s="29">
        <v>39425960.630000003</v>
      </c>
      <c r="H1013" t="s">
        <v>11</v>
      </c>
      <c r="I1013" t="s">
        <v>703</v>
      </c>
      <c r="J1013" t="s">
        <v>627</v>
      </c>
      <c r="K1013" t="s">
        <v>704</v>
      </c>
    </row>
    <row r="1014" spans="1:11">
      <c r="A1014" s="26">
        <v>44560</v>
      </c>
      <c r="B1014" t="s">
        <v>516</v>
      </c>
      <c r="C1014" t="s">
        <v>517</v>
      </c>
      <c r="D1014" t="s">
        <v>615</v>
      </c>
      <c r="E1014" t="s">
        <v>518</v>
      </c>
      <c r="F1014" s="29">
        <v>96</v>
      </c>
      <c r="G1014" s="29">
        <v>5525391.5599999996</v>
      </c>
      <c r="H1014" t="s">
        <v>11</v>
      </c>
      <c r="I1014" t="s">
        <v>705</v>
      </c>
      <c r="J1014" t="s">
        <v>627</v>
      </c>
      <c r="K1014" t="s">
        <v>706</v>
      </c>
    </row>
    <row r="1015" spans="1:11">
      <c r="A1015" s="26">
        <v>44560</v>
      </c>
      <c r="B1015" t="s">
        <v>516</v>
      </c>
      <c r="C1015" t="s">
        <v>517</v>
      </c>
      <c r="D1015" t="s">
        <v>615</v>
      </c>
      <c r="E1015" t="s">
        <v>518</v>
      </c>
      <c r="F1015" s="29">
        <v>160</v>
      </c>
      <c r="G1015" s="29">
        <v>14061052.810000001</v>
      </c>
      <c r="H1015" t="s">
        <v>11</v>
      </c>
      <c r="I1015" t="s">
        <v>707</v>
      </c>
      <c r="J1015" t="s">
        <v>627</v>
      </c>
      <c r="K1015" t="s">
        <v>708</v>
      </c>
    </row>
    <row r="1016" spans="1:11">
      <c r="A1016" s="26">
        <v>44560</v>
      </c>
      <c r="B1016" t="s">
        <v>516</v>
      </c>
      <c r="C1016" t="s">
        <v>517</v>
      </c>
      <c r="D1016" t="s">
        <v>615</v>
      </c>
      <c r="E1016" t="s">
        <v>518</v>
      </c>
      <c r="F1016" s="29">
        <v>6</v>
      </c>
      <c r="G1016" s="29">
        <v>652896.56000000006</v>
      </c>
      <c r="H1016" t="s">
        <v>11</v>
      </c>
      <c r="I1016" t="s">
        <v>709</v>
      </c>
      <c r="J1016" t="s">
        <v>627</v>
      </c>
      <c r="K1016" t="s">
        <v>710</v>
      </c>
    </row>
    <row r="1017" spans="1:11">
      <c r="A1017" s="26">
        <v>44560</v>
      </c>
      <c r="B1017" t="s">
        <v>516</v>
      </c>
      <c r="C1017" t="s">
        <v>517</v>
      </c>
      <c r="D1017" t="s">
        <v>615</v>
      </c>
      <c r="E1017" t="s">
        <v>518</v>
      </c>
      <c r="F1017" s="29">
        <v>322</v>
      </c>
      <c r="G1017" s="29">
        <v>18305522.809999999</v>
      </c>
      <c r="H1017" t="s">
        <v>11</v>
      </c>
      <c r="I1017" t="s">
        <v>711</v>
      </c>
      <c r="J1017" t="s">
        <v>627</v>
      </c>
      <c r="K1017" t="s">
        <v>712</v>
      </c>
    </row>
    <row r="1018" spans="1:11">
      <c r="A1018" s="26">
        <v>44560</v>
      </c>
      <c r="B1018" t="s">
        <v>516</v>
      </c>
      <c r="C1018" t="s">
        <v>517</v>
      </c>
      <c r="D1018" t="s">
        <v>615</v>
      </c>
      <c r="E1018" t="s">
        <v>518</v>
      </c>
      <c r="F1018" s="29">
        <v>677</v>
      </c>
      <c r="G1018" s="29">
        <v>17349700.940000001</v>
      </c>
      <c r="H1018" t="s">
        <v>11</v>
      </c>
      <c r="I1018" t="s">
        <v>713</v>
      </c>
      <c r="J1018" t="s">
        <v>627</v>
      </c>
      <c r="K1018" t="s">
        <v>714</v>
      </c>
    </row>
    <row r="1019" spans="1:11">
      <c r="A1019" s="26">
        <v>44560</v>
      </c>
      <c r="B1019" t="s">
        <v>516</v>
      </c>
      <c r="C1019" t="s">
        <v>517</v>
      </c>
      <c r="D1019" t="s">
        <v>615</v>
      </c>
      <c r="E1019" t="s">
        <v>518</v>
      </c>
      <c r="F1019" s="29">
        <v>6</v>
      </c>
      <c r="G1019" s="29">
        <v>393515.31</v>
      </c>
      <c r="H1019" t="s">
        <v>11</v>
      </c>
      <c r="I1019" t="s">
        <v>715</v>
      </c>
      <c r="J1019" t="s">
        <v>627</v>
      </c>
      <c r="K1019" t="s">
        <v>716</v>
      </c>
    </row>
    <row r="1020" spans="1:11">
      <c r="A1020" s="26">
        <v>44560</v>
      </c>
      <c r="B1020" t="s">
        <v>516</v>
      </c>
      <c r="C1020" t="s">
        <v>517</v>
      </c>
      <c r="D1020" t="s">
        <v>615</v>
      </c>
      <c r="E1020" t="s">
        <v>518</v>
      </c>
      <c r="F1020" s="29">
        <v>13</v>
      </c>
      <c r="G1020" s="29">
        <v>804728.44</v>
      </c>
      <c r="H1020" t="s">
        <v>11</v>
      </c>
      <c r="I1020" t="s">
        <v>719</v>
      </c>
      <c r="J1020" t="s">
        <v>627</v>
      </c>
      <c r="K1020" t="s">
        <v>720</v>
      </c>
    </row>
    <row r="1021" spans="1:11">
      <c r="A1021" s="26">
        <v>44560</v>
      </c>
      <c r="B1021" t="s">
        <v>516</v>
      </c>
      <c r="C1021" t="s">
        <v>517</v>
      </c>
      <c r="D1021" t="s">
        <v>615</v>
      </c>
      <c r="E1021" t="s">
        <v>518</v>
      </c>
      <c r="F1021" s="29">
        <v>7</v>
      </c>
      <c r="G1021" s="29">
        <v>12541848.75</v>
      </c>
      <c r="H1021" t="s">
        <v>11</v>
      </c>
      <c r="I1021" t="s">
        <v>721</v>
      </c>
      <c r="J1021" t="s">
        <v>627</v>
      </c>
      <c r="K1021" t="s">
        <v>722</v>
      </c>
    </row>
    <row r="1022" spans="1:11">
      <c r="A1022" s="26">
        <v>44560</v>
      </c>
      <c r="B1022" t="s">
        <v>516</v>
      </c>
      <c r="C1022" t="s">
        <v>517</v>
      </c>
      <c r="D1022" t="s">
        <v>615</v>
      </c>
      <c r="E1022" t="s">
        <v>518</v>
      </c>
      <c r="F1022" s="29">
        <v>4</v>
      </c>
      <c r="G1022" s="29">
        <v>353060</v>
      </c>
      <c r="H1022" t="s">
        <v>11</v>
      </c>
      <c r="I1022" t="s">
        <v>723</v>
      </c>
      <c r="J1022" t="s">
        <v>627</v>
      </c>
      <c r="K1022" t="s">
        <v>724</v>
      </c>
    </row>
    <row r="1023" spans="1:11">
      <c r="A1023" s="26">
        <v>44560</v>
      </c>
      <c r="B1023" t="s">
        <v>516</v>
      </c>
      <c r="C1023" t="s">
        <v>517</v>
      </c>
      <c r="D1023" t="s">
        <v>615</v>
      </c>
      <c r="E1023" t="s">
        <v>518</v>
      </c>
      <c r="F1023" s="29">
        <v>200</v>
      </c>
      <c r="G1023" s="29">
        <v>4338846.88</v>
      </c>
      <c r="H1023" t="s">
        <v>11</v>
      </c>
      <c r="I1023" t="s">
        <v>725</v>
      </c>
      <c r="J1023" t="s">
        <v>627</v>
      </c>
      <c r="K1023" t="s">
        <v>726</v>
      </c>
    </row>
    <row r="1024" spans="1:11">
      <c r="A1024" s="26">
        <v>44560</v>
      </c>
      <c r="B1024" t="s">
        <v>516</v>
      </c>
      <c r="C1024" t="s">
        <v>517</v>
      </c>
      <c r="D1024" t="s">
        <v>615</v>
      </c>
      <c r="E1024" t="s">
        <v>518</v>
      </c>
      <c r="F1024" s="29">
        <v>106</v>
      </c>
      <c r="G1024" s="29">
        <v>14699702.5</v>
      </c>
      <c r="H1024" t="s">
        <v>11</v>
      </c>
      <c r="I1024" t="s">
        <v>727</v>
      </c>
      <c r="J1024" t="s">
        <v>627</v>
      </c>
      <c r="K1024" t="s">
        <v>728</v>
      </c>
    </row>
    <row r="1025" spans="1:11">
      <c r="A1025" s="26">
        <v>44560</v>
      </c>
      <c r="B1025" t="s">
        <v>516</v>
      </c>
      <c r="C1025" t="s">
        <v>517</v>
      </c>
      <c r="D1025" t="s">
        <v>615</v>
      </c>
      <c r="E1025" t="s">
        <v>518</v>
      </c>
      <c r="F1025" s="29">
        <v>61</v>
      </c>
      <c r="G1025" s="29">
        <v>6501613.3300000001</v>
      </c>
      <c r="H1025" t="s">
        <v>11</v>
      </c>
      <c r="I1025" t="s">
        <v>729</v>
      </c>
      <c r="J1025" t="s">
        <v>627</v>
      </c>
      <c r="K1025" t="s">
        <v>730</v>
      </c>
    </row>
    <row r="1026" spans="1:11">
      <c r="A1026" s="26">
        <v>44560</v>
      </c>
      <c r="B1026" t="s">
        <v>516</v>
      </c>
      <c r="C1026" t="s">
        <v>517</v>
      </c>
      <c r="D1026" t="s">
        <v>615</v>
      </c>
      <c r="E1026" t="s">
        <v>518</v>
      </c>
      <c r="F1026" s="29">
        <v>4315</v>
      </c>
      <c r="G1026" s="29">
        <v>397699976.88</v>
      </c>
      <c r="H1026" t="s">
        <v>11</v>
      </c>
      <c r="I1026" t="s">
        <v>733</v>
      </c>
      <c r="J1026" t="s">
        <v>627</v>
      </c>
      <c r="K1026" t="s">
        <v>734</v>
      </c>
    </row>
    <row r="1027" spans="1:11">
      <c r="A1027" s="26">
        <v>44560</v>
      </c>
      <c r="B1027" t="s">
        <v>516</v>
      </c>
      <c r="C1027" t="s">
        <v>517</v>
      </c>
      <c r="D1027" t="s">
        <v>615</v>
      </c>
      <c r="E1027" t="s">
        <v>518</v>
      </c>
      <c r="F1027" s="29">
        <v>42</v>
      </c>
      <c r="G1027" s="29">
        <v>24931188.440000001</v>
      </c>
      <c r="H1027" t="s">
        <v>11</v>
      </c>
      <c r="I1027" t="s">
        <v>735</v>
      </c>
      <c r="J1027" t="s">
        <v>627</v>
      </c>
      <c r="K1027" t="s">
        <v>736</v>
      </c>
    </row>
    <row r="1028" spans="1:11">
      <c r="A1028" s="26">
        <v>44560</v>
      </c>
      <c r="B1028" t="s">
        <v>516</v>
      </c>
      <c r="C1028" t="s">
        <v>517</v>
      </c>
      <c r="D1028" t="s">
        <v>615</v>
      </c>
      <c r="E1028" t="s">
        <v>518</v>
      </c>
      <c r="F1028" s="29">
        <v>4</v>
      </c>
      <c r="G1028" s="29">
        <v>3334393.44</v>
      </c>
      <c r="H1028" t="s">
        <v>11</v>
      </c>
      <c r="I1028" t="s">
        <v>737</v>
      </c>
      <c r="J1028" t="s">
        <v>627</v>
      </c>
      <c r="K1028" t="s">
        <v>738</v>
      </c>
    </row>
    <row r="1029" spans="1:11">
      <c r="A1029" s="26">
        <v>44560</v>
      </c>
      <c r="B1029" t="s">
        <v>516</v>
      </c>
      <c r="C1029" t="s">
        <v>517</v>
      </c>
      <c r="D1029" t="s">
        <v>615</v>
      </c>
      <c r="E1029" t="s">
        <v>518</v>
      </c>
      <c r="F1029" s="29">
        <v>131</v>
      </c>
      <c r="G1029" s="29">
        <v>9266203.1300000008</v>
      </c>
      <c r="H1029" t="s">
        <v>11</v>
      </c>
      <c r="I1029" t="s">
        <v>739</v>
      </c>
      <c r="J1029" t="s">
        <v>627</v>
      </c>
      <c r="K1029" t="s">
        <v>740</v>
      </c>
    </row>
    <row r="1030" spans="1:11">
      <c r="A1030" s="26">
        <v>44560</v>
      </c>
      <c r="B1030" t="s">
        <v>516</v>
      </c>
      <c r="C1030" t="s">
        <v>517</v>
      </c>
      <c r="D1030" t="s">
        <v>615</v>
      </c>
      <c r="E1030" t="s">
        <v>518</v>
      </c>
      <c r="F1030" s="29">
        <v>190</v>
      </c>
      <c r="G1030" s="29">
        <v>16185183.439999999</v>
      </c>
      <c r="H1030" t="s">
        <v>11</v>
      </c>
      <c r="I1030" t="s">
        <v>741</v>
      </c>
      <c r="J1030" t="s">
        <v>627</v>
      </c>
      <c r="K1030" t="s">
        <v>742</v>
      </c>
    </row>
    <row r="1031" spans="1:11">
      <c r="A1031" s="26">
        <v>44560</v>
      </c>
      <c r="B1031" t="s">
        <v>516</v>
      </c>
      <c r="C1031" t="s">
        <v>517</v>
      </c>
      <c r="D1031" t="s">
        <v>615</v>
      </c>
      <c r="E1031" t="s">
        <v>518</v>
      </c>
      <c r="F1031" s="29">
        <v>41</v>
      </c>
      <c r="G1031" s="29">
        <v>5124781.5599999996</v>
      </c>
      <c r="H1031" t="s">
        <v>11</v>
      </c>
      <c r="I1031" t="s">
        <v>743</v>
      </c>
      <c r="J1031" t="s">
        <v>627</v>
      </c>
      <c r="K1031" t="s">
        <v>744</v>
      </c>
    </row>
    <row r="1032" spans="1:11">
      <c r="A1032" s="26">
        <v>44560</v>
      </c>
      <c r="B1032" t="s">
        <v>516</v>
      </c>
      <c r="C1032" t="s">
        <v>517</v>
      </c>
      <c r="D1032" t="s">
        <v>615</v>
      </c>
      <c r="E1032" t="s">
        <v>518</v>
      </c>
      <c r="F1032" s="29">
        <v>412</v>
      </c>
      <c r="G1032" s="29">
        <v>211060352.5</v>
      </c>
      <c r="H1032" t="s">
        <v>11</v>
      </c>
      <c r="I1032" t="s">
        <v>745</v>
      </c>
      <c r="J1032" t="s">
        <v>627</v>
      </c>
      <c r="K1032" t="s">
        <v>746</v>
      </c>
    </row>
    <row r="1033" spans="1:11">
      <c r="A1033" s="26">
        <v>44560</v>
      </c>
      <c r="B1033" t="s">
        <v>516</v>
      </c>
      <c r="C1033" t="s">
        <v>517</v>
      </c>
      <c r="D1033" t="s">
        <v>615</v>
      </c>
      <c r="E1033" t="s">
        <v>518</v>
      </c>
      <c r="F1033" s="29">
        <v>1085</v>
      </c>
      <c r="G1033" s="29">
        <v>90722189.379999995</v>
      </c>
      <c r="H1033" t="s">
        <v>11</v>
      </c>
      <c r="I1033" t="s">
        <v>747</v>
      </c>
      <c r="J1033" t="s">
        <v>627</v>
      </c>
      <c r="K1033" t="s">
        <v>748</v>
      </c>
    </row>
    <row r="1034" spans="1:11">
      <c r="A1034" s="26">
        <v>44560</v>
      </c>
      <c r="B1034" t="s">
        <v>516</v>
      </c>
      <c r="C1034" t="s">
        <v>517</v>
      </c>
      <c r="D1034" t="s">
        <v>615</v>
      </c>
      <c r="E1034" t="s">
        <v>518</v>
      </c>
      <c r="F1034" s="29">
        <v>302</v>
      </c>
      <c r="G1034" s="29">
        <v>13933514.060000001</v>
      </c>
      <c r="H1034" t="s">
        <v>11</v>
      </c>
      <c r="I1034" t="s">
        <v>749</v>
      </c>
      <c r="J1034" t="s">
        <v>627</v>
      </c>
      <c r="K1034" t="s">
        <v>750</v>
      </c>
    </row>
    <row r="1035" spans="1:11">
      <c r="A1035" s="26">
        <v>44560</v>
      </c>
      <c r="B1035" t="s">
        <v>516</v>
      </c>
      <c r="C1035" t="s">
        <v>517</v>
      </c>
      <c r="D1035" t="s">
        <v>615</v>
      </c>
      <c r="E1035" t="s">
        <v>518</v>
      </c>
      <c r="F1035" s="29">
        <v>127</v>
      </c>
      <c r="G1035" s="29">
        <v>5005776.49</v>
      </c>
      <c r="H1035" t="s">
        <v>11</v>
      </c>
      <c r="I1035" t="s">
        <v>751</v>
      </c>
      <c r="J1035" t="s">
        <v>627</v>
      </c>
      <c r="K1035" t="s">
        <v>752</v>
      </c>
    </row>
    <row r="1036" spans="1:11">
      <c r="A1036" s="26">
        <v>44560</v>
      </c>
      <c r="B1036" t="s">
        <v>516</v>
      </c>
      <c r="C1036" t="s">
        <v>517</v>
      </c>
      <c r="D1036" t="s">
        <v>615</v>
      </c>
      <c r="E1036" t="s">
        <v>518</v>
      </c>
      <c r="F1036" s="29">
        <v>4054</v>
      </c>
      <c r="G1036" s="29">
        <v>485937624.06</v>
      </c>
      <c r="H1036" t="s">
        <v>11</v>
      </c>
      <c r="I1036" t="s">
        <v>1215</v>
      </c>
      <c r="J1036" t="s">
        <v>627</v>
      </c>
      <c r="K1036" t="s">
        <v>754</v>
      </c>
    </row>
    <row r="1037" spans="1:11">
      <c r="A1037" s="26">
        <v>44560</v>
      </c>
      <c r="B1037" t="s">
        <v>516</v>
      </c>
      <c r="C1037" t="s">
        <v>517</v>
      </c>
      <c r="D1037" t="s">
        <v>615</v>
      </c>
      <c r="E1037" t="s">
        <v>518</v>
      </c>
      <c r="F1037" s="29">
        <v>3607</v>
      </c>
      <c r="G1037" s="29">
        <v>215869913.13</v>
      </c>
      <c r="H1037" t="s">
        <v>11</v>
      </c>
      <c r="I1037" t="s">
        <v>755</v>
      </c>
      <c r="J1037" t="s">
        <v>627</v>
      </c>
      <c r="K1037" t="s">
        <v>756</v>
      </c>
    </row>
    <row r="1038" spans="1:11">
      <c r="A1038" s="26">
        <v>44560</v>
      </c>
      <c r="B1038" t="s">
        <v>516</v>
      </c>
      <c r="C1038" t="s">
        <v>517</v>
      </c>
      <c r="D1038" t="s">
        <v>615</v>
      </c>
      <c r="E1038" t="s">
        <v>518</v>
      </c>
      <c r="F1038" s="29">
        <v>264</v>
      </c>
      <c r="G1038" s="29">
        <v>33145060</v>
      </c>
      <c r="H1038" t="s">
        <v>11</v>
      </c>
      <c r="I1038" t="s">
        <v>757</v>
      </c>
      <c r="J1038" t="s">
        <v>627</v>
      </c>
      <c r="K1038" t="s">
        <v>758</v>
      </c>
    </row>
    <row r="1039" spans="1:11">
      <c r="A1039" s="26">
        <v>44560</v>
      </c>
      <c r="B1039" t="s">
        <v>516</v>
      </c>
      <c r="C1039" t="s">
        <v>517</v>
      </c>
      <c r="D1039" t="s">
        <v>615</v>
      </c>
      <c r="E1039" t="s">
        <v>518</v>
      </c>
      <c r="F1039" s="29">
        <v>844</v>
      </c>
      <c r="G1039" s="29">
        <v>115134400.94</v>
      </c>
      <c r="H1039" t="s">
        <v>11</v>
      </c>
      <c r="I1039" t="s">
        <v>759</v>
      </c>
      <c r="J1039" t="s">
        <v>627</v>
      </c>
      <c r="K1039" t="s">
        <v>760</v>
      </c>
    </row>
    <row r="1040" spans="1:11">
      <c r="A1040" s="26">
        <v>44560</v>
      </c>
      <c r="B1040" t="s">
        <v>516</v>
      </c>
      <c r="C1040" t="s">
        <v>517</v>
      </c>
      <c r="D1040" t="s">
        <v>615</v>
      </c>
      <c r="E1040" t="s">
        <v>518</v>
      </c>
      <c r="F1040" s="29">
        <v>1975</v>
      </c>
      <c r="G1040" s="29">
        <v>534721900.63</v>
      </c>
      <c r="H1040" t="s">
        <v>11</v>
      </c>
      <c r="I1040" t="s">
        <v>761</v>
      </c>
      <c r="J1040" t="s">
        <v>627</v>
      </c>
      <c r="K1040" t="s">
        <v>762</v>
      </c>
    </row>
    <row r="1041" spans="1:11">
      <c r="A1041" s="26">
        <v>44560</v>
      </c>
      <c r="B1041" t="s">
        <v>516</v>
      </c>
      <c r="C1041" t="s">
        <v>517</v>
      </c>
      <c r="D1041" t="s">
        <v>615</v>
      </c>
      <c r="E1041" t="s">
        <v>518</v>
      </c>
      <c r="F1041" s="29">
        <v>511</v>
      </c>
      <c r="G1041" s="29">
        <v>160403662.19</v>
      </c>
      <c r="H1041" t="s">
        <v>11</v>
      </c>
      <c r="I1041" t="s">
        <v>763</v>
      </c>
      <c r="J1041" t="s">
        <v>627</v>
      </c>
      <c r="K1041" t="s">
        <v>764</v>
      </c>
    </row>
    <row r="1042" spans="1:11">
      <c r="A1042" s="26">
        <v>44560</v>
      </c>
      <c r="B1042" t="s">
        <v>516</v>
      </c>
      <c r="C1042" t="s">
        <v>517</v>
      </c>
      <c r="D1042" t="s">
        <v>615</v>
      </c>
      <c r="E1042" t="s">
        <v>518</v>
      </c>
      <c r="F1042" s="29">
        <v>112</v>
      </c>
      <c r="G1042" s="29">
        <v>114970249.69</v>
      </c>
      <c r="H1042" t="s">
        <v>11</v>
      </c>
      <c r="I1042" t="s">
        <v>765</v>
      </c>
      <c r="J1042" t="s">
        <v>627</v>
      </c>
      <c r="K1042" t="s">
        <v>766</v>
      </c>
    </row>
    <row r="1043" spans="1:11">
      <c r="A1043" s="26">
        <v>44560</v>
      </c>
      <c r="B1043" t="s">
        <v>516</v>
      </c>
      <c r="C1043" t="s">
        <v>517</v>
      </c>
      <c r="D1043" t="s">
        <v>615</v>
      </c>
      <c r="E1043" t="s">
        <v>518</v>
      </c>
      <c r="F1043" s="29">
        <v>44</v>
      </c>
      <c r="G1043" s="29">
        <v>3344115.94</v>
      </c>
      <c r="H1043" t="s">
        <v>11</v>
      </c>
      <c r="I1043" t="s">
        <v>767</v>
      </c>
      <c r="J1043" t="s">
        <v>627</v>
      </c>
      <c r="K1043" t="s">
        <v>768</v>
      </c>
    </row>
    <row r="1044" spans="1:11">
      <c r="A1044" s="26">
        <v>44560</v>
      </c>
      <c r="B1044" t="s">
        <v>516</v>
      </c>
      <c r="C1044" t="s">
        <v>517</v>
      </c>
      <c r="D1044" t="s">
        <v>615</v>
      </c>
      <c r="E1044" t="s">
        <v>518</v>
      </c>
      <c r="F1044" s="29">
        <v>110</v>
      </c>
      <c r="G1044" s="29">
        <v>11506766.880000001</v>
      </c>
      <c r="H1044" t="s">
        <v>11</v>
      </c>
      <c r="I1044" t="s">
        <v>769</v>
      </c>
      <c r="J1044" t="s">
        <v>627</v>
      </c>
      <c r="K1044" t="s">
        <v>770</v>
      </c>
    </row>
    <row r="1045" spans="1:11">
      <c r="A1045" s="26">
        <v>44560</v>
      </c>
      <c r="B1045" t="s">
        <v>516</v>
      </c>
      <c r="C1045" t="s">
        <v>517</v>
      </c>
      <c r="D1045" t="s">
        <v>615</v>
      </c>
      <c r="E1045" t="s">
        <v>518</v>
      </c>
      <c r="F1045" s="29">
        <v>1267</v>
      </c>
      <c r="G1045" s="29">
        <v>99442081.25</v>
      </c>
      <c r="H1045" t="s">
        <v>11</v>
      </c>
      <c r="I1045" t="s">
        <v>771</v>
      </c>
      <c r="J1045" t="s">
        <v>627</v>
      </c>
      <c r="K1045" t="s">
        <v>772</v>
      </c>
    </row>
    <row r="1046" spans="1:11">
      <c r="A1046" s="26">
        <v>44560</v>
      </c>
      <c r="B1046" t="s">
        <v>516</v>
      </c>
      <c r="C1046" t="s">
        <v>517</v>
      </c>
      <c r="D1046" t="s">
        <v>615</v>
      </c>
      <c r="E1046" t="s">
        <v>518</v>
      </c>
      <c r="F1046" s="29">
        <v>18</v>
      </c>
      <c r="G1046" s="29">
        <v>6444279.6900000004</v>
      </c>
      <c r="H1046" t="s">
        <v>11</v>
      </c>
      <c r="I1046" t="s">
        <v>773</v>
      </c>
      <c r="J1046" t="s">
        <v>627</v>
      </c>
      <c r="K1046" t="s">
        <v>774</v>
      </c>
    </row>
    <row r="1047" spans="1:11">
      <c r="A1047" s="26">
        <v>44560</v>
      </c>
      <c r="B1047" t="s">
        <v>516</v>
      </c>
      <c r="C1047" t="s">
        <v>517</v>
      </c>
      <c r="D1047" t="s">
        <v>615</v>
      </c>
      <c r="E1047" t="s">
        <v>518</v>
      </c>
      <c r="F1047" s="29">
        <v>252</v>
      </c>
      <c r="G1047" s="29">
        <v>20931366.25</v>
      </c>
      <c r="H1047" t="s">
        <v>11</v>
      </c>
      <c r="I1047" t="s">
        <v>775</v>
      </c>
      <c r="J1047" t="s">
        <v>627</v>
      </c>
      <c r="K1047" t="s">
        <v>776</v>
      </c>
    </row>
    <row r="1048" spans="1:11">
      <c r="A1048" s="26">
        <v>44560</v>
      </c>
      <c r="B1048" t="s">
        <v>516</v>
      </c>
      <c r="C1048" t="s">
        <v>517</v>
      </c>
      <c r="D1048" t="s">
        <v>615</v>
      </c>
      <c r="E1048" t="s">
        <v>518</v>
      </c>
      <c r="F1048" s="29">
        <v>534</v>
      </c>
      <c r="G1048" s="29">
        <v>149644149.69</v>
      </c>
      <c r="H1048" t="s">
        <v>11</v>
      </c>
      <c r="I1048" t="s">
        <v>777</v>
      </c>
      <c r="J1048" t="s">
        <v>627</v>
      </c>
      <c r="K1048" t="s">
        <v>778</v>
      </c>
    </row>
    <row r="1049" spans="1:11">
      <c r="A1049" s="26">
        <v>44560</v>
      </c>
      <c r="B1049" t="s">
        <v>516</v>
      </c>
      <c r="C1049" t="s">
        <v>517</v>
      </c>
      <c r="D1049" t="s">
        <v>615</v>
      </c>
      <c r="E1049" t="s">
        <v>518</v>
      </c>
      <c r="F1049" s="29">
        <v>384</v>
      </c>
      <c r="G1049" s="29">
        <v>124387800.94</v>
      </c>
      <c r="H1049" t="s">
        <v>11</v>
      </c>
      <c r="I1049" t="s">
        <v>779</v>
      </c>
      <c r="J1049" t="s">
        <v>627</v>
      </c>
      <c r="K1049" t="s">
        <v>780</v>
      </c>
    </row>
    <row r="1050" spans="1:11">
      <c r="A1050" s="26">
        <v>44560</v>
      </c>
      <c r="B1050" t="s">
        <v>516</v>
      </c>
      <c r="C1050" t="s">
        <v>517</v>
      </c>
      <c r="D1050" t="s">
        <v>615</v>
      </c>
      <c r="E1050" t="s">
        <v>518</v>
      </c>
      <c r="F1050" s="29">
        <v>868</v>
      </c>
      <c r="G1050" s="29">
        <v>277247919.38</v>
      </c>
      <c r="H1050" t="s">
        <v>11</v>
      </c>
      <c r="I1050" t="s">
        <v>781</v>
      </c>
      <c r="J1050" t="s">
        <v>627</v>
      </c>
      <c r="K1050" t="s">
        <v>782</v>
      </c>
    </row>
    <row r="1051" spans="1:11">
      <c r="A1051" s="26">
        <v>44560</v>
      </c>
      <c r="B1051" t="s">
        <v>516</v>
      </c>
      <c r="C1051" t="s">
        <v>517</v>
      </c>
      <c r="D1051" t="s">
        <v>615</v>
      </c>
      <c r="E1051" t="s">
        <v>518</v>
      </c>
      <c r="F1051" s="29">
        <v>91</v>
      </c>
      <c r="G1051" s="29">
        <v>3909186.25</v>
      </c>
      <c r="H1051" t="s">
        <v>11</v>
      </c>
      <c r="I1051" t="s">
        <v>783</v>
      </c>
      <c r="J1051" t="s">
        <v>627</v>
      </c>
      <c r="K1051" t="s">
        <v>784</v>
      </c>
    </row>
    <row r="1052" spans="1:11">
      <c r="A1052" s="26">
        <v>44560</v>
      </c>
      <c r="B1052" t="s">
        <v>516</v>
      </c>
      <c r="C1052" t="s">
        <v>517</v>
      </c>
      <c r="D1052" t="s">
        <v>615</v>
      </c>
      <c r="E1052" t="s">
        <v>518</v>
      </c>
      <c r="F1052" s="29">
        <v>65</v>
      </c>
      <c r="G1052" s="29">
        <v>2345646.21</v>
      </c>
      <c r="H1052" t="s">
        <v>11</v>
      </c>
      <c r="I1052" t="s">
        <v>785</v>
      </c>
      <c r="J1052" t="s">
        <v>627</v>
      </c>
      <c r="K1052" t="s">
        <v>786</v>
      </c>
    </row>
    <row r="1053" spans="1:11">
      <c r="A1053" s="26">
        <v>44560</v>
      </c>
      <c r="B1053" t="s">
        <v>516</v>
      </c>
      <c r="C1053" t="s">
        <v>517</v>
      </c>
      <c r="D1053" t="s">
        <v>615</v>
      </c>
      <c r="E1053" t="s">
        <v>518</v>
      </c>
      <c r="F1053" s="29">
        <v>480</v>
      </c>
      <c r="G1053" s="29">
        <v>155428418.75</v>
      </c>
      <c r="H1053" t="s">
        <v>11</v>
      </c>
      <c r="I1053" t="s">
        <v>787</v>
      </c>
      <c r="J1053" t="s">
        <v>627</v>
      </c>
      <c r="K1053" t="s">
        <v>788</v>
      </c>
    </row>
    <row r="1054" spans="1:11">
      <c r="A1054" s="26">
        <v>44560</v>
      </c>
      <c r="B1054" t="s">
        <v>516</v>
      </c>
      <c r="C1054" t="s">
        <v>517</v>
      </c>
      <c r="D1054" t="s">
        <v>615</v>
      </c>
      <c r="E1054" t="s">
        <v>518</v>
      </c>
      <c r="F1054" s="29">
        <v>18225</v>
      </c>
      <c r="G1054" s="29">
        <v>2917116591.8800001</v>
      </c>
      <c r="H1054" t="s">
        <v>11</v>
      </c>
      <c r="I1054" t="s">
        <v>789</v>
      </c>
      <c r="J1054" t="s">
        <v>627</v>
      </c>
      <c r="K1054" t="s">
        <v>790</v>
      </c>
    </row>
    <row r="1055" spans="1:11">
      <c r="A1055" s="26">
        <v>44560</v>
      </c>
      <c r="B1055" t="s">
        <v>516</v>
      </c>
      <c r="C1055" t="s">
        <v>517</v>
      </c>
      <c r="D1055" t="s">
        <v>615</v>
      </c>
      <c r="E1055" t="s">
        <v>518</v>
      </c>
      <c r="F1055" s="29">
        <v>52</v>
      </c>
      <c r="G1055" s="29">
        <v>934832.81</v>
      </c>
      <c r="H1055" t="s">
        <v>11</v>
      </c>
      <c r="I1055" t="s">
        <v>791</v>
      </c>
      <c r="J1055" t="s">
        <v>627</v>
      </c>
      <c r="K1055" t="s">
        <v>792</v>
      </c>
    </row>
    <row r="1056" spans="1:11">
      <c r="A1056" s="26">
        <v>44560</v>
      </c>
      <c r="B1056" t="s">
        <v>516</v>
      </c>
      <c r="C1056" t="s">
        <v>517</v>
      </c>
      <c r="D1056" t="s">
        <v>615</v>
      </c>
      <c r="E1056" t="s">
        <v>518</v>
      </c>
      <c r="F1056" s="29">
        <v>86</v>
      </c>
      <c r="G1056" s="29">
        <v>6604938.75</v>
      </c>
      <c r="H1056" t="s">
        <v>11</v>
      </c>
      <c r="I1056" t="s">
        <v>793</v>
      </c>
      <c r="J1056" t="s">
        <v>627</v>
      </c>
      <c r="K1056" t="s">
        <v>794</v>
      </c>
    </row>
    <row r="1057" spans="1:11">
      <c r="A1057" s="26">
        <v>44560</v>
      </c>
      <c r="B1057" t="s">
        <v>516</v>
      </c>
      <c r="C1057" t="s">
        <v>517</v>
      </c>
      <c r="D1057" t="s">
        <v>615</v>
      </c>
      <c r="E1057" t="s">
        <v>518</v>
      </c>
      <c r="F1057" s="29">
        <v>179</v>
      </c>
      <c r="G1057" s="29">
        <v>16539771.560000001</v>
      </c>
      <c r="H1057" t="s">
        <v>11</v>
      </c>
      <c r="I1057" t="s">
        <v>795</v>
      </c>
      <c r="J1057" t="s">
        <v>627</v>
      </c>
      <c r="K1057" t="s">
        <v>796</v>
      </c>
    </row>
    <row r="1058" spans="1:11">
      <c r="A1058" s="26">
        <v>44560</v>
      </c>
      <c r="B1058" t="s">
        <v>516</v>
      </c>
      <c r="C1058" t="s">
        <v>517</v>
      </c>
      <c r="D1058" t="s">
        <v>615</v>
      </c>
      <c r="E1058" t="s">
        <v>518</v>
      </c>
      <c r="F1058" s="29">
        <v>4</v>
      </c>
      <c r="G1058" s="29">
        <v>768678.44</v>
      </c>
      <c r="H1058" t="s">
        <v>11</v>
      </c>
      <c r="I1058" t="s">
        <v>797</v>
      </c>
      <c r="J1058" t="s">
        <v>627</v>
      </c>
      <c r="K1058" t="s">
        <v>798</v>
      </c>
    </row>
    <row r="1059" spans="1:11">
      <c r="A1059" s="26">
        <v>44560</v>
      </c>
      <c r="B1059" t="s">
        <v>516</v>
      </c>
      <c r="C1059" t="s">
        <v>517</v>
      </c>
      <c r="D1059" t="s">
        <v>615</v>
      </c>
      <c r="E1059" t="s">
        <v>518</v>
      </c>
      <c r="F1059" s="29">
        <v>34180</v>
      </c>
      <c r="G1059" s="29">
        <v>1815892027.8099999</v>
      </c>
      <c r="H1059" t="s">
        <v>11</v>
      </c>
      <c r="I1059" t="s">
        <v>801</v>
      </c>
      <c r="J1059" t="s">
        <v>627</v>
      </c>
      <c r="K1059" t="s">
        <v>802</v>
      </c>
    </row>
    <row r="1060" spans="1:11">
      <c r="A1060" s="26">
        <v>44560</v>
      </c>
      <c r="B1060" t="s">
        <v>516</v>
      </c>
      <c r="C1060" t="s">
        <v>517</v>
      </c>
      <c r="D1060" t="s">
        <v>615</v>
      </c>
      <c r="E1060" t="s">
        <v>518</v>
      </c>
      <c r="F1060" s="29">
        <v>101</v>
      </c>
      <c r="G1060" s="29">
        <v>1952887.81</v>
      </c>
      <c r="H1060" t="s">
        <v>11</v>
      </c>
      <c r="I1060" t="s">
        <v>803</v>
      </c>
      <c r="J1060" t="s">
        <v>627</v>
      </c>
      <c r="K1060" t="s">
        <v>804</v>
      </c>
    </row>
    <row r="1061" spans="1:11">
      <c r="A1061" s="26">
        <v>44560</v>
      </c>
      <c r="B1061" t="s">
        <v>516</v>
      </c>
      <c r="C1061" t="s">
        <v>517</v>
      </c>
      <c r="D1061" t="s">
        <v>615</v>
      </c>
      <c r="E1061" t="s">
        <v>518</v>
      </c>
      <c r="F1061" s="29">
        <v>23</v>
      </c>
      <c r="G1061" s="29">
        <v>963815.31</v>
      </c>
      <c r="H1061" t="s">
        <v>11</v>
      </c>
      <c r="I1061" t="s">
        <v>805</v>
      </c>
      <c r="J1061" t="s">
        <v>627</v>
      </c>
      <c r="K1061" t="s">
        <v>806</v>
      </c>
    </row>
    <row r="1062" spans="1:11">
      <c r="A1062" s="26">
        <v>44560</v>
      </c>
      <c r="B1062" t="s">
        <v>516</v>
      </c>
      <c r="C1062" t="s">
        <v>517</v>
      </c>
      <c r="D1062" t="s">
        <v>615</v>
      </c>
      <c r="E1062" t="s">
        <v>518</v>
      </c>
      <c r="F1062" s="29">
        <v>3237</v>
      </c>
      <c r="G1062" s="29">
        <v>960074686.25</v>
      </c>
      <c r="H1062" t="s">
        <v>11</v>
      </c>
      <c r="I1062" t="s">
        <v>807</v>
      </c>
      <c r="J1062" t="s">
        <v>627</v>
      </c>
      <c r="K1062" t="s">
        <v>808</v>
      </c>
    </row>
    <row r="1063" spans="1:11">
      <c r="A1063" s="26">
        <v>44560</v>
      </c>
      <c r="B1063" t="s">
        <v>516</v>
      </c>
      <c r="C1063" t="s">
        <v>517</v>
      </c>
      <c r="D1063" t="s">
        <v>615</v>
      </c>
      <c r="E1063" t="s">
        <v>518</v>
      </c>
      <c r="F1063" s="29">
        <v>14</v>
      </c>
      <c r="G1063" s="29">
        <v>62342622.5</v>
      </c>
      <c r="H1063" t="s">
        <v>11</v>
      </c>
      <c r="I1063" t="s">
        <v>809</v>
      </c>
      <c r="J1063" t="s">
        <v>627</v>
      </c>
      <c r="K1063" t="s">
        <v>810</v>
      </c>
    </row>
    <row r="1064" spans="1:11">
      <c r="A1064" s="26">
        <v>44560</v>
      </c>
      <c r="B1064" t="s">
        <v>516</v>
      </c>
      <c r="C1064" t="s">
        <v>517</v>
      </c>
      <c r="D1064" t="s">
        <v>615</v>
      </c>
      <c r="E1064" t="s">
        <v>518</v>
      </c>
      <c r="F1064" s="29">
        <v>896</v>
      </c>
      <c r="G1064" s="29">
        <v>168956266.25</v>
      </c>
      <c r="H1064" t="s">
        <v>11</v>
      </c>
      <c r="I1064" t="s">
        <v>811</v>
      </c>
      <c r="J1064" t="s">
        <v>627</v>
      </c>
      <c r="K1064" t="s">
        <v>812</v>
      </c>
    </row>
    <row r="1065" spans="1:11">
      <c r="A1065" s="26">
        <v>44560</v>
      </c>
      <c r="B1065" t="s">
        <v>516</v>
      </c>
      <c r="C1065" t="s">
        <v>517</v>
      </c>
      <c r="D1065" t="s">
        <v>615</v>
      </c>
      <c r="E1065" t="s">
        <v>518</v>
      </c>
      <c r="F1065" s="29">
        <v>1252</v>
      </c>
      <c r="G1065" s="29">
        <v>1151994192.1900001</v>
      </c>
      <c r="H1065" t="s">
        <v>11</v>
      </c>
      <c r="I1065" t="s">
        <v>813</v>
      </c>
      <c r="J1065" t="s">
        <v>627</v>
      </c>
      <c r="K1065" t="s">
        <v>814</v>
      </c>
    </row>
    <row r="1066" spans="1:11">
      <c r="A1066" s="26">
        <v>44560</v>
      </c>
      <c r="B1066" t="s">
        <v>516</v>
      </c>
      <c r="C1066" t="s">
        <v>517</v>
      </c>
      <c r="D1066" t="s">
        <v>615</v>
      </c>
      <c r="E1066" t="s">
        <v>518</v>
      </c>
      <c r="F1066" s="29">
        <v>6159</v>
      </c>
      <c r="G1066" s="29">
        <v>2288460005.9400001</v>
      </c>
      <c r="H1066" t="s">
        <v>11</v>
      </c>
      <c r="I1066" t="s">
        <v>815</v>
      </c>
      <c r="J1066" t="s">
        <v>627</v>
      </c>
      <c r="K1066" t="s">
        <v>816</v>
      </c>
    </row>
    <row r="1067" spans="1:11">
      <c r="A1067" s="26">
        <v>44560</v>
      </c>
      <c r="B1067" t="s">
        <v>516</v>
      </c>
      <c r="C1067" t="s">
        <v>517</v>
      </c>
      <c r="D1067" t="s">
        <v>615</v>
      </c>
      <c r="E1067" t="s">
        <v>518</v>
      </c>
      <c r="F1067" s="29">
        <v>77</v>
      </c>
      <c r="G1067" s="29">
        <v>10092167.5</v>
      </c>
      <c r="H1067" t="s">
        <v>11</v>
      </c>
      <c r="I1067" t="s">
        <v>817</v>
      </c>
      <c r="J1067" t="s">
        <v>627</v>
      </c>
      <c r="K1067" t="s">
        <v>818</v>
      </c>
    </row>
    <row r="1068" spans="1:11">
      <c r="A1068" s="26">
        <v>44560</v>
      </c>
      <c r="B1068" t="s">
        <v>516</v>
      </c>
      <c r="C1068" t="s">
        <v>517</v>
      </c>
      <c r="D1068" t="s">
        <v>615</v>
      </c>
      <c r="E1068" t="s">
        <v>518</v>
      </c>
      <c r="F1068" s="29">
        <v>5966</v>
      </c>
      <c r="G1068" s="29">
        <v>2299508341.25</v>
      </c>
      <c r="H1068" t="s">
        <v>11</v>
      </c>
      <c r="I1068" t="s">
        <v>819</v>
      </c>
      <c r="J1068" t="s">
        <v>627</v>
      </c>
      <c r="K1068" t="s">
        <v>820</v>
      </c>
    </row>
    <row r="1069" spans="1:11">
      <c r="A1069" s="26">
        <v>44560</v>
      </c>
      <c r="B1069" t="s">
        <v>516</v>
      </c>
      <c r="C1069" t="s">
        <v>517</v>
      </c>
      <c r="D1069" t="s">
        <v>615</v>
      </c>
      <c r="E1069" t="s">
        <v>518</v>
      </c>
      <c r="F1069" s="29">
        <v>491</v>
      </c>
      <c r="G1069" s="29">
        <v>102880004.38</v>
      </c>
      <c r="H1069" t="s">
        <v>11</v>
      </c>
      <c r="I1069" t="s">
        <v>821</v>
      </c>
      <c r="J1069" t="s">
        <v>627</v>
      </c>
      <c r="K1069" t="s">
        <v>822</v>
      </c>
    </row>
    <row r="1070" spans="1:11">
      <c r="A1070" s="26">
        <v>44560</v>
      </c>
      <c r="B1070" t="s">
        <v>516</v>
      </c>
      <c r="C1070" t="s">
        <v>517</v>
      </c>
      <c r="D1070" t="s">
        <v>615</v>
      </c>
      <c r="E1070" t="s">
        <v>518</v>
      </c>
      <c r="F1070" s="29">
        <v>3067</v>
      </c>
      <c r="G1070" s="29">
        <v>1413235601.8800001</v>
      </c>
      <c r="H1070" t="s">
        <v>11</v>
      </c>
      <c r="I1070" t="s">
        <v>823</v>
      </c>
      <c r="J1070" t="s">
        <v>627</v>
      </c>
      <c r="K1070" t="s">
        <v>824</v>
      </c>
    </row>
    <row r="1071" spans="1:11">
      <c r="A1071" s="26">
        <v>44560</v>
      </c>
      <c r="B1071" t="s">
        <v>516</v>
      </c>
      <c r="C1071" t="s">
        <v>517</v>
      </c>
      <c r="D1071" t="s">
        <v>615</v>
      </c>
      <c r="E1071" t="s">
        <v>518</v>
      </c>
      <c r="F1071" s="29">
        <v>16</v>
      </c>
      <c r="G1071" s="29">
        <v>3033768.75</v>
      </c>
      <c r="H1071" t="s">
        <v>11</v>
      </c>
      <c r="I1071" t="s">
        <v>825</v>
      </c>
      <c r="J1071" t="s">
        <v>627</v>
      </c>
      <c r="K1071" t="s">
        <v>826</v>
      </c>
    </row>
    <row r="1072" spans="1:11">
      <c r="A1072" s="26">
        <v>44560</v>
      </c>
      <c r="B1072" t="s">
        <v>516</v>
      </c>
      <c r="C1072" t="s">
        <v>517</v>
      </c>
      <c r="D1072" t="s">
        <v>615</v>
      </c>
      <c r="E1072" t="s">
        <v>518</v>
      </c>
      <c r="F1072" s="29">
        <v>178</v>
      </c>
      <c r="G1072" s="29">
        <v>11215719.060000001</v>
      </c>
      <c r="H1072" t="s">
        <v>11</v>
      </c>
      <c r="I1072" t="s">
        <v>827</v>
      </c>
      <c r="J1072" t="s">
        <v>627</v>
      </c>
      <c r="K1072" t="s">
        <v>828</v>
      </c>
    </row>
    <row r="1073" spans="1:11">
      <c r="A1073" s="26">
        <v>44560</v>
      </c>
      <c r="B1073" t="s">
        <v>516</v>
      </c>
      <c r="C1073" t="s">
        <v>517</v>
      </c>
      <c r="D1073" t="s">
        <v>615</v>
      </c>
      <c r="E1073" t="s">
        <v>518</v>
      </c>
      <c r="F1073" s="29">
        <v>366</v>
      </c>
      <c r="G1073" s="29">
        <v>412130414.38</v>
      </c>
      <c r="H1073" t="s">
        <v>11</v>
      </c>
      <c r="I1073" t="s">
        <v>829</v>
      </c>
      <c r="J1073" t="s">
        <v>627</v>
      </c>
      <c r="K1073" t="s">
        <v>830</v>
      </c>
    </row>
    <row r="1074" spans="1:11">
      <c r="A1074" s="26">
        <v>44560</v>
      </c>
      <c r="B1074" t="s">
        <v>516</v>
      </c>
      <c r="C1074" t="s">
        <v>517</v>
      </c>
      <c r="D1074" t="s">
        <v>615</v>
      </c>
      <c r="E1074" t="s">
        <v>518</v>
      </c>
      <c r="F1074" s="29">
        <v>44</v>
      </c>
      <c r="G1074" s="29">
        <v>55550135.939999998</v>
      </c>
      <c r="H1074" t="s">
        <v>11</v>
      </c>
      <c r="I1074" t="s">
        <v>831</v>
      </c>
      <c r="J1074" t="s">
        <v>627</v>
      </c>
      <c r="K1074" t="s">
        <v>832</v>
      </c>
    </row>
    <row r="1075" spans="1:11">
      <c r="A1075" s="26">
        <v>44560</v>
      </c>
      <c r="B1075" t="s">
        <v>516</v>
      </c>
      <c r="C1075" t="s">
        <v>517</v>
      </c>
      <c r="D1075" t="s">
        <v>615</v>
      </c>
      <c r="E1075" t="s">
        <v>518</v>
      </c>
      <c r="F1075" s="29">
        <v>69</v>
      </c>
      <c r="G1075" s="29">
        <v>54013025</v>
      </c>
      <c r="H1075" t="s">
        <v>11</v>
      </c>
      <c r="I1075" t="s">
        <v>833</v>
      </c>
      <c r="J1075" t="s">
        <v>627</v>
      </c>
      <c r="K1075" t="s">
        <v>834</v>
      </c>
    </row>
    <row r="1076" spans="1:11">
      <c r="A1076" s="26">
        <v>44560</v>
      </c>
      <c r="B1076" t="s">
        <v>516</v>
      </c>
      <c r="C1076" t="s">
        <v>517</v>
      </c>
      <c r="D1076" t="s">
        <v>615</v>
      </c>
      <c r="E1076" t="s">
        <v>518</v>
      </c>
      <c r="F1076" s="29">
        <v>266</v>
      </c>
      <c r="G1076" s="29">
        <v>21958247.809999999</v>
      </c>
      <c r="H1076" t="s">
        <v>11</v>
      </c>
      <c r="I1076" t="s">
        <v>835</v>
      </c>
      <c r="J1076" t="s">
        <v>627</v>
      </c>
      <c r="K1076" t="s">
        <v>836</v>
      </c>
    </row>
    <row r="1077" spans="1:11">
      <c r="A1077" s="26">
        <v>44560</v>
      </c>
      <c r="B1077" t="s">
        <v>516</v>
      </c>
      <c r="C1077" t="s">
        <v>517</v>
      </c>
      <c r="D1077" t="s">
        <v>615</v>
      </c>
      <c r="E1077" t="s">
        <v>518</v>
      </c>
      <c r="F1077" s="29">
        <v>13</v>
      </c>
      <c r="G1077" s="29">
        <v>1304273.44</v>
      </c>
      <c r="H1077" t="s">
        <v>11</v>
      </c>
      <c r="I1077" t="s">
        <v>837</v>
      </c>
      <c r="J1077" t="s">
        <v>627</v>
      </c>
      <c r="K1077" t="s">
        <v>838</v>
      </c>
    </row>
    <row r="1078" spans="1:11">
      <c r="A1078" s="26">
        <v>44560</v>
      </c>
      <c r="B1078" t="s">
        <v>516</v>
      </c>
      <c r="C1078" t="s">
        <v>517</v>
      </c>
      <c r="D1078" t="s">
        <v>615</v>
      </c>
      <c r="E1078" t="s">
        <v>518</v>
      </c>
      <c r="F1078" s="29">
        <v>117</v>
      </c>
      <c r="G1078" s="29">
        <v>15899110.939999999</v>
      </c>
      <c r="H1078" t="s">
        <v>11</v>
      </c>
      <c r="I1078" t="s">
        <v>839</v>
      </c>
      <c r="J1078" t="s">
        <v>627</v>
      </c>
      <c r="K1078" t="s">
        <v>840</v>
      </c>
    </row>
    <row r="1079" spans="1:11">
      <c r="A1079" s="26">
        <v>44560</v>
      </c>
      <c r="B1079" t="s">
        <v>516</v>
      </c>
      <c r="C1079" t="s">
        <v>517</v>
      </c>
      <c r="D1079" t="s">
        <v>615</v>
      </c>
      <c r="E1079" t="s">
        <v>518</v>
      </c>
      <c r="F1079" s="29">
        <v>8</v>
      </c>
      <c r="G1079" s="29">
        <v>1204390.94</v>
      </c>
      <c r="H1079" t="s">
        <v>11</v>
      </c>
      <c r="I1079" t="s">
        <v>841</v>
      </c>
      <c r="J1079" t="s">
        <v>627</v>
      </c>
      <c r="K1079" t="s">
        <v>842</v>
      </c>
    </row>
    <row r="1080" spans="1:11">
      <c r="A1080" s="26">
        <v>44560</v>
      </c>
      <c r="B1080" t="s">
        <v>516</v>
      </c>
      <c r="C1080" t="s">
        <v>517</v>
      </c>
      <c r="D1080" t="s">
        <v>615</v>
      </c>
      <c r="E1080" t="s">
        <v>518</v>
      </c>
      <c r="F1080" s="29">
        <v>102</v>
      </c>
      <c r="G1080" s="29">
        <v>5133799.38</v>
      </c>
      <c r="H1080" t="s">
        <v>11</v>
      </c>
      <c r="I1080" t="s">
        <v>843</v>
      </c>
      <c r="J1080" t="s">
        <v>627</v>
      </c>
      <c r="K1080" t="s">
        <v>844</v>
      </c>
    </row>
    <row r="1081" spans="1:11">
      <c r="A1081" s="26">
        <v>44560</v>
      </c>
      <c r="B1081" t="s">
        <v>516</v>
      </c>
      <c r="C1081" t="s">
        <v>517</v>
      </c>
      <c r="D1081" t="s">
        <v>615</v>
      </c>
      <c r="E1081" t="s">
        <v>518</v>
      </c>
      <c r="F1081" s="29">
        <v>48</v>
      </c>
      <c r="G1081" s="29">
        <v>9245441.25</v>
      </c>
      <c r="H1081" t="s">
        <v>11</v>
      </c>
      <c r="I1081" t="s">
        <v>845</v>
      </c>
      <c r="J1081" t="s">
        <v>627</v>
      </c>
      <c r="K1081" t="s">
        <v>846</v>
      </c>
    </row>
    <row r="1082" spans="1:11">
      <c r="A1082" s="26">
        <v>44560</v>
      </c>
      <c r="B1082" t="s">
        <v>516</v>
      </c>
      <c r="C1082" t="s">
        <v>517</v>
      </c>
      <c r="D1082" t="s">
        <v>615</v>
      </c>
      <c r="E1082" t="s">
        <v>518</v>
      </c>
      <c r="F1082" s="29">
        <v>443</v>
      </c>
      <c r="G1082" s="29">
        <v>117429397.5</v>
      </c>
      <c r="H1082" t="s">
        <v>11</v>
      </c>
      <c r="I1082" t="s">
        <v>847</v>
      </c>
      <c r="J1082" t="s">
        <v>627</v>
      </c>
      <c r="K1082" t="s">
        <v>848</v>
      </c>
    </row>
    <row r="1083" spans="1:11">
      <c r="A1083" s="26">
        <v>44560</v>
      </c>
      <c r="B1083" t="s">
        <v>516</v>
      </c>
      <c r="C1083" t="s">
        <v>517</v>
      </c>
      <c r="D1083" t="s">
        <v>615</v>
      </c>
      <c r="E1083" t="s">
        <v>518</v>
      </c>
      <c r="F1083" s="29">
        <v>52</v>
      </c>
      <c r="G1083" s="29">
        <v>10117822.189999999</v>
      </c>
      <c r="H1083" t="s">
        <v>11</v>
      </c>
      <c r="I1083" t="s">
        <v>849</v>
      </c>
      <c r="J1083" t="s">
        <v>627</v>
      </c>
      <c r="K1083" t="s">
        <v>850</v>
      </c>
    </row>
    <row r="1084" spans="1:11">
      <c r="A1084" s="26">
        <v>44560</v>
      </c>
      <c r="B1084" t="s">
        <v>516</v>
      </c>
      <c r="C1084" t="s">
        <v>517</v>
      </c>
      <c r="D1084" t="s">
        <v>615</v>
      </c>
      <c r="E1084" t="s">
        <v>518</v>
      </c>
      <c r="F1084" s="29">
        <v>1433</v>
      </c>
      <c r="G1084" s="29">
        <v>786857976.88</v>
      </c>
      <c r="H1084" t="s">
        <v>11</v>
      </c>
      <c r="I1084" t="s">
        <v>851</v>
      </c>
      <c r="J1084" t="s">
        <v>627</v>
      </c>
      <c r="K1084" t="s">
        <v>852</v>
      </c>
    </row>
    <row r="1085" spans="1:11">
      <c r="A1085" s="26">
        <v>44560</v>
      </c>
      <c r="B1085" t="s">
        <v>516</v>
      </c>
      <c r="C1085" t="s">
        <v>517</v>
      </c>
      <c r="D1085" t="s">
        <v>615</v>
      </c>
      <c r="E1085" t="s">
        <v>518</v>
      </c>
      <c r="F1085" s="29">
        <v>234</v>
      </c>
      <c r="G1085" s="29">
        <v>54518619.380000003</v>
      </c>
      <c r="H1085" t="s">
        <v>11</v>
      </c>
      <c r="I1085" t="s">
        <v>853</v>
      </c>
      <c r="J1085" t="s">
        <v>627</v>
      </c>
      <c r="K1085" t="s">
        <v>854</v>
      </c>
    </row>
    <row r="1086" spans="1:11">
      <c r="A1086" s="26">
        <v>44560</v>
      </c>
      <c r="B1086" t="s">
        <v>516</v>
      </c>
      <c r="C1086" t="s">
        <v>517</v>
      </c>
      <c r="D1086" t="s">
        <v>615</v>
      </c>
      <c r="E1086" t="s">
        <v>518</v>
      </c>
      <c r="F1086" s="29">
        <v>1125</v>
      </c>
      <c r="G1086" s="29">
        <v>80107739.689999998</v>
      </c>
      <c r="H1086" t="s">
        <v>11</v>
      </c>
      <c r="I1086" t="s">
        <v>855</v>
      </c>
      <c r="J1086" t="s">
        <v>627</v>
      </c>
      <c r="K1086" t="s">
        <v>856</v>
      </c>
    </row>
    <row r="1087" spans="1:11">
      <c r="A1087" s="26">
        <v>44560</v>
      </c>
      <c r="B1087" t="s">
        <v>516</v>
      </c>
      <c r="C1087" t="s">
        <v>517</v>
      </c>
      <c r="D1087" t="s">
        <v>615</v>
      </c>
      <c r="E1087" t="s">
        <v>518</v>
      </c>
      <c r="F1087" s="29">
        <v>111</v>
      </c>
      <c r="G1087" s="29">
        <v>16970921.559999999</v>
      </c>
      <c r="H1087" t="s">
        <v>11</v>
      </c>
      <c r="I1087" t="s">
        <v>857</v>
      </c>
      <c r="J1087" t="s">
        <v>627</v>
      </c>
      <c r="K1087" t="s">
        <v>858</v>
      </c>
    </row>
    <row r="1088" spans="1:11">
      <c r="A1088" s="26">
        <v>44560</v>
      </c>
      <c r="B1088" t="s">
        <v>516</v>
      </c>
      <c r="C1088" t="s">
        <v>517</v>
      </c>
      <c r="D1088" t="s">
        <v>615</v>
      </c>
      <c r="E1088" t="s">
        <v>518</v>
      </c>
      <c r="F1088" s="29">
        <v>41</v>
      </c>
      <c r="G1088" s="29">
        <v>3727503.75</v>
      </c>
      <c r="H1088" t="s">
        <v>11</v>
      </c>
      <c r="I1088" t="s">
        <v>859</v>
      </c>
      <c r="J1088" t="s">
        <v>627</v>
      </c>
      <c r="K1088" t="s">
        <v>860</v>
      </c>
    </row>
    <row r="1089" spans="1:11">
      <c r="A1089" s="26">
        <v>44560</v>
      </c>
      <c r="B1089" t="s">
        <v>516</v>
      </c>
      <c r="C1089" t="s">
        <v>517</v>
      </c>
      <c r="D1089" t="s">
        <v>615</v>
      </c>
      <c r="E1089" t="s">
        <v>518</v>
      </c>
      <c r="F1089" s="29">
        <v>75</v>
      </c>
      <c r="G1089" s="29">
        <v>7286170.9400000004</v>
      </c>
      <c r="H1089" t="s">
        <v>11</v>
      </c>
      <c r="I1089" t="s">
        <v>861</v>
      </c>
      <c r="J1089" t="s">
        <v>627</v>
      </c>
      <c r="K1089" t="s">
        <v>862</v>
      </c>
    </row>
    <row r="1090" spans="1:11">
      <c r="A1090" s="26">
        <v>44560</v>
      </c>
      <c r="B1090" t="s">
        <v>516</v>
      </c>
      <c r="C1090" t="s">
        <v>517</v>
      </c>
      <c r="D1090" t="s">
        <v>615</v>
      </c>
      <c r="E1090" t="s">
        <v>518</v>
      </c>
      <c r="F1090" s="29">
        <v>71</v>
      </c>
      <c r="G1090" s="29">
        <v>4756438.75</v>
      </c>
      <c r="H1090" t="s">
        <v>11</v>
      </c>
      <c r="I1090" t="s">
        <v>863</v>
      </c>
      <c r="J1090" t="s">
        <v>627</v>
      </c>
      <c r="K1090" t="s">
        <v>864</v>
      </c>
    </row>
    <row r="1091" spans="1:11">
      <c r="A1091" s="26">
        <v>44560</v>
      </c>
      <c r="B1091" t="s">
        <v>516</v>
      </c>
      <c r="C1091" t="s">
        <v>517</v>
      </c>
      <c r="D1091" t="s">
        <v>615</v>
      </c>
      <c r="E1091" t="s">
        <v>518</v>
      </c>
      <c r="F1091" s="29">
        <v>38</v>
      </c>
      <c r="G1091" s="29">
        <v>5183523.4400000004</v>
      </c>
      <c r="H1091" t="s">
        <v>11</v>
      </c>
      <c r="I1091" t="s">
        <v>865</v>
      </c>
      <c r="J1091" t="s">
        <v>627</v>
      </c>
      <c r="K1091" t="s">
        <v>866</v>
      </c>
    </row>
    <row r="1092" spans="1:11">
      <c r="A1092" s="26">
        <v>44560</v>
      </c>
      <c r="B1092" t="s">
        <v>516</v>
      </c>
      <c r="C1092" t="s">
        <v>517</v>
      </c>
      <c r="D1092" t="s">
        <v>615</v>
      </c>
      <c r="E1092" t="s">
        <v>518</v>
      </c>
      <c r="F1092" s="29">
        <v>128</v>
      </c>
      <c r="G1092" s="29">
        <v>16368247.189999999</v>
      </c>
      <c r="H1092" t="s">
        <v>11</v>
      </c>
      <c r="I1092" t="s">
        <v>867</v>
      </c>
      <c r="J1092" t="s">
        <v>627</v>
      </c>
      <c r="K1092" t="s">
        <v>868</v>
      </c>
    </row>
    <row r="1093" spans="1:11">
      <c r="A1093" s="26">
        <v>44560</v>
      </c>
      <c r="B1093" t="s">
        <v>516</v>
      </c>
      <c r="C1093" t="s">
        <v>517</v>
      </c>
      <c r="D1093" t="s">
        <v>615</v>
      </c>
      <c r="E1093" t="s">
        <v>518</v>
      </c>
      <c r="F1093" s="29">
        <v>109</v>
      </c>
      <c r="G1093" s="29">
        <v>51124139.689999998</v>
      </c>
      <c r="H1093" t="s">
        <v>11</v>
      </c>
      <c r="I1093" t="s">
        <v>869</v>
      </c>
      <c r="J1093" t="s">
        <v>627</v>
      </c>
      <c r="K1093" t="s">
        <v>870</v>
      </c>
    </row>
    <row r="1094" spans="1:11">
      <c r="A1094" s="26">
        <v>44560</v>
      </c>
      <c r="B1094" t="s">
        <v>516</v>
      </c>
      <c r="C1094" t="s">
        <v>517</v>
      </c>
      <c r="D1094" t="s">
        <v>615</v>
      </c>
      <c r="E1094" t="s">
        <v>518</v>
      </c>
      <c r="F1094" s="29">
        <v>96</v>
      </c>
      <c r="G1094" s="29">
        <v>5322204.38</v>
      </c>
      <c r="H1094" t="s">
        <v>11</v>
      </c>
      <c r="I1094" t="s">
        <v>871</v>
      </c>
      <c r="J1094" t="s">
        <v>627</v>
      </c>
      <c r="K1094" t="s">
        <v>872</v>
      </c>
    </row>
    <row r="1095" spans="1:11">
      <c r="A1095" s="26">
        <v>44560</v>
      </c>
      <c r="B1095" t="s">
        <v>516</v>
      </c>
      <c r="C1095" t="s">
        <v>517</v>
      </c>
      <c r="D1095" t="s">
        <v>615</v>
      </c>
      <c r="E1095" t="s">
        <v>518</v>
      </c>
      <c r="F1095" s="29">
        <v>802</v>
      </c>
      <c r="G1095" s="29">
        <v>65310251.25</v>
      </c>
      <c r="H1095" t="s">
        <v>11</v>
      </c>
      <c r="I1095" t="s">
        <v>873</v>
      </c>
      <c r="J1095" t="s">
        <v>627</v>
      </c>
      <c r="K1095" t="s">
        <v>874</v>
      </c>
    </row>
    <row r="1096" spans="1:11">
      <c r="A1096" s="26">
        <v>44560</v>
      </c>
      <c r="B1096" t="s">
        <v>516</v>
      </c>
      <c r="C1096" t="s">
        <v>517</v>
      </c>
      <c r="D1096" t="s">
        <v>615</v>
      </c>
      <c r="E1096" t="s">
        <v>518</v>
      </c>
      <c r="F1096" s="29">
        <v>9</v>
      </c>
      <c r="G1096" s="29">
        <v>2241459.38</v>
      </c>
      <c r="H1096" t="s">
        <v>11</v>
      </c>
      <c r="I1096" t="s">
        <v>875</v>
      </c>
      <c r="J1096" t="s">
        <v>627</v>
      </c>
      <c r="K1096" t="s">
        <v>876</v>
      </c>
    </row>
    <row r="1097" spans="1:11">
      <c r="A1097" s="26">
        <v>44560</v>
      </c>
      <c r="B1097" t="s">
        <v>516</v>
      </c>
      <c r="C1097" t="s">
        <v>517</v>
      </c>
      <c r="D1097" t="s">
        <v>615</v>
      </c>
      <c r="E1097" t="s">
        <v>518</v>
      </c>
      <c r="F1097" s="29">
        <v>33</v>
      </c>
      <c r="G1097" s="29">
        <v>6452222.8099999996</v>
      </c>
      <c r="H1097" t="s">
        <v>11</v>
      </c>
      <c r="I1097" t="s">
        <v>877</v>
      </c>
      <c r="J1097" t="s">
        <v>627</v>
      </c>
      <c r="K1097" t="s">
        <v>878</v>
      </c>
    </row>
    <row r="1098" spans="1:11">
      <c r="A1098" s="26">
        <v>44560</v>
      </c>
      <c r="B1098" t="s">
        <v>516</v>
      </c>
      <c r="C1098" t="s">
        <v>517</v>
      </c>
      <c r="D1098" t="s">
        <v>615</v>
      </c>
      <c r="E1098" t="s">
        <v>518</v>
      </c>
      <c r="F1098" s="29">
        <v>465</v>
      </c>
      <c r="G1098" s="29">
        <v>443883394.38</v>
      </c>
      <c r="H1098" t="s">
        <v>11</v>
      </c>
      <c r="I1098" t="s">
        <v>879</v>
      </c>
      <c r="J1098" t="s">
        <v>627</v>
      </c>
      <c r="K1098" t="s">
        <v>880</v>
      </c>
    </row>
    <row r="1099" spans="1:11">
      <c r="A1099" s="26">
        <v>44560</v>
      </c>
      <c r="B1099" t="s">
        <v>516</v>
      </c>
      <c r="C1099" t="s">
        <v>517</v>
      </c>
      <c r="D1099" t="s">
        <v>615</v>
      </c>
      <c r="E1099" t="s">
        <v>518</v>
      </c>
      <c r="F1099" s="29">
        <v>197</v>
      </c>
      <c r="G1099" s="29">
        <v>39154181.880000003</v>
      </c>
      <c r="H1099" t="s">
        <v>11</v>
      </c>
      <c r="I1099" t="s">
        <v>881</v>
      </c>
      <c r="J1099" t="s">
        <v>627</v>
      </c>
      <c r="K1099" t="s">
        <v>882</v>
      </c>
    </row>
    <row r="1100" spans="1:11">
      <c r="A1100" s="26">
        <v>44560</v>
      </c>
      <c r="B1100" t="s">
        <v>516</v>
      </c>
      <c r="C1100" t="s">
        <v>517</v>
      </c>
      <c r="D1100" t="s">
        <v>615</v>
      </c>
      <c r="E1100" t="s">
        <v>518</v>
      </c>
      <c r="F1100" s="29">
        <v>37</v>
      </c>
      <c r="G1100" s="29">
        <v>21412542.190000001</v>
      </c>
      <c r="H1100" t="s">
        <v>11</v>
      </c>
      <c r="I1100" t="s">
        <v>883</v>
      </c>
      <c r="J1100" t="s">
        <v>627</v>
      </c>
      <c r="K1100" t="s">
        <v>884</v>
      </c>
    </row>
    <row r="1101" spans="1:11">
      <c r="A1101" s="26">
        <v>44560</v>
      </c>
      <c r="B1101" t="s">
        <v>516</v>
      </c>
      <c r="C1101" t="s">
        <v>517</v>
      </c>
      <c r="D1101" t="s">
        <v>615</v>
      </c>
      <c r="E1101" t="s">
        <v>518</v>
      </c>
      <c r="F1101" s="29">
        <v>11</v>
      </c>
      <c r="G1101" s="29">
        <v>525497.18999999994</v>
      </c>
      <c r="H1101" t="s">
        <v>11</v>
      </c>
      <c r="I1101" t="s">
        <v>885</v>
      </c>
      <c r="J1101" t="s">
        <v>627</v>
      </c>
      <c r="K1101" t="s">
        <v>886</v>
      </c>
    </row>
    <row r="1102" spans="1:11">
      <c r="A1102" s="26">
        <v>44560</v>
      </c>
      <c r="B1102" t="s">
        <v>516</v>
      </c>
      <c r="C1102" t="s">
        <v>517</v>
      </c>
      <c r="D1102" t="s">
        <v>615</v>
      </c>
      <c r="E1102" t="s">
        <v>518</v>
      </c>
      <c r="F1102" s="29">
        <v>118</v>
      </c>
      <c r="G1102" s="29">
        <v>6167676.25</v>
      </c>
      <c r="H1102" t="s">
        <v>11</v>
      </c>
      <c r="I1102" t="s">
        <v>887</v>
      </c>
      <c r="J1102" t="s">
        <v>627</v>
      </c>
      <c r="K1102" t="s">
        <v>888</v>
      </c>
    </row>
    <row r="1103" spans="1:11">
      <c r="A1103" s="26">
        <v>44560</v>
      </c>
      <c r="B1103" t="s">
        <v>516</v>
      </c>
      <c r="C1103" t="s">
        <v>517</v>
      </c>
      <c r="D1103" t="s">
        <v>615</v>
      </c>
      <c r="E1103" t="s">
        <v>518</v>
      </c>
      <c r="F1103" s="29">
        <v>1132</v>
      </c>
      <c r="G1103" s="29">
        <v>36554280.939999998</v>
      </c>
      <c r="H1103" t="s">
        <v>11</v>
      </c>
      <c r="I1103" t="s">
        <v>889</v>
      </c>
      <c r="J1103" t="s">
        <v>627</v>
      </c>
      <c r="K1103" t="s">
        <v>890</v>
      </c>
    </row>
    <row r="1104" spans="1:11">
      <c r="A1104" s="26">
        <v>44560</v>
      </c>
      <c r="B1104" t="s">
        <v>516</v>
      </c>
      <c r="C1104" t="s">
        <v>517</v>
      </c>
      <c r="D1104" t="s">
        <v>615</v>
      </c>
      <c r="E1104" t="s">
        <v>518</v>
      </c>
      <c r="F1104" s="29">
        <v>9</v>
      </c>
      <c r="G1104" s="29">
        <v>1170970</v>
      </c>
      <c r="H1104" t="s">
        <v>11</v>
      </c>
      <c r="I1104" t="s">
        <v>891</v>
      </c>
      <c r="J1104" t="s">
        <v>627</v>
      </c>
      <c r="K1104" t="s">
        <v>892</v>
      </c>
    </row>
    <row r="1105" spans="1:11">
      <c r="A1105" s="26">
        <v>44560</v>
      </c>
      <c r="B1105" t="s">
        <v>516</v>
      </c>
      <c r="C1105" t="s">
        <v>517</v>
      </c>
      <c r="D1105" t="s">
        <v>615</v>
      </c>
      <c r="E1105" t="s">
        <v>518</v>
      </c>
      <c r="F1105" s="29">
        <v>293</v>
      </c>
      <c r="G1105" s="29">
        <v>58746073.130000003</v>
      </c>
      <c r="H1105" t="s">
        <v>11</v>
      </c>
      <c r="I1105" t="s">
        <v>893</v>
      </c>
      <c r="J1105" t="s">
        <v>627</v>
      </c>
      <c r="K1105" t="s">
        <v>894</v>
      </c>
    </row>
    <row r="1106" spans="1:11">
      <c r="A1106" s="26">
        <v>44560</v>
      </c>
      <c r="B1106" t="s">
        <v>516</v>
      </c>
      <c r="C1106" t="s">
        <v>517</v>
      </c>
      <c r="D1106" t="s">
        <v>615</v>
      </c>
      <c r="E1106" t="s">
        <v>518</v>
      </c>
      <c r="F1106" s="29">
        <v>39</v>
      </c>
      <c r="G1106" s="29">
        <v>19571716.559999999</v>
      </c>
      <c r="H1106" t="s">
        <v>11</v>
      </c>
      <c r="I1106" t="s">
        <v>895</v>
      </c>
      <c r="J1106" t="s">
        <v>627</v>
      </c>
      <c r="K1106" t="s">
        <v>896</v>
      </c>
    </row>
    <row r="1107" spans="1:11">
      <c r="A1107" s="26">
        <v>44560</v>
      </c>
      <c r="B1107" t="s">
        <v>516</v>
      </c>
      <c r="C1107" t="s">
        <v>517</v>
      </c>
      <c r="D1107" t="s">
        <v>615</v>
      </c>
      <c r="E1107" t="s">
        <v>518</v>
      </c>
      <c r="F1107" s="29">
        <v>58</v>
      </c>
      <c r="G1107" s="29">
        <v>70261734.379999995</v>
      </c>
      <c r="H1107" t="s">
        <v>11</v>
      </c>
      <c r="I1107" t="s">
        <v>897</v>
      </c>
      <c r="J1107" t="s">
        <v>627</v>
      </c>
      <c r="K1107" t="s">
        <v>898</v>
      </c>
    </row>
    <row r="1108" spans="1:11">
      <c r="A1108" s="26">
        <v>44560</v>
      </c>
      <c r="B1108" t="s">
        <v>516</v>
      </c>
      <c r="C1108" t="s">
        <v>517</v>
      </c>
      <c r="D1108" t="s">
        <v>615</v>
      </c>
      <c r="E1108" t="s">
        <v>518</v>
      </c>
      <c r="F1108" s="29">
        <v>666</v>
      </c>
      <c r="G1108" s="29">
        <v>583092020.94000006</v>
      </c>
      <c r="H1108" t="s">
        <v>11</v>
      </c>
      <c r="I1108" t="s">
        <v>899</v>
      </c>
      <c r="J1108" t="s">
        <v>627</v>
      </c>
      <c r="K1108" t="s">
        <v>900</v>
      </c>
    </row>
    <row r="1109" spans="1:11">
      <c r="A1109" s="26">
        <v>44560</v>
      </c>
      <c r="B1109" t="s">
        <v>516</v>
      </c>
      <c r="C1109" t="s">
        <v>517</v>
      </c>
      <c r="D1109" t="s">
        <v>615</v>
      </c>
      <c r="E1109" t="s">
        <v>518</v>
      </c>
      <c r="F1109" s="29">
        <v>1044</v>
      </c>
      <c r="G1109" s="29">
        <v>1066780877.5</v>
      </c>
      <c r="H1109" t="s">
        <v>11</v>
      </c>
      <c r="I1109" t="s">
        <v>901</v>
      </c>
      <c r="J1109" t="s">
        <v>627</v>
      </c>
      <c r="K1109" t="s">
        <v>902</v>
      </c>
    </row>
    <row r="1110" spans="1:11">
      <c r="A1110" s="26">
        <v>44560</v>
      </c>
      <c r="B1110" t="s">
        <v>516</v>
      </c>
      <c r="C1110" t="s">
        <v>517</v>
      </c>
      <c r="D1110" t="s">
        <v>615</v>
      </c>
      <c r="E1110" t="s">
        <v>518</v>
      </c>
      <c r="F1110" s="29">
        <v>5</v>
      </c>
      <c r="G1110" s="29">
        <v>1569134.38</v>
      </c>
      <c r="H1110" t="s">
        <v>11</v>
      </c>
      <c r="I1110" t="s">
        <v>903</v>
      </c>
      <c r="J1110" t="s">
        <v>627</v>
      </c>
      <c r="K1110" t="s">
        <v>904</v>
      </c>
    </row>
    <row r="1111" spans="1:11">
      <c r="A1111" s="26">
        <v>44560</v>
      </c>
      <c r="B1111" t="s">
        <v>516</v>
      </c>
      <c r="C1111" t="s">
        <v>517</v>
      </c>
      <c r="D1111" t="s">
        <v>615</v>
      </c>
      <c r="E1111" t="s">
        <v>518</v>
      </c>
      <c r="F1111" s="29">
        <v>138</v>
      </c>
      <c r="G1111" s="29">
        <v>10000625.939999999</v>
      </c>
      <c r="H1111" t="s">
        <v>11</v>
      </c>
      <c r="I1111" t="s">
        <v>905</v>
      </c>
      <c r="J1111" t="s">
        <v>627</v>
      </c>
      <c r="K1111" t="s">
        <v>906</v>
      </c>
    </row>
    <row r="1112" spans="1:11">
      <c r="A1112" s="26">
        <v>44560</v>
      </c>
      <c r="B1112" t="s">
        <v>516</v>
      </c>
      <c r="C1112" t="s">
        <v>517</v>
      </c>
      <c r="D1112" t="s">
        <v>615</v>
      </c>
      <c r="E1112" t="s">
        <v>518</v>
      </c>
      <c r="F1112" s="29">
        <v>7</v>
      </c>
      <c r="G1112" s="29">
        <v>2512659.69</v>
      </c>
      <c r="H1112" t="s">
        <v>11</v>
      </c>
      <c r="I1112" t="s">
        <v>907</v>
      </c>
      <c r="J1112" t="s">
        <v>627</v>
      </c>
      <c r="K1112" t="s">
        <v>908</v>
      </c>
    </row>
    <row r="1113" spans="1:11">
      <c r="A1113" s="26">
        <v>44560</v>
      </c>
      <c r="B1113" t="s">
        <v>516</v>
      </c>
      <c r="C1113" t="s">
        <v>517</v>
      </c>
      <c r="D1113" t="s">
        <v>615</v>
      </c>
      <c r="E1113" t="s">
        <v>518</v>
      </c>
      <c r="F1113" s="29">
        <v>152</v>
      </c>
      <c r="G1113" s="29">
        <v>27923065.629999999</v>
      </c>
      <c r="H1113" t="s">
        <v>11</v>
      </c>
      <c r="I1113" t="s">
        <v>909</v>
      </c>
      <c r="J1113" t="s">
        <v>627</v>
      </c>
      <c r="K1113" t="s">
        <v>910</v>
      </c>
    </row>
    <row r="1114" spans="1:11">
      <c r="A1114" s="26">
        <v>44560</v>
      </c>
      <c r="B1114" t="s">
        <v>516</v>
      </c>
      <c r="C1114" t="s">
        <v>517</v>
      </c>
      <c r="D1114" t="s">
        <v>615</v>
      </c>
      <c r="E1114" t="s">
        <v>518</v>
      </c>
      <c r="F1114" s="29">
        <v>3</v>
      </c>
      <c r="G1114" s="29">
        <v>543961.25</v>
      </c>
      <c r="H1114" t="s">
        <v>11</v>
      </c>
      <c r="I1114" t="s">
        <v>911</v>
      </c>
      <c r="J1114" t="s">
        <v>627</v>
      </c>
      <c r="K1114" t="s">
        <v>912</v>
      </c>
    </row>
    <row r="1115" spans="1:11">
      <c r="A1115" s="26">
        <v>44560</v>
      </c>
      <c r="B1115" t="s">
        <v>516</v>
      </c>
      <c r="C1115" t="s">
        <v>517</v>
      </c>
      <c r="D1115" t="s">
        <v>615</v>
      </c>
      <c r="E1115" t="s">
        <v>518</v>
      </c>
      <c r="F1115" s="29">
        <v>161</v>
      </c>
      <c r="G1115" s="29">
        <v>19025267.809999999</v>
      </c>
      <c r="H1115" t="s">
        <v>11</v>
      </c>
      <c r="I1115" t="s">
        <v>913</v>
      </c>
      <c r="J1115" t="s">
        <v>627</v>
      </c>
      <c r="K1115" t="s">
        <v>914</v>
      </c>
    </row>
    <row r="1116" spans="1:11">
      <c r="A1116" s="26">
        <v>44560</v>
      </c>
      <c r="B1116" t="s">
        <v>516</v>
      </c>
      <c r="C1116" t="s">
        <v>517</v>
      </c>
      <c r="D1116" t="s">
        <v>615</v>
      </c>
      <c r="E1116" t="s">
        <v>518</v>
      </c>
      <c r="F1116" s="29">
        <v>73</v>
      </c>
      <c r="G1116" s="29">
        <v>11896375.630000001</v>
      </c>
      <c r="H1116" t="s">
        <v>11</v>
      </c>
      <c r="I1116" t="s">
        <v>915</v>
      </c>
      <c r="J1116" t="s">
        <v>627</v>
      </c>
      <c r="K1116" t="s">
        <v>916</v>
      </c>
    </row>
    <row r="1117" spans="1:11">
      <c r="A1117" s="26">
        <v>44560</v>
      </c>
      <c r="B1117" t="s">
        <v>516</v>
      </c>
      <c r="C1117" t="s">
        <v>517</v>
      </c>
      <c r="D1117" t="s">
        <v>615</v>
      </c>
      <c r="E1117" t="s">
        <v>518</v>
      </c>
      <c r="F1117" s="29">
        <v>1</v>
      </c>
      <c r="G1117" s="29">
        <v>526594.38</v>
      </c>
      <c r="H1117" t="s">
        <v>11</v>
      </c>
      <c r="I1117" t="s">
        <v>917</v>
      </c>
      <c r="J1117" t="s">
        <v>627</v>
      </c>
      <c r="K1117" t="s">
        <v>918</v>
      </c>
    </row>
    <row r="1118" spans="1:11">
      <c r="A1118" s="26">
        <v>44560</v>
      </c>
      <c r="B1118" t="s">
        <v>516</v>
      </c>
      <c r="C1118" t="s">
        <v>517</v>
      </c>
      <c r="D1118" t="s">
        <v>615</v>
      </c>
      <c r="E1118" t="s">
        <v>518</v>
      </c>
      <c r="F1118" s="29">
        <v>354</v>
      </c>
      <c r="G1118" s="29">
        <v>250265786.25</v>
      </c>
      <c r="H1118" t="s">
        <v>11</v>
      </c>
      <c r="I1118" t="s">
        <v>919</v>
      </c>
      <c r="J1118" t="s">
        <v>627</v>
      </c>
      <c r="K1118" t="s">
        <v>920</v>
      </c>
    </row>
    <row r="1119" spans="1:11">
      <c r="A1119" s="26">
        <v>44560</v>
      </c>
      <c r="B1119" t="s">
        <v>516</v>
      </c>
      <c r="C1119" t="s">
        <v>517</v>
      </c>
      <c r="D1119" t="s">
        <v>615</v>
      </c>
      <c r="E1119" t="s">
        <v>518</v>
      </c>
      <c r="F1119" s="29">
        <v>21</v>
      </c>
      <c r="G1119" s="29">
        <v>14359968.75</v>
      </c>
      <c r="H1119" t="s">
        <v>11</v>
      </c>
      <c r="I1119" t="s">
        <v>921</v>
      </c>
      <c r="J1119" t="s">
        <v>627</v>
      </c>
      <c r="K1119" t="s">
        <v>922</v>
      </c>
    </row>
    <row r="1120" spans="1:11">
      <c r="A1120" s="26">
        <v>44560</v>
      </c>
      <c r="B1120" t="s">
        <v>516</v>
      </c>
      <c r="C1120" t="s">
        <v>517</v>
      </c>
      <c r="D1120" t="s">
        <v>615</v>
      </c>
      <c r="E1120" t="s">
        <v>518</v>
      </c>
      <c r="F1120" s="29">
        <v>24</v>
      </c>
      <c r="G1120" s="29">
        <v>4778585.63</v>
      </c>
      <c r="H1120" t="s">
        <v>11</v>
      </c>
      <c r="I1120" t="s">
        <v>923</v>
      </c>
      <c r="J1120" t="s">
        <v>627</v>
      </c>
      <c r="K1120" t="s">
        <v>924</v>
      </c>
    </row>
    <row r="1121" spans="1:11">
      <c r="A1121" s="26">
        <v>44560</v>
      </c>
      <c r="B1121" t="s">
        <v>516</v>
      </c>
      <c r="C1121" t="s">
        <v>517</v>
      </c>
      <c r="D1121" t="s">
        <v>615</v>
      </c>
      <c r="E1121" t="s">
        <v>518</v>
      </c>
      <c r="F1121" s="29">
        <v>1163</v>
      </c>
      <c r="G1121" s="29">
        <v>199054879.69</v>
      </c>
      <c r="H1121" t="s">
        <v>11</v>
      </c>
      <c r="I1121" t="s">
        <v>925</v>
      </c>
      <c r="J1121" t="s">
        <v>627</v>
      </c>
      <c r="K1121" t="s">
        <v>926</v>
      </c>
    </row>
    <row r="1122" spans="1:11">
      <c r="A1122" s="26">
        <v>44560</v>
      </c>
      <c r="B1122" t="s">
        <v>516</v>
      </c>
      <c r="C1122" t="s">
        <v>517</v>
      </c>
      <c r="D1122" t="s">
        <v>615</v>
      </c>
      <c r="E1122" t="s">
        <v>518</v>
      </c>
      <c r="F1122" s="29">
        <v>211</v>
      </c>
      <c r="G1122" s="29">
        <v>23927840</v>
      </c>
      <c r="H1122" t="s">
        <v>11</v>
      </c>
      <c r="I1122" t="s">
        <v>927</v>
      </c>
      <c r="J1122" t="s">
        <v>627</v>
      </c>
      <c r="K1122" t="s">
        <v>928</v>
      </c>
    </row>
    <row r="1123" spans="1:11">
      <c r="A1123" s="26">
        <v>44560</v>
      </c>
      <c r="B1123" t="s">
        <v>516</v>
      </c>
      <c r="C1123" t="s">
        <v>517</v>
      </c>
      <c r="D1123" t="s">
        <v>615</v>
      </c>
      <c r="E1123" t="s">
        <v>518</v>
      </c>
      <c r="F1123" s="29">
        <v>74</v>
      </c>
      <c r="G1123" s="29">
        <v>28198691.559999999</v>
      </c>
      <c r="H1123" t="s">
        <v>11</v>
      </c>
      <c r="I1123" t="s">
        <v>929</v>
      </c>
      <c r="J1123" t="s">
        <v>627</v>
      </c>
      <c r="K1123" t="s">
        <v>930</v>
      </c>
    </row>
    <row r="1124" spans="1:11">
      <c r="A1124" s="26">
        <v>44560</v>
      </c>
      <c r="B1124" t="s">
        <v>516</v>
      </c>
      <c r="C1124" t="s">
        <v>517</v>
      </c>
      <c r="D1124" t="s">
        <v>615</v>
      </c>
      <c r="E1124" t="s">
        <v>518</v>
      </c>
      <c r="F1124" s="29">
        <v>27</v>
      </c>
      <c r="G1124" s="29">
        <v>3323106.56</v>
      </c>
      <c r="H1124" t="s">
        <v>11</v>
      </c>
      <c r="I1124" t="s">
        <v>931</v>
      </c>
      <c r="J1124" t="s">
        <v>627</v>
      </c>
      <c r="K1124" t="s">
        <v>932</v>
      </c>
    </row>
    <row r="1125" spans="1:11">
      <c r="A1125" s="26">
        <v>44560</v>
      </c>
      <c r="B1125" t="s">
        <v>516</v>
      </c>
      <c r="C1125" t="s">
        <v>517</v>
      </c>
      <c r="D1125" t="s">
        <v>615</v>
      </c>
      <c r="E1125" t="s">
        <v>518</v>
      </c>
      <c r="F1125" s="29">
        <v>134</v>
      </c>
      <c r="G1125" s="29">
        <v>5959995.6299999999</v>
      </c>
      <c r="H1125" t="s">
        <v>11</v>
      </c>
      <c r="I1125" t="s">
        <v>933</v>
      </c>
      <c r="J1125" t="s">
        <v>627</v>
      </c>
      <c r="K1125" t="s">
        <v>934</v>
      </c>
    </row>
    <row r="1126" spans="1:11">
      <c r="A1126" s="26">
        <v>44560</v>
      </c>
      <c r="B1126" t="s">
        <v>516</v>
      </c>
      <c r="C1126" t="s">
        <v>517</v>
      </c>
      <c r="D1126" t="s">
        <v>615</v>
      </c>
      <c r="E1126" t="s">
        <v>518</v>
      </c>
      <c r="F1126" s="29">
        <v>660</v>
      </c>
      <c r="G1126" s="29">
        <v>199777381.25</v>
      </c>
      <c r="H1126" t="s">
        <v>11</v>
      </c>
      <c r="I1126" t="s">
        <v>935</v>
      </c>
      <c r="J1126" t="s">
        <v>627</v>
      </c>
      <c r="K1126" t="s">
        <v>936</v>
      </c>
    </row>
    <row r="1127" spans="1:11">
      <c r="A1127" s="26">
        <v>44560</v>
      </c>
      <c r="B1127" t="s">
        <v>516</v>
      </c>
      <c r="C1127" t="s">
        <v>517</v>
      </c>
      <c r="D1127" t="s">
        <v>615</v>
      </c>
      <c r="E1127" t="s">
        <v>518</v>
      </c>
      <c r="F1127" s="29">
        <v>523</v>
      </c>
      <c r="G1127" s="29">
        <v>86908645.310000002</v>
      </c>
      <c r="H1127" t="s">
        <v>11</v>
      </c>
      <c r="I1127" t="s">
        <v>937</v>
      </c>
      <c r="J1127" t="s">
        <v>627</v>
      </c>
      <c r="K1127" t="s">
        <v>938</v>
      </c>
    </row>
    <row r="1128" spans="1:11">
      <c r="A1128" s="26">
        <v>44560</v>
      </c>
      <c r="B1128" t="s">
        <v>516</v>
      </c>
      <c r="C1128" t="s">
        <v>517</v>
      </c>
      <c r="D1128" t="s">
        <v>615</v>
      </c>
      <c r="E1128" t="s">
        <v>518</v>
      </c>
      <c r="F1128" s="29">
        <v>1490</v>
      </c>
      <c r="G1128" s="29">
        <v>617618640.30999994</v>
      </c>
      <c r="H1128" t="s">
        <v>11</v>
      </c>
      <c r="I1128" t="s">
        <v>939</v>
      </c>
      <c r="J1128" t="s">
        <v>627</v>
      </c>
      <c r="K1128" t="s">
        <v>940</v>
      </c>
    </row>
    <row r="1129" spans="1:11">
      <c r="A1129" s="26">
        <v>44560</v>
      </c>
      <c r="B1129" t="s">
        <v>516</v>
      </c>
      <c r="C1129" t="s">
        <v>517</v>
      </c>
      <c r="D1129" t="s">
        <v>615</v>
      </c>
      <c r="E1129" t="s">
        <v>518</v>
      </c>
      <c r="F1129" s="29">
        <v>23</v>
      </c>
      <c r="G1129" s="29">
        <v>13873680</v>
      </c>
      <c r="H1129" t="s">
        <v>11</v>
      </c>
      <c r="I1129" t="s">
        <v>941</v>
      </c>
      <c r="J1129" t="s">
        <v>627</v>
      </c>
      <c r="K1129" t="s">
        <v>942</v>
      </c>
    </row>
    <row r="1130" spans="1:11">
      <c r="A1130" s="26">
        <v>44560</v>
      </c>
      <c r="B1130" t="s">
        <v>516</v>
      </c>
      <c r="C1130" t="s">
        <v>517</v>
      </c>
      <c r="D1130" t="s">
        <v>615</v>
      </c>
      <c r="E1130" t="s">
        <v>518</v>
      </c>
      <c r="F1130" s="29">
        <v>497</v>
      </c>
      <c r="G1130" s="29">
        <v>64557025.630000003</v>
      </c>
      <c r="H1130" t="s">
        <v>11</v>
      </c>
      <c r="I1130" t="s">
        <v>943</v>
      </c>
      <c r="J1130" t="s">
        <v>627</v>
      </c>
      <c r="K1130" t="s">
        <v>944</v>
      </c>
    </row>
    <row r="1131" spans="1:11">
      <c r="A1131" s="26">
        <v>44560</v>
      </c>
      <c r="B1131" t="s">
        <v>516</v>
      </c>
      <c r="C1131" t="s">
        <v>517</v>
      </c>
      <c r="D1131" t="s">
        <v>615</v>
      </c>
      <c r="E1131" t="s">
        <v>518</v>
      </c>
      <c r="F1131" s="29">
        <v>292</v>
      </c>
      <c r="G1131" s="29">
        <v>79079377.810000002</v>
      </c>
      <c r="H1131" t="s">
        <v>11</v>
      </c>
      <c r="I1131" t="s">
        <v>945</v>
      </c>
      <c r="J1131" t="s">
        <v>627</v>
      </c>
      <c r="K1131" t="s">
        <v>946</v>
      </c>
    </row>
    <row r="1132" spans="1:11">
      <c r="A1132" s="26">
        <v>44560</v>
      </c>
      <c r="B1132" t="s">
        <v>516</v>
      </c>
      <c r="C1132" t="s">
        <v>517</v>
      </c>
      <c r="D1132" t="s">
        <v>615</v>
      </c>
      <c r="E1132" t="s">
        <v>518</v>
      </c>
      <c r="F1132" s="29">
        <v>2410</v>
      </c>
      <c r="G1132" s="29">
        <v>550761080</v>
      </c>
      <c r="H1132" t="s">
        <v>11</v>
      </c>
      <c r="I1132" t="s">
        <v>947</v>
      </c>
      <c r="J1132" t="s">
        <v>627</v>
      </c>
      <c r="K1132" t="s">
        <v>948</v>
      </c>
    </row>
    <row r="1133" spans="1:11">
      <c r="A1133" s="26">
        <v>44560</v>
      </c>
      <c r="B1133" t="s">
        <v>516</v>
      </c>
      <c r="C1133" t="s">
        <v>517</v>
      </c>
      <c r="D1133" t="s">
        <v>615</v>
      </c>
      <c r="E1133" t="s">
        <v>518</v>
      </c>
      <c r="F1133" s="29">
        <v>338</v>
      </c>
      <c r="G1133" s="29">
        <v>309934054.38</v>
      </c>
      <c r="H1133" t="s">
        <v>11</v>
      </c>
      <c r="I1133" t="s">
        <v>949</v>
      </c>
      <c r="J1133" t="s">
        <v>627</v>
      </c>
      <c r="K1133" t="s">
        <v>950</v>
      </c>
    </row>
    <row r="1134" spans="1:11">
      <c r="A1134" s="26">
        <v>44560</v>
      </c>
      <c r="B1134" t="s">
        <v>516</v>
      </c>
      <c r="C1134" t="s">
        <v>517</v>
      </c>
      <c r="D1134" t="s">
        <v>615</v>
      </c>
      <c r="E1134" t="s">
        <v>518</v>
      </c>
      <c r="F1134" s="29">
        <v>6</v>
      </c>
      <c r="G1134" s="29">
        <v>807509.38</v>
      </c>
      <c r="H1134" t="s">
        <v>11</v>
      </c>
      <c r="I1134" t="s">
        <v>951</v>
      </c>
      <c r="J1134" t="s">
        <v>627</v>
      </c>
      <c r="K1134" t="s">
        <v>952</v>
      </c>
    </row>
    <row r="1135" spans="1:11">
      <c r="A1135" s="26">
        <v>44560</v>
      </c>
      <c r="B1135" t="s">
        <v>516</v>
      </c>
      <c r="C1135" t="s">
        <v>517</v>
      </c>
      <c r="D1135" t="s">
        <v>615</v>
      </c>
      <c r="E1135" t="s">
        <v>518</v>
      </c>
      <c r="F1135" s="29">
        <v>1431</v>
      </c>
      <c r="G1135" s="29">
        <v>1984114221.8800001</v>
      </c>
      <c r="H1135" t="s">
        <v>11</v>
      </c>
      <c r="I1135" t="s">
        <v>953</v>
      </c>
      <c r="J1135" t="s">
        <v>627</v>
      </c>
      <c r="K1135" t="s">
        <v>954</v>
      </c>
    </row>
    <row r="1136" spans="1:11">
      <c r="A1136" s="26">
        <v>44560</v>
      </c>
      <c r="B1136" t="s">
        <v>516</v>
      </c>
      <c r="C1136" t="s">
        <v>517</v>
      </c>
      <c r="D1136" t="s">
        <v>615</v>
      </c>
      <c r="E1136" t="s">
        <v>518</v>
      </c>
      <c r="F1136" s="29">
        <v>13</v>
      </c>
      <c r="G1136" s="29">
        <v>2917639.06</v>
      </c>
      <c r="H1136" t="s">
        <v>11</v>
      </c>
      <c r="I1136" t="s">
        <v>955</v>
      </c>
      <c r="J1136" t="s">
        <v>627</v>
      </c>
      <c r="K1136" t="s">
        <v>956</v>
      </c>
    </row>
    <row r="1137" spans="1:11">
      <c r="A1137" s="26">
        <v>44560</v>
      </c>
      <c r="B1137" t="s">
        <v>516</v>
      </c>
      <c r="C1137" t="s">
        <v>517</v>
      </c>
      <c r="D1137" t="s">
        <v>615</v>
      </c>
      <c r="E1137" t="s">
        <v>518</v>
      </c>
      <c r="F1137" s="29">
        <v>295</v>
      </c>
      <c r="G1137" s="29">
        <v>109724068.75</v>
      </c>
      <c r="H1137" t="s">
        <v>11</v>
      </c>
      <c r="I1137" t="s">
        <v>957</v>
      </c>
      <c r="J1137" t="s">
        <v>627</v>
      </c>
      <c r="K1137" t="s">
        <v>958</v>
      </c>
    </row>
    <row r="1138" spans="1:11">
      <c r="A1138" s="26">
        <v>44560</v>
      </c>
      <c r="B1138" t="s">
        <v>516</v>
      </c>
      <c r="C1138" t="s">
        <v>517</v>
      </c>
      <c r="D1138" t="s">
        <v>615</v>
      </c>
      <c r="E1138" t="s">
        <v>518</v>
      </c>
      <c r="F1138" s="29">
        <v>15</v>
      </c>
      <c r="G1138" s="29">
        <v>5470470.3099999996</v>
      </c>
      <c r="H1138" t="s">
        <v>11</v>
      </c>
      <c r="I1138" t="s">
        <v>959</v>
      </c>
      <c r="J1138" t="s">
        <v>627</v>
      </c>
      <c r="K1138" t="s">
        <v>960</v>
      </c>
    </row>
    <row r="1139" spans="1:11">
      <c r="A1139" s="26">
        <v>44560</v>
      </c>
      <c r="B1139" t="s">
        <v>516</v>
      </c>
      <c r="C1139" t="s">
        <v>517</v>
      </c>
      <c r="D1139" t="s">
        <v>615</v>
      </c>
      <c r="E1139" t="s">
        <v>518</v>
      </c>
      <c r="F1139" s="29">
        <v>15</v>
      </c>
      <c r="G1139" s="29">
        <v>4494314.0599999996</v>
      </c>
      <c r="H1139" t="s">
        <v>11</v>
      </c>
      <c r="I1139" t="s">
        <v>961</v>
      </c>
      <c r="J1139" t="s">
        <v>627</v>
      </c>
      <c r="K1139" t="s">
        <v>962</v>
      </c>
    </row>
    <row r="1140" spans="1:11">
      <c r="A1140" s="26">
        <v>44560</v>
      </c>
      <c r="B1140" t="s">
        <v>516</v>
      </c>
      <c r="C1140" t="s">
        <v>517</v>
      </c>
      <c r="D1140" t="s">
        <v>615</v>
      </c>
      <c r="E1140" t="s">
        <v>518</v>
      </c>
      <c r="F1140" s="29">
        <v>54</v>
      </c>
      <c r="G1140" s="29">
        <v>18543719.379999999</v>
      </c>
      <c r="H1140" t="s">
        <v>11</v>
      </c>
      <c r="I1140" t="s">
        <v>963</v>
      </c>
      <c r="J1140" t="s">
        <v>627</v>
      </c>
      <c r="K1140" t="s">
        <v>964</v>
      </c>
    </row>
    <row r="1141" spans="1:11">
      <c r="A1141" s="26">
        <v>44560</v>
      </c>
      <c r="B1141" t="s">
        <v>516</v>
      </c>
      <c r="C1141" t="s">
        <v>517</v>
      </c>
      <c r="D1141" t="s">
        <v>615</v>
      </c>
      <c r="E1141" t="s">
        <v>518</v>
      </c>
      <c r="F1141" s="29">
        <v>1348</v>
      </c>
      <c r="G1141" s="29">
        <v>41935083.130000003</v>
      </c>
      <c r="H1141" t="s">
        <v>11</v>
      </c>
      <c r="I1141" t="s">
        <v>965</v>
      </c>
      <c r="J1141" t="s">
        <v>627</v>
      </c>
      <c r="K1141" t="s">
        <v>966</v>
      </c>
    </row>
    <row r="1142" spans="1:11">
      <c r="A1142" s="26">
        <v>44560</v>
      </c>
      <c r="B1142" t="s">
        <v>516</v>
      </c>
      <c r="C1142" t="s">
        <v>517</v>
      </c>
      <c r="D1142" t="s">
        <v>615</v>
      </c>
      <c r="E1142" t="s">
        <v>518</v>
      </c>
      <c r="F1142" s="29">
        <v>64</v>
      </c>
      <c r="G1142" s="29">
        <v>17296099.379999999</v>
      </c>
      <c r="H1142" t="s">
        <v>11</v>
      </c>
      <c r="I1142" t="s">
        <v>967</v>
      </c>
      <c r="J1142" t="s">
        <v>627</v>
      </c>
      <c r="K1142" t="s">
        <v>968</v>
      </c>
    </row>
    <row r="1143" spans="1:11">
      <c r="A1143" s="26">
        <v>44560</v>
      </c>
      <c r="B1143" t="s">
        <v>516</v>
      </c>
      <c r="C1143" t="s">
        <v>517</v>
      </c>
      <c r="D1143" t="s">
        <v>615</v>
      </c>
      <c r="E1143" t="s">
        <v>518</v>
      </c>
      <c r="F1143" s="29">
        <v>93</v>
      </c>
      <c r="G1143" s="29">
        <v>23514220.309999999</v>
      </c>
      <c r="H1143" t="s">
        <v>11</v>
      </c>
      <c r="I1143" t="s">
        <v>969</v>
      </c>
      <c r="J1143" t="s">
        <v>627</v>
      </c>
      <c r="K1143" t="s">
        <v>970</v>
      </c>
    </row>
    <row r="1144" spans="1:11">
      <c r="A1144" s="26">
        <v>44560</v>
      </c>
      <c r="B1144" t="s">
        <v>516</v>
      </c>
      <c r="C1144" t="s">
        <v>517</v>
      </c>
      <c r="D1144" t="s">
        <v>615</v>
      </c>
      <c r="E1144" t="s">
        <v>518</v>
      </c>
      <c r="F1144" s="29">
        <v>230</v>
      </c>
      <c r="G1144" s="29">
        <v>38124903.130000003</v>
      </c>
      <c r="H1144" t="s">
        <v>11</v>
      </c>
      <c r="I1144" t="s">
        <v>971</v>
      </c>
      <c r="J1144" t="s">
        <v>627</v>
      </c>
      <c r="K1144" t="s">
        <v>972</v>
      </c>
    </row>
    <row r="1145" spans="1:11">
      <c r="A1145" s="26">
        <v>44560</v>
      </c>
      <c r="B1145" t="s">
        <v>516</v>
      </c>
      <c r="C1145" t="s">
        <v>517</v>
      </c>
      <c r="D1145" t="s">
        <v>615</v>
      </c>
      <c r="E1145" t="s">
        <v>518</v>
      </c>
      <c r="F1145" s="29">
        <v>1184</v>
      </c>
      <c r="G1145" s="29">
        <v>257733323.02000001</v>
      </c>
      <c r="H1145" t="s">
        <v>11</v>
      </c>
      <c r="I1145" t="s">
        <v>809</v>
      </c>
      <c r="J1145" t="s">
        <v>627</v>
      </c>
      <c r="K1145" t="s">
        <v>973</v>
      </c>
    </row>
    <row r="1146" spans="1:11">
      <c r="A1146" s="26">
        <v>44560</v>
      </c>
      <c r="B1146" t="s">
        <v>516</v>
      </c>
      <c r="C1146" t="s">
        <v>517</v>
      </c>
      <c r="D1146" t="s">
        <v>615</v>
      </c>
      <c r="E1146" t="s">
        <v>518</v>
      </c>
      <c r="F1146" s="29">
        <v>22</v>
      </c>
      <c r="G1146" s="29">
        <v>654176.53</v>
      </c>
      <c r="H1146" t="s">
        <v>11</v>
      </c>
      <c r="I1146" t="s">
        <v>917</v>
      </c>
      <c r="J1146" t="s">
        <v>627</v>
      </c>
      <c r="K1146" t="s">
        <v>974</v>
      </c>
    </row>
    <row r="1147" spans="1:11">
      <c r="A1147" s="26">
        <v>44560</v>
      </c>
      <c r="B1147" t="s">
        <v>516</v>
      </c>
      <c r="C1147" t="s">
        <v>517</v>
      </c>
      <c r="D1147" t="s">
        <v>615</v>
      </c>
      <c r="E1147" t="s">
        <v>518</v>
      </c>
      <c r="F1147" s="29">
        <v>13</v>
      </c>
      <c r="G1147" s="29">
        <v>2432140.63</v>
      </c>
      <c r="H1147" t="s">
        <v>11</v>
      </c>
      <c r="I1147" t="s">
        <v>975</v>
      </c>
      <c r="J1147" t="s">
        <v>627</v>
      </c>
      <c r="K1147" t="s">
        <v>976</v>
      </c>
    </row>
    <row r="1148" spans="1:11">
      <c r="A1148" s="26">
        <v>44560</v>
      </c>
      <c r="B1148" t="s">
        <v>516</v>
      </c>
      <c r="C1148" t="s">
        <v>517</v>
      </c>
      <c r="D1148" t="s">
        <v>615</v>
      </c>
      <c r="E1148" t="s">
        <v>518</v>
      </c>
      <c r="F1148" s="29">
        <v>94</v>
      </c>
      <c r="G1148" s="29">
        <v>50214416.560000002</v>
      </c>
      <c r="H1148" t="s">
        <v>11</v>
      </c>
      <c r="I1148" t="s">
        <v>977</v>
      </c>
      <c r="J1148" t="s">
        <v>627</v>
      </c>
      <c r="K1148" t="s">
        <v>978</v>
      </c>
    </row>
    <row r="1149" spans="1:11">
      <c r="A1149" s="26">
        <v>44560</v>
      </c>
      <c r="B1149" t="s">
        <v>516</v>
      </c>
      <c r="C1149" t="s">
        <v>517</v>
      </c>
      <c r="D1149" t="s">
        <v>615</v>
      </c>
      <c r="E1149" t="s">
        <v>518</v>
      </c>
      <c r="F1149" s="29">
        <v>81</v>
      </c>
      <c r="G1149" s="29">
        <v>36714082.5</v>
      </c>
      <c r="H1149" t="s">
        <v>11</v>
      </c>
      <c r="I1149" t="s">
        <v>979</v>
      </c>
      <c r="J1149" t="s">
        <v>627</v>
      </c>
      <c r="K1149" t="s">
        <v>980</v>
      </c>
    </row>
    <row r="1150" spans="1:11">
      <c r="A1150" s="26">
        <v>44560</v>
      </c>
      <c r="B1150" t="s">
        <v>516</v>
      </c>
      <c r="C1150" t="s">
        <v>517</v>
      </c>
      <c r="D1150" t="s">
        <v>615</v>
      </c>
      <c r="E1150" t="s">
        <v>518</v>
      </c>
      <c r="F1150" s="29">
        <v>53</v>
      </c>
      <c r="G1150" s="29">
        <v>9717568.75</v>
      </c>
      <c r="H1150" t="s">
        <v>11</v>
      </c>
      <c r="I1150" t="s">
        <v>981</v>
      </c>
      <c r="J1150" t="s">
        <v>627</v>
      </c>
      <c r="K1150" t="s">
        <v>982</v>
      </c>
    </row>
    <row r="1151" spans="1:11">
      <c r="A1151" s="26">
        <v>44560</v>
      </c>
      <c r="B1151" t="s">
        <v>516</v>
      </c>
      <c r="C1151" t="s">
        <v>517</v>
      </c>
      <c r="D1151" t="s">
        <v>615</v>
      </c>
      <c r="E1151" t="s">
        <v>518</v>
      </c>
      <c r="F1151" s="29">
        <v>208</v>
      </c>
      <c r="G1151" s="29">
        <v>10221740.630000001</v>
      </c>
      <c r="H1151" t="s">
        <v>11</v>
      </c>
      <c r="I1151" t="s">
        <v>983</v>
      </c>
      <c r="J1151" t="s">
        <v>627</v>
      </c>
      <c r="K1151" t="s">
        <v>984</v>
      </c>
    </row>
    <row r="1152" spans="1:11">
      <c r="A1152" s="26">
        <v>44560</v>
      </c>
      <c r="B1152" t="s">
        <v>516</v>
      </c>
      <c r="C1152" t="s">
        <v>517</v>
      </c>
      <c r="D1152" t="s">
        <v>615</v>
      </c>
      <c r="E1152" t="s">
        <v>518</v>
      </c>
      <c r="F1152" s="29">
        <v>22</v>
      </c>
      <c r="G1152" s="29">
        <v>8658408.1300000008</v>
      </c>
      <c r="H1152" t="s">
        <v>11</v>
      </c>
      <c r="I1152" t="s">
        <v>985</v>
      </c>
      <c r="J1152" t="s">
        <v>627</v>
      </c>
      <c r="K1152" t="s">
        <v>986</v>
      </c>
    </row>
    <row r="1153" spans="1:11">
      <c r="A1153" s="26">
        <v>44560</v>
      </c>
      <c r="B1153" t="s">
        <v>516</v>
      </c>
      <c r="C1153" t="s">
        <v>517</v>
      </c>
      <c r="D1153" t="s">
        <v>615</v>
      </c>
      <c r="E1153" t="s">
        <v>518</v>
      </c>
      <c r="F1153" s="29">
        <v>91</v>
      </c>
      <c r="G1153" s="29">
        <v>33882074.380000003</v>
      </c>
      <c r="H1153" t="s">
        <v>11</v>
      </c>
      <c r="I1153" t="s">
        <v>987</v>
      </c>
      <c r="J1153" t="s">
        <v>627</v>
      </c>
      <c r="K1153" t="s">
        <v>988</v>
      </c>
    </row>
    <row r="1154" spans="1:11">
      <c r="A1154" s="26">
        <v>44560</v>
      </c>
      <c r="B1154" t="s">
        <v>516</v>
      </c>
      <c r="C1154" t="s">
        <v>517</v>
      </c>
      <c r="D1154" t="s">
        <v>615</v>
      </c>
      <c r="E1154" t="s">
        <v>518</v>
      </c>
      <c r="F1154" s="29">
        <v>137</v>
      </c>
      <c r="G1154" s="29">
        <v>27440717.190000001</v>
      </c>
      <c r="H1154" t="s">
        <v>11</v>
      </c>
      <c r="I1154" t="s">
        <v>989</v>
      </c>
      <c r="J1154" t="s">
        <v>627</v>
      </c>
      <c r="K1154" t="s">
        <v>990</v>
      </c>
    </row>
    <row r="1155" spans="1:11">
      <c r="A1155" s="26">
        <v>44560</v>
      </c>
      <c r="B1155" t="s">
        <v>516</v>
      </c>
      <c r="C1155" t="s">
        <v>517</v>
      </c>
      <c r="D1155" t="s">
        <v>615</v>
      </c>
      <c r="E1155" t="s">
        <v>518</v>
      </c>
      <c r="F1155" s="29">
        <v>233</v>
      </c>
      <c r="G1155" s="29">
        <v>375294710.31</v>
      </c>
      <c r="H1155" t="s">
        <v>11</v>
      </c>
      <c r="I1155" t="s">
        <v>991</v>
      </c>
      <c r="J1155" t="s">
        <v>627</v>
      </c>
      <c r="K1155" t="s">
        <v>992</v>
      </c>
    </row>
    <row r="1156" spans="1:11">
      <c r="A1156" s="26">
        <v>44560</v>
      </c>
      <c r="B1156" t="s">
        <v>516</v>
      </c>
      <c r="C1156" t="s">
        <v>517</v>
      </c>
      <c r="D1156" t="s">
        <v>615</v>
      </c>
      <c r="E1156" t="s">
        <v>518</v>
      </c>
      <c r="F1156" s="29">
        <v>1</v>
      </c>
      <c r="G1156" s="29">
        <v>1417907.81</v>
      </c>
      <c r="H1156" t="s">
        <v>11</v>
      </c>
      <c r="I1156" t="s">
        <v>993</v>
      </c>
      <c r="J1156" t="s">
        <v>627</v>
      </c>
      <c r="K1156" t="s">
        <v>994</v>
      </c>
    </row>
    <row r="1157" spans="1:11">
      <c r="A1157" s="26">
        <v>44560</v>
      </c>
      <c r="B1157" t="s">
        <v>516</v>
      </c>
      <c r="C1157" t="s">
        <v>517</v>
      </c>
      <c r="D1157" t="s">
        <v>615</v>
      </c>
      <c r="E1157" t="s">
        <v>518</v>
      </c>
      <c r="F1157" s="29">
        <v>25</v>
      </c>
      <c r="G1157" s="29">
        <v>1744211.53</v>
      </c>
      <c r="H1157" t="s">
        <v>11</v>
      </c>
      <c r="I1157" t="s">
        <v>993</v>
      </c>
      <c r="J1157" t="s">
        <v>627</v>
      </c>
      <c r="K1157" t="s">
        <v>995</v>
      </c>
    </row>
    <row r="1158" spans="1:11">
      <c r="A1158" s="26">
        <v>44560</v>
      </c>
      <c r="B1158" t="s">
        <v>516</v>
      </c>
      <c r="C1158" t="s">
        <v>517</v>
      </c>
      <c r="D1158" t="s">
        <v>615</v>
      </c>
      <c r="E1158" t="s">
        <v>518</v>
      </c>
      <c r="F1158" s="29">
        <v>1073</v>
      </c>
      <c r="G1158" s="29">
        <v>216552625.94</v>
      </c>
      <c r="H1158" t="s">
        <v>11</v>
      </c>
      <c r="I1158" t="s">
        <v>996</v>
      </c>
      <c r="J1158" t="s">
        <v>627</v>
      </c>
      <c r="K1158" t="s">
        <v>997</v>
      </c>
    </row>
    <row r="1159" spans="1:11">
      <c r="A1159" s="26">
        <v>44560</v>
      </c>
      <c r="B1159" t="s">
        <v>516</v>
      </c>
      <c r="C1159" t="s">
        <v>517</v>
      </c>
      <c r="D1159" t="s">
        <v>615</v>
      </c>
      <c r="E1159" t="s">
        <v>518</v>
      </c>
      <c r="F1159" s="29">
        <v>56</v>
      </c>
      <c r="G1159" s="29">
        <v>17014576.879999999</v>
      </c>
      <c r="H1159" t="s">
        <v>11</v>
      </c>
      <c r="I1159" t="s">
        <v>998</v>
      </c>
      <c r="J1159" t="s">
        <v>627</v>
      </c>
      <c r="K1159" t="s">
        <v>999</v>
      </c>
    </row>
    <row r="1160" spans="1:11">
      <c r="A1160" s="26">
        <v>44560</v>
      </c>
      <c r="B1160" t="s">
        <v>516</v>
      </c>
      <c r="C1160" t="s">
        <v>517</v>
      </c>
      <c r="D1160" t="s">
        <v>615</v>
      </c>
      <c r="E1160" t="s">
        <v>518</v>
      </c>
      <c r="F1160" s="29">
        <v>541</v>
      </c>
      <c r="G1160" s="29">
        <v>43439897.219999999</v>
      </c>
      <c r="H1160" t="s">
        <v>11</v>
      </c>
      <c r="I1160" t="s">
        <v>991</v>
      </c>
      <c r="J1160" t="s">
        <v>627</v>
      </c>
      <c r="K1160" t="s">
        <v>1000</v>
      </c>
    </row>
    <row r="1161" spans="1:11">
      <c r="A1161" s="26">
        <v>44560</v>
      </c>
      <c r="B1161" t="s">
        <v>516</v>
      </c>
      <c r="C1161" t="s">
        <v>517</v>
      </c>
      <c r="D1161" t="s">
        <v>615</v>
      </c>
      <c r="E1161" t="s">
        <v>518</v>
      </c>
      <c r="F1161" s="29">
        <v>10</v>
      </c>
      <c r="G1161" s="29">
        <v>1222676.25</v>
      </c>
      <c r="H1161" t="s">
        <v>11</v>
      </c>
      <c r="I1161" t="s">
        <v>1001</v>
      </c>
      <c r="J1161" t="s">
        <v>627</v>
      </c>
      <c r="K1161" t="s">
        <v>1002</v>
      </c>
    </row>
    <row r="1162" spans="1:11">
      <c r="A1162" s="26">
        <v>44560</v>
      </c>
      <c r="B1162" t="s">
        <v>516</v>
      </c>
      <c r="C1162" t="s">
        <v>517</v>
      </c>
      <c r="D1162" t="s">
        <v>615</v>
      </c>
      <c r="E1162" t="s">
        <v>518</v>
      </c>
      <c r="F1162" s="29">
        <v>16</v>
      </c>
      <c r="G1162" s="29">
        <v>5541187.5</v>
      </c>
      <c r="H1162" t="s">
        <v>11</v>
      </c>
      <c r="I1162" t="s">
        <v>1003</v>
      </c>
      <c r="J1162" t="s">
        <v>627</v>
      </c>
      <c r="K1162" t="s">
        <v>1004</v>
      </c>
    </row>
    <row r="1163" spans="1:11">
      <c r="A1163" s="26">
        <v>44560</v>
      </c>
      <c r="B1163" t="s">
        <v>516</v>
      </c>
      <c r="C1163" t="s">
        <v>517</v>
      </c>
      <c r="D1163" t="s">
        <v>615</v>
      </c>
      <c r="E1163" t="s">
        <v>518</v>
      </c>
      <c r="F1163" s="29">
        <v>1880</v>
      </c>
      <c r="G1163" s="29">
        <v>300122171.25</v>
      </c>
      <c r="H1163" t="s">
        <v>11</v>
      </c>
      <c r="I1163" t="s">
        <v>1005</v>
      </c>
      <c r="J1163" t="s">
        <v>627</v>
      </c>
      <c r="K1163" t="s">
        <v>1006</v>
      </c>
    </row>
    <row r="1164" spans="1:11">
      <c r="A1164" s="26">
        <v>44560</v>
      </c>
      <c r="B1164" t="s">
        <v>516</v>
      </c>
      <c r="C1164" t="s">
        <v>517</v>
      </c>
      <c r="D1164" t="s">
        <v>615</v>
      </c>
      <c r="E1164" t="s">
        <v>518</v>
      </c>
      <c r="F1164" s="29">
        <v>10</v>
      </c>
      <c r="G1164" s="29">
        <v>3160682.81</v>
      </c>
      <c r="H1164" t="s">
        <v>11</v>
      </c>
      <c r="I1164" t="s">
        <v>1007</v>
      </c>
      <c r="J1164" t="s">
        <v>627</v>
      </c>
      <c r="K1164" t="s">
        <v>1008</v>
      </c>
    </row>
    <row r="1165" spans="1:11">
      <c r="A1165" s="26">
        <v>44560</v>
      </c>
      <c r="B1165" t="s">
        <v>516</v>
      </c>
      <c r="C1165" t="s">
        <v>517</v>
      </c>
      <c r="D1165" t="s">
        <v>615</v>
      </c>
      <c r="E1165" t="s">
        <v>518</v>
      </c>
      <c r="F1165" s="29">
        <v>43</v>
      </c>
      <c r="G1165" s="29">
        <v>2542262.5</v>
      </c>
      <c r="H1165" t="s">
        <v>11</v>
      </c>
      <c r="I1165" t="s">
        <v>1009</v>
      </c>
      <c r="J1165" t="s">
        <v>627</v>
      </c>
      <c r="K1165" t="s">
        <v>1010</v>
      </c>
    </row>
    <row r="1166" spans="1:11">
      <c r="A1166" s="26">
        <v>44560</v>
      </c>
      <c r="B1166" t="s">
        <v>516</v>
      </c>
      <c r="C1166" t="s">
        <v>517</v>
      </c>
      <c r="D1166" t="s">
        <v>615</v>
      </c>
      <c r="E1166" t="s">
        <v>518</v>
      </c>
      <c r="F1166" s="29">
        <v>3</v>
      </c>
      <c r="G1166" s="29">
        <v>8652131.5600000005</v>
      </c>
      <c r="H1166" t="s">
        <v>11</v>
      </c>
      <c r="I1166" t="s">
        <v>1011</v>
      </c>
      <c r="J1166" t="s">
        <v>627</v>
      </c>
      <c r="K1166" t="s">
        <v>1012</v>
      </c>
    </row>
    <row r="1167" spans="1:11">
      <c r="A1167" s="26">
        <v>44560</v>
      </c>
      <c r="B1167" t="s">
        <v>516</v>
      </c>
      <c r="C1167" t="s">
        <v>517</v>
      </c>
      <c r="D1167" t="s">
        <v>615</v>
      </c>
      <c r="E1167" t="s">
        <v>518</v>
      </c>
      <c r="F1167" s="29">
        <v>10</v>
      </c>
      <c r="G1167" s="29">
        <v>45163194.060000002</v>
      </c>
      <c r="H1167" t="s">
        <v>11</v>
      </c>
      <c r="I1167" t="s">
        <v>1013</v>
      </c>
      <c r="J1167" t="s">
        <v>627</v>
      </c>
      <c r="K1167" t="s">
        <v>1014</v>
      </c>
    </row>
    <row r="1168" spans="1:11">
      <c r="A1168" s="26">
        <v>44560</v>
      </c>
      <c r="B1168" t="s">
        <v>516</v>
      </c>
      <c r="C1168" t="s">
        <v>517</v>
      </c>
      <c r="D1168" t="s">
        <v>615</v>
      </c>
      <c r="E1168" t="s">
        <v>518</v>
      </c>
      <c r="F1168" s="29">
        <v>339</v>
      </c>
      <c r="G1168" s="29">
        <v>166656531.56</v>
      </c>
      <c r="H1168" t="s">
        <v>11</v>
      </c>
      <c r="I1168" t="s">
        <v>1015</v>
      </c>
      <c r="J1168" t="s">
        <v>627</v>
      </c>
      <c r="K1168" t="s">
        <v>1016</v>
      </c>
    </row>
    <row r="1169" spans="1:11">
      <c r="A1169" s="26">
        <v>44560</v>
      </c>
      <c r="B1169" t="s">
        <v>516</v>
      </c>
      <c r="C1169" t="s">
        <v>517</v>
      </c>
      <c r="D1169" t="s">
        <v>615</v>
      </c>
      <c r="E1169" t="s">
        <v>518</v>
      </c>
      <c r="F1169" s="29">
        <v>42</v>
      </c>
      <c r="G1169" s="29">
        <v>4762683.4400000004</v>
      </c>
      <c r="H1169" t="s">
        <v>11</v>
      </c>
      <c r="I1169" t="s">
        <v>1017</v>
      </c>
      <c r="J1169" t="s">
        <v>627</v>
      </c>
      <c r="K1169" t="s">
        <v>1018</v>
      </c>
    </row>
    <row r="1170" spans="1:11">
      <c r="A1170" s="26">
        <v>44560</v>
      </c>
      <c r="B1170" t="s">
        <v>516</v>
      </c>
      <c r="C1170" t="s">
        <v>517</v>
      </c>
      <c r="D1170" t="s">
        <v>615</v>
      </c>
      <c r="E1170" t="s">
        <v>518</v>
      </c>
      <c r="F1170" s="29">
        <v>4369</v>
      </c>
      <c r="G1170" s="29">
        <v>673770806.55999994</v>
      </c>
      <c r="H1170" t="s">
        <v>11</v>
      </c>
      <c r="I1170" t="s">
        <v>1019</v>
      </c>
      <c r="J1170" t="s">
        <v>627</v>
      </c>
      <c r="K1170" t="s">
        <v>1020</v>
      </c>
    </row>
    <row r="1171" spans="1:11">
      <c r="A1171" s="26">
        <v>44560</v>
      </c>
      <c r="B1171" t="s">
        <v>516</v>
      </c>
      <c r="C1171" t="s">
        <v>517</v>
      </c>
      <c r="D1171" t="s">
        <v>615</v>
      </c>
      <c r="E1171" t="s">
        <v>518</v>
      </c>
      <c r="F1171" s="29">
        <v>36</v>
      </c>
      <c r="G1171" s="29">
        <v>15816634.689999999</v>
      </c>
      <c r="H1171" t="s">
        <v>11</v>
      </c>
      <c r="I1171" t="s">
        <v>1021</v>
      </c>
      <c r="J1171" t="s">
        <v>627</v>
      </c>
      <c r="K1171" t="s">
        <v>1022</v>
      </c>
    </row>
    <row r="1172" spans="1:11">
      <c r="A1172" s="26">
        <v>44560</v>
      </c>
      <c r="B1172" t="s">
        <v>516</v>
      </c>
      <c r="C1172" t="s">
        <v>517</v>
      </c>
      <c r="D1172" t="s">
        <v>615</v>
      </c>
      <c r="E1172" t="s">
        <v>518</v>
      </c>
      <c r="F1172" s="29">
        <v>92</v>
      </c>
      <c r="G1172" s="29">
        <v>15976994.699999999</v>
      </c>
      <c r="H1172" t="s">
        <v>11</v>
      </c>
      <c r="I1172" t="s">
        <v>1011</v>
      </c>
      <c r="J1172" t="s">
        <v>627</v>
      </c>
      <c r="K1172" t="s">
        <v>1023</v>
      </c>
    </row>
    <row r="1173" spans="1:11">
      <c r="A1173" s="26">
        <v>44560</v>
      </c>
      <c r="B1173" t="s">
        <v>516</v>
      </c>
      <c r="C1173" t="s">
        <v>517</v>
      </c>
      <c r="D1173" t="s">
        <v>615</v>
      </c>
      <c r="E1173" t="s">
        <v>518</v>
      </c>
      <c r="F1173" s="29">
        <v>16</v>
      </c>
      <c r="G1173" s="29">
        <v>3667952.81</v>
      </c>
      <c r="H1173" t="s">
        <v>11</v>
      </c>
      <c r="I1173" t="s">
        <v>1024</v>
      </c>
      <c r="J1173" t="s">
        <v>627</v>
      </c>
      <c r="K1173" t="s">
        <v>1025</v>
      </c>
    </row>
    <row r="1174" spans="1:11">
      <c r="A1174" s="26">
        <v>44560</v>
      </c>
      <c r="B1174" t="s">
        <v>516</v>
      </c>
      <c r="C1174" t="s">
        <v>517</v>
      </c>
      <c r="D1174" t="s">
        <v>615</v>
      </c>
      <c r="E1174" t="s">
        <v>518</v>
      </c>
      <c r="F1174" s="29">
        <v>52</v>
      </c>
      <c r="G1174" s="29">
        <v>8565127.1899999995</v>
      </c>
      <c r="H1174" t="s">
        <v>11</v>
      </c>
      <c r="I1174" t="s">
        <v>1026</v>
      </c>
      <c r="J1174" t="s">
        <v>627</v>
      </c>
      <c r="K1174" t="s">
        <v>1027</v>
      </c>
    </row>
    <row r="1175" spans="1:11">
      <c r="A1175" s="26">
        <v>44560</v>
      </c>
      <c r="B1175" t="s">
        <v>516</v>
      </c>
      <c r="C1175" t="s">
        <v>517</v>
      </c>
      <c r="D1175" t="s">
        <v>615</v>
      </c>
      <c r="E1175" t="s">
        <v>518</v>
      </c>
      <c r="F1175" s="29">
        <v>371</v>
      </c>
      <c r="G1175" s="29">
        <v>56504634.689999998</v>
      </c>
      <c r="H1175" t="s">
        <v>11</v>
      </c>
      <c r="I1175" t="s">
        <v>1028</v>
      </c>
      <c r="J1175" t="s">
        <v>627</v>
      </c>
      <c r="K1175" t="s">
        <v>1029</v>
      </c>
    </row>
    <row r="1176" spans="1:11">
      <c r="A1176" s="26">
        <v>44560</v>
      </c>
      <c r="B1176" t="s">
        <v>516</v>
      </c>
      <c r="C1176" t="s">
        <v>517</v>
      </c>
      <c r="D1176" t="s">
        <v>615</v>
      </c>
      <c r="E1176" t="s">
        <v>518</v>
      </c>
      <c r="F1176" s="29">
        <v>307</v>
      </c>
      <c r="G1176" s="29">
        <v>90503085</v>
      </c>
      <c r="H1176" t="s">
        <v>11</v>
      </c>
      <c r="I1176" t="s">
        <v>1030</v>
      </c>
      <c r="J1176" t="s">
        <v>627</v>
      </c>
      <c r="K1176" t="s">
        <v>1031</v>
      </c>
    </row>
    <row r="1177" spans="1:11">
      <c r="A1177" s="26">
        <v>44560</v>
      </c>
      <c r="B1177" t="s">
        <v>516</v>
      </c>
      <c r="C1177" t="s">
        <v>517</v>
      </c>
      <c r="D1177" t="s">
        <v>615</v>
      </c>
      <c r="E1177" t="s">
        <v>518</v>
      </c>
      <c r="F1177" s="29">
        <v>108</v>
      </c>
      <c r="G1177" s="29">
        <v>7174045.3099999996</v>
      </c>
      <c r="H1177" t="s">
        <v>11</v>
      </c>
      <c r="I1177" t="s">
        <v>1032</v>
      </c>
      <c r="J1177" t="s">
        <v>627</v>
      </c>
      <c r="K1177" t="s">
        <v>1033</v>
      </c>
    </row>
    <row r="1178" spans="1:11">
      <c r="A1178" s="26">
        <v>44560</v>
      </c>
      <c r="B1178" t="s">
        <v>516</v>
      </c>
      <c r="C1178" t="s">
        <v>517</v>
      </c>
      <c r="D1178" t="s">
        <v>615</v>
      </c>
      <c r="E1178" t="s">
        <v>518</v>
      </c>
      <c r="F1178" s="29">
        <v>76</v>
      </c>
      <c r="G1178" s="29">
        <v>28787619.059999999</v>
      </c>
      <c r="H1178" t="s">
        <v>11</v>
      </c>
      <c r="I1178" t="s">
        <v>1034</v>
      </c>
      <c r="J1178" t="s">
        <v>627</v>
      </c>
      <c r="K1178" t="s">
        <v>1035</v>
      </c>
    </row>
    <row r="1179" spans="1:11">
      <c r="A1179" s="26">
        <v>44560</v>
      </c>
      <c r="B1179" t="s">
        <v>516</v>
      </c>
      <c r="C1179" t="s">
        <v>517</v>
      </c>
      <c r="D1179" t="s">
        <v>615</v>
      </c>
      <c r="E1179" t="s">
        <v>518</v>
      </c>
      <c r="F1179" s="29">
        <v>1806</v>
      </c>
      <c r="G1179" s="29">
        <v>177569123.75</v>
      </c>
      <c r="H1179" t="s">
        <v>11</v>
      </c>
      <c r="I1179" t="s">
        <v>701</v>
      </c>
      <c r="J1179" t="s">
        <v>627</v>
      </c>
      <c r="K1179" t="s">
        <v>1036</v>
      </c>
    </row>
    <row r="1180" spans="1:11">
      <c r="A1180" s="26">
        <v>44560</v>
      </c>
      <c r="B1180" t="s">
        <v>516</v>
      </c>
      <c r="C1180" t="s">
        <v>517</v>
      </c>
      <c r="D1180" t="s">
        <v>615</v>
      </c>
      <c r="E1180" t="s">
        <v>518</v>
      </c>
      <c r="F1180" s="29">
        <v>12</v>
      </c>
      <c r="G1180" s="29">
        <v>25083056.879999999</v>
      </c>
      <c r="H1180" t="s">
        <v>11</v>
      </c>
      <c r="I1180" t="s">
        <v>1037</v>
      </c>
      <c r="J1180" t="s">
        <v>627</v>
      </c>
      <c r="K1180" t="s">
        <v>1038</v>
      </c>
    </row>
    <row r="1181" spans="1:11">
      <c r="A1181" s="26">
        <v>44560</v>
      </c>
      <c r="B1181" t="s">
        <v>516</v>
      </c>
      <c r="C1181" t="s">
        <v>517</v>
      </c>
      <c r="D1181" t="s">
        <v>615</v>
      </c>
      <c r="E1181" t="s">
        <v>518</v>
      </c>
      <c r="F1181" s="29">
        <v>16</v>
      </c>
      <c r="G1181" s="29">
        <v>1522158.22</v>
      </c>
      <c r="H1181" t="s">
        <v>11</v>
      </c>
      <c r="I1181" t="s">
        <v>1037</v>
      </c>
      <c r="J1181" t="s">
        <v>627</v>
      </c>
      <c r="K1181" t="s">
        <v>1039</v>
      </c>
    </row>
    <row r="1182" spans="1:11">
      <c r="A1182" s="26">
        <v>44560</v>
      </c>
      <c r="B1182" t="s">
        <v>516</v>
      </c>
      <c r="C1182" t="s">
        <v>517</v>
      </c>
      <c r="D1182" t="s">
        <v>615</v>
      </c>
      <c r="E1182" t="s">
        <v>518</v>
      </c>
      <c r="F1182" s="29">
        <v>3</v>
      </c>
      <c r="G1182" s="29">
        <v>4378642.1900000004</v>
      </c>
      <c r="H1182" t="s">
        <v>11</v>
      </c>
      <c r="I1182" t="s">
        <v>1040</v>
      </c>
      <c r="J1182" t="s">
        <v>627</v>
      </c>
      <c r="K1182" t="s">
        <v>1041</v>
      </c>
    </row>
    <row r="1183" spans="1:11">
      <c r="A1183" s="26">
        <v>44560</v>
      </c>
      <c r="B1183" t="s">
        <v>516</v>
      </c>
      <c r="C1183" t="s">
        <v>517</v>
      </c>
      <c r="D1183" t="s">
        <v>615</v>
      </c>
      <c r="E1183" t="s">
        <v>518</v>
      </c>
      <c r="F1183" s="29">
        <v>18</v>
      </c>
      <c r="G1183" s="29">
        <v>1392961.25</v>
      </c>
      <c r="H1183" t="s">
        <v>11</v>
      </c>
      <c r="I1183" t="s">
        <v>1040</v>
      </c>
      <c r="J1183" t="s">
        <v>627</v>
      </c>
      <c r="K1183" t="s">
        <v>1042</v>
      </c>
    </row>
    <row r="1184" spans="1:11">
      <c r="A1184" s="26">
        <v>44560</v>
      </c>
      <c r="B1184" t="s">
        <v>516</v>
      </c>
      <c r="C1184" t="s">
        <v>517</v>
      </c>
      <c r="D1184" t="s">
        <v>615</v>
      </c>
      <c r="E1184" t="s">
        <v>518</v>
      </c>
      <c r="F1184" s="29">
        <v>0</v>
      </c>
      <c r="G1184" s="29">
        <v>2556786.25</v>
      </c>
      <c r="H1184" t="s">
        <v>11</v>
      </c>
      <c r="I1184" t="s">
        <v>1043</v>
      </c>
      <c r="J1184" t="s">
        <v>627</v>
      </c>
      <c r="K1184" t="s">
        <v>1044</v>
      </c>
    </row>
    <row r="1185" spans="1:11">
      <c r="A1185" s="26">
        <v>44560</v>
      </c>
      <c r="B1185" t="s">
        <v>516</v>
      </c>
      <c r="C1185" t="s">
        <v>517</v>
      </c>
      <c r="D1185" t="s">
        <v>615</v>
      </c>
      <c r="E1185" t="s">
        <v>518</v>
      </c>
      <c r="F1185" s="29">
        <v>9</v>
      </c>
      <c r="G1185" s="29">
        <v>2674455.11</v>
      </c>
      <c r="H1185" t="s">
        <v>11</v>
      </c>
      <c r="I1185" t="s">
        <v>1043</v>
      </c>
      <c r="J1185" t="s">
        <v>627</v>
      </c>
      <c r="K1185" t="s">
        <v>1045</v>
      </c>
    </row>
    <row r="1186" spans="1:11">
      <c r="A1186" s="26">
        <v>44560</v>
      </c>
      <c r="B1186" t="s">
        <v>516</v>
      </c>
      <c r="C1186" t="s">
        <v>517</v>
      </c>
      <c r="D1186" t="s">
        <v>615</v>
      </c>
      <c r="E1186" t="s">
        <v>518</v>
      </c>
      <c r="F1186" s="29">
        <v>161</v>
      </c>
      <c r="G1186" s="29">
        <v>25251749.379999999</v>
      </c>
      <c r="H1186" t="s">
        <v>11</v>
      </c>
      <c r="I1186" t="s">
        <v>1046</v>
      </c>
      <c r="J1186" t="s">
        <v>627</v>
      </c>
      <c r="K1186" t="s">
        <v>1047</v>
      </c>
    </row>
    <row r="1187" spans="1:11">
      <c r="A1187" s="26">
        <v>44560</v>
      </c>
      <c r="B1187" t="s">
        <v>516</v>
      </c>
      <c r="C1187" t="s">
        <v>517</v>
      </c>
      <c r="D1187" t="s">
        <v>615</v>
      </c>
      <c r="E1187" t="s">
        <v>518</v>
      </c>
      <c r="F1187" s="29">
        <v>3268</v>
      </c>
      <c r="G1187" s="29">
        <v>398037925.63</v>
      </c>
      <c r="H1187" t="s">
        <v>11</v>
      </c>
      <c r="I1187" t="s">
        <v>1048</v>
      </c>
      <c r="J1187" t="s">
        <v>627</v>
      </c>
      <c r="K1187" t="s">
        <v>1049</v>
      </c>
    </row>
    <row r="1188" spans="1:11">
      <c r="A1188" s="26">
        <v>44560</v>
      </c>
      <c r="B1188" t="s">
        <v>516</v>
      </c>
      <c r="C1188" t="s">
        <v>517</v>
      </c>
      <c r="D1188" t="s">
        <v>615</v>
      </c>
      <c r="E1188" t="s">
        <v>518</v>
      </c>
      <c r="F1188" s="29">
        <v>130</v>
      </c>
      <c r="G1188" s="29">
        <v>71427971.560000002</v>
      </c>
      <c r="H1188" t="s">
        <v>11</v>
      </c>
      <c r="I1188" t="s">
        <v>1050</v>
      </c>
      <c r="J1188" t="s">
        <v>627</v>
      </c>
      <c r="K1188" t="s">
        <v>1051</v>
      </c>
    </row>
    <row r="1189" spans="1:11">
      <c r="A1189" s="26">
        <v>44560</v>
      </c>
      <c r="B1189" t="s">
        <v>516</v>
      </c>
      <c r="C1189" t="s">
        <v>517</v>
      </c>
      <c r="D1189" t="s">
        <v>615</v>
      </c>
      <c r="E1189" t="s">
        <v>518</v>
      </c>
      <c r="F1189" s="29">
        <v>436</v>
      </c>
      <c r="G1189" s="29">
        <v>19329945.079999998</v>
      </c>
      <c r="H1189" t="s">
        <v>11</v>
      </c>
      <c r="I1189" t="s">
        <v>899</v>
      </c>
      <c r="J1189" t="s">
        <v>627</v>
      </c>
      <c r="K1189" t="s">
        <v>1052</v>
      </c>
    </row>
    <row r="1190" spans="1:11">
      <c r="A1190" s="26">
        <v>44560</v>
      </c>
      <c r="B1190" t="s">
        <v>516</v>
      </c>
      <c r="C1190" t="s">
        <v>517</v>
      </c>
      <c r="D1190" t="s">
        <v>615</v>
      </c>
      <c r="E1190" t="s">
        <v>518</v>
      </c>
      <c r="F1190" s="29">
        <v>2625</v>
      </c>
      <c r="G1190" s="29">
        <v>156727384.77000001</v>
      </c>
      <c r="H1190" t="s">
        <v>11</v>
      </c>
      <c r="I1190" t="s">
        <v>633</v>
      </c>
      <c r="J1190" t="s">
        <v>627</v>
      </c>
      <c r="K1190" t="s">
        <v>1053</v>
      </c>
    </row>
    <row r="1191" spans="1:11">
      <c r="A1191" s="26">
        <v>44560</v>
      </c>
      <c r="B1191" t="s">
        <v>516</v>
      </c>
      <c r="C1191" t="s">
        <v>517</v>
      </c>
      <c r="D1191" t="s">
        <v>615</v>
      </c>
      <c r="E1191" t="s">
        <v>518</v>
      </c>
      <c r="F1191" s="29">
        <v>118</v>
      </c>
      <c r="G1191" s="29">
        <v>6165861.6299999999</v>
      </c>
      <c r="H1191" t="s">
        <v>11</v>
      </c>
      <c r="I1191" t="s">
        <v>765</v>
      </c>
      <c r="J1191" t="s">
        <v>627</v>
      </c>
      <c r="K1191" t="s">
        <v>1054</v>
      </c>
    </row>
    <row r="1192" spans="1:11">
      <c r="A1192" s="26">
        <v>44560</v>
      </c>
      <c r="B1192" t="s">
        <v>516</v>
      </c>
      <c r="C1192" t="s">
        <v>517</v>
      </c>
      <c r="D1192" t="s">
        <v>615</v>
      </c>
      <c r="E1192" t="s">
        <v>518</v>
      </c>
      <c r="F1192" s="29">
        <v>1141</v>
      </c>
      <c r="G1192" s="29">
        <v>52185788.840000004</v>
      </c>
      <c r="H1192" t="s">
        <v>11</v>
      </c>
      <c r="I1192" t="s">
        <v>813</v>
      </c>
      <c r="J1192" t="s">
        <v>627</v>
      </c>
      <c r="K1192" t="s">
        <v>1055</v>
      </c>
    </row>
    <row r="1193" spans="1:11">
      <c r="A1193" s="26">
        <v>44560</v>
      </c>
      <c r="B1193" t="s">
        <v>516</v>
      </c>
      <c r="C1193" t="s">
        <v>517</v>
      </c>
      <c r="D1193" t="s">
        <v>615</v>
      </c>
      <c r="E1193" t="s">
        <v>518</v>
      </c>
      <c r="F1193" s="29">
        <v>215</v>
      </c>
      <c r="G1193" s="29">
        <v>7691490.8899999997</v>
      </c>
      <c r="H1193" t="s">
        <v>11</v>
      </c>
      <c r="I1193" t="s">
        <v>919</v>
      </c>
      <c r="J1193" t="s">
        <v>627</v>
      </c>
      <c r="K1193" t="s">
        <v>1056</v>
      </c>
    </row>
    <row r="1194" spans="1:11">
      <c r="A1194" s="26">
        <v>44560</v>
      </c>
      <c r="B1194" t="s">
        <v>516</v>
      </c>
      <c r="C1194" t="s">
        <v>517</v>
      </c>
      <c r="D1194" t="s">
        <v>615</v>
      </c>
      <c r="E1194" t="s">
        <v>518</v>
      </c>
      <c r="F1194" s="29">
        <v>463</v>
      </c>
      <c r="G1194" s="29">
        <v>22146667.23</v>
      </c>
      <c r="H1194" t="s">
        <v>11</v>
      </c>
      <c r="I1194" t="s">
        <v>879</v>
      </c>
      <c r="J1194" t="s">
        <v>627</v>
      </c>
      <c r="K1194" t="s">
        <v>1057</v>
      </c>
    </row>
    <row r="1195" spans="1:11">
      <c r="A1195" s="26">
        <v>44560</v>
      </c>
      <c r="B1195" t="s">
        <v>516</v>
      </c>
      <c r="C1195" t="s">
        <v>517</v>
      </c>
      <c r="D1195" t="s">
        <v>615</v>
      </c>
      <c r="E1195" t="s">
        <v>518</v>
      </c>
      <c r="F1195" s="29">
        <v>80</v>
      </c>
      <c r="G1195" s="29">
        <v>5467917.1900000004</v>
      </c>
      <c r="H1195" t="s">
        <v>11</v>
      </c>
      <c r="I1195" t="s">
        <v>1058</v>
      </c>
      <c r="J1195" t="s">
        <v>627</v>
      </c>
      <c r="K1195" t="s">
        <v>1059</v>
      </c>
    </row>
    <row r="1196" spans="1:11">
      <c r="A1196" s="26">
        <v>44560</v>
      </c>
      <c r="B1196" t="s">
        <v>516</v>
      </c>
      <c r="C1196" t="s">
        <v>517</v>
      </c>
      <c r="D1196" t="s">
        <v>615</v>
      </c>
      <c r="E1196" t="s">
        <v>518</v>
      </c>
      <c r="F1196" s="29">
        <v>45</v>
      </c>
      <c r="G1196" s="29">
        <v>12690309.689999999</v>
      </c>
      <c r="H1196" t="s">
        <v>11</v>
      </c>
      <c r="I1196" t="s">
        <v>1060</v>
      </c>
      <c r="J1196" t="s">
        <v>627</v>
      </c>
      <c r="K1196" t="s">
        <v>1061</v>
      </c>
    </row>
    <row r="1197" spans="1:11">
      <c r="A1197" s="26">
        <v>44560</v>
      </c>
      <c r="B1197" t="s">
        <v>516</v>
      </c>
      <c r="C1197" t="s">
        <v>517</v>
      </c>
      <c r="D1197" t="s">
        <v>615</v>
      </c>
      <c r="E1197" t="s">
        <v>518</v>
      </c>
      <c r="F1197" s="29">
        <v>34</v>
      </c>
      <c r="G1197" s="29">
        <v>1009100.39</v>
      </c>
      <c r="H1197" t="s">
        <v>11</v>
      </c>
      <c r="I1197" t="s">
        <v>735</v>
      </c>
      <c r="J1197" t="s">
        <v>627</v>
      </c>
      <c r="K1197" t="s">
        <v>1062</v>
      </c>
    </row>
    <row r="1198" spans="1:11">
      <c r="A1198" s="26">
        <v>44560</v>
      </c>
      <c r="B1198" t="s">
        <v>516</v>
      </c>
      <c r="C1198" t="s">
        <v>517</v>
      </c>
      <c r="D1198" t="s">
        <v>615</v>
      </c>
      <c r="E1198" t="s">
        <v>518</v>
      </c>
      <c r="F1198" s="29">
        <v>232</v>
      </c>
      <c r="G1198" s="29">
        <v>10654604.050000001</v>
      </c>
      <c r="H1198" t="s">
        <v>11</v>
      </c>
      <c r="I1198" t="s">
        <v>949</v>
      </c>
      <c r="J1198" t="s">
        <v>627</v>
      </c>
      <c r="K1198" t="s">
        <v>1063</v>
      </c>
    </row>
    <row r="1199" spans="1:11">
      <c r="A1199" s="26">
        <v>44560</v>
      </c>
      <c r="B1199" t="s">
        <v>516</v>
      </c>
      <c r="C1199" t="s">
        <v>517</v>
      </c>
      <c r="D1199" t="s">
        <v>615</v>
      </c>
      <c r="E1199" t="s">
        <v>518</v>
      </c>
      <c r="F1199" s="29">
        <v>38</v>
      </c>
      <c r="G1199" s="29">
        <v>2925079.38</v>
      </c>
      <c r="H1199" t="s">
        <v>11</v>
      </c>
      <c r="I1199" t="s">
        <v>1064</v>
      </c>
      <c r="J1199" t="s">
        <v>627</v>
      </c>
      <c r="K1199" t="s">
        <v>1065</v>
      </c>
    </row>
    <row r="1200" spans="1:11">
      <c r="A1200" s="26">
        <v>44560</v>
      </c>
      <c r="B1200" t="s">
        <v>516</v>
      </c>
      <c r="C1200" t="s">
        <v>517</v>
      </c>
      <c r="D1200" t="s">
        <v>615</v>
      </c>
      <c r="E1200" t="s">
        <v>518</v>
      </c>
      <c r="F1200" s="29">
        <v>10</v>
      </c>
      <c r="G1200" s="29">
        <v>690334.38</v>
      </c>
      <c r="H1200" t="s">
        <v>11</v>
      </c>
      <c r="I1200" t="s">
        <v>1066</v>
      </c>
      <c r="J1200" t="s">
        <v>627</v>
      </c>
      <c r="K1200" t="s">
        <v>1067</v>
      </c>
    </row>
    <row r="1201" spans="1:11">
      <c r="A1201" s="26">
        <v>44560</v>
      </c>
      <c r="B1201" t="s">
        <v>516</v>
      </c>
      <c r="C1201" t="s">
        <v>517</v>
      </c>
      <c r="D1201" t="s">
        <v>615</v>
      </c>
      <c r="E1201" t="s">
        <v>518</v>
      </c>
      <c r="F1201" s="29">
        <v>3</v>
      </c>
      <c r="G1201" s="29">
        <v>238610.31</v>
      </c>
      <c r="H1201" t="s">
        <v>11</v>
      </c>
      <c r="I1201" t="s">
        <v>1068</v>
      </c>
      <c r="J1201" t="s">
        <v>627</v>
      </c>
      <c r="K1201" t="s">
        <v>1069</v>
      </c>
    </row>
    <row r="1202" spans="1:11">
      <c r="A1202" s="26">
        <v>44560</v>
      </c>
      <c r="B1202" t="s">
        <v>516</v>
      </c>
      <c r="C1202" t="s">
        <v>517</v>
      </c>
      <c r="D1202" t="s">
        <v>615</v>
      </c>
      <c r="E1202" t="s">
        <v>518</v>
      </c>
      <c r="F1202" s="29">
        <v>34</v>
      </c>
      <c r="G1202" s="29">
        <v>1244128.52</v>
      </c>
      <c r="H1202" t="s">
        <v>11</v>
      </c>
      <c r="I1202" t="s">
        <v>685</v>
      </c>
      <c r="J1202" t="s">
        <v>627</v>
      </c>
      <c r="K1202" t="s">
        <v>1070</v>
      </c>
    </row>
    <row r="1203" spans="1:11">
      <c r="A1203" s="26">
        <v>44560</v>
      </c>
      <c r="B1203" t="s">
        <v>516</v>
      </c>
      <c r="C1203" t="s">
        <v>517</v>
      </c>
      <c r="D1203" t="s">
        <v>615</v>
      </c>
      <c r="E1203" t="s">
        <v>518</v>
      </c>
      <c r="F1203" s="29">
        <v>598</v>
      </c>
      <c r="G1203" s="29">
        <v>31566013.91</v>
      </c>
      <c r="H1203" t="s">
        <v>11</v>
      </c>
      <c r="I1203" t="s">
        <v>901</v>
      </c>
      <c r="J1203" t="s">
        <v>627</v>
      </c>
      <c r="K1203" t="s">
        <v>1071</v>
      </c>
    </row>
    <row r="1204" spans="1:11">
      <c r="A1204" s="26">
        <v>44560</v>
      </c>
      <c r="B1204" t="s">
        <v>516</v>
      </c>
      <c r="C1204" t="s">
        <v>517</v>
      </c>
      <c r="D1204" t="s">
        <v>615</v>
      </c>
      <c r="E1204" t="s">
        <v>518</v>
      </c>
      <c r="F1204" s="29">
        <v>8</v>
      </c>
      <c r="G1204" s="29">
        <v>1226676.3600000001</v>
      </c>
      <c r="H1204" t="s">
        <v>11</v>
      </c>
      <c r="I1204" t="s">
        <v>1072</v>
      </c>
      <c r="J1204" t="s">
        <v>627</v>
      </c>
      <c r="K1204" t="s">
        <v>1073</v>
      </c>
    </row>
    <row r="1205" spans="1:11">
      <c r="A1205" s="26">
        <v>44560</v>
      </c>
      <c r="B1205" t="s">
        <v>516</v>
      </c>
      <c r="C1205" t="s">
        <v>517</v>
      </c>
      <c r="D1205" t="s">
        <v>615</v>
      </c>
      <c r="E1205" t="s">
        <v>518</v>
      </c>
      <c r="F1205" s="29">
        <v>14</v>
      </c>
      <c r="G1205" s="29">
        <v>1321144.55</v>
      </c>
      <c r="H1205" t="s">
        <v>11</v>
      </c>
      <c r="I1205" t="s">
        <v>1074</v>
      </c>
      <c r="J1205" t="s">
        <v>627</v>
      </c>
      <c r="K1205" t="s">
        <v>1075</v>
      </c>
    </row>
    <row r="1206" spans="1:11">
      <c r="A1206" s="26">
        <v>44560</v>
      </c>
      <c r="B1206" t="s">
        <v>516</v>
      </c>
      <c r="C1206" t="s">
        <v>517</v>
      </c>
      <c r="D1206" t="s">
        <v>615</v>
      </c>
      <c r="E1206" t="s">
        <v>518</v>
      </c>
      <c r="F1206" s="29">
        <v>13</v>
      </c>
      <c r="G1206" s="29">
        <v>2883915.63</v>
      </c>
      <c r="H1206" t="s">
        <v>11</v>
      </c>
      <c r="I1206" t="s">
        <v>1086</v>
      </c>
      <c r="J1206" t="s">
        <v>1087</v>
      </c>
      <c r="K1206" t="s">
        <v>1088</v>
      </c>
    </row>
    <row r="1207" spans="1:11">
      <c r="A1207" s="26">
        <v>44560</v>
      </c>
      <c r="B1207" t="s">
        <v>516</v>
      </c>
      <c r="C1207" t="s">
        <v>517</v>
      </c>
      <c r="D1207" t="s">
        <v>615</v>
      </c>
      <c r="E1207" t="s">
        <v>518</v>
      </c>
      <c r="F1207" s="29">
        <v>6</v>
      </c>
      <c r="G1207" s="29">
        <v>5381446.8799999999</v>
      </c>
      <c r="H1207" t="s">
        <v>11</v>
      </c>
      <c r="I1207" t="s">
        <v>1089</v>
      </c>
      <c r="J1207" t="s">
        <v>1087</v>
      </c>
      <c r="K1207" t="s">
        <v>1090</v>
      </c>
    </row>
    <row r="1208" spans="1:11">
      <c r="A1208" s="26">
        <v>44560</v>
      </c>
      <c r="B1208" t="s">
        <v>516</v>
      </c>
      <c r="C1208" t="s">
        <v>517</v>
      </c>
      <c r="D1208" t="s">
        <v>615</v>
      </c>
      <c r="E1208" t="s">
        <v>518</v>
      </c>
      <c r="F1208" s="29">
        <v>1938</v>
      </c>
      <c r="G1208" s="29">
        <v>6400228043.75</v>
      </c>
      <c r="H1208" t="s">
        <v>11</v>
      </c>
      <c r="I1208" t="s">
        <v>1091</v>
      </c>
      <c r="J1208" t="s">
        <v>1087</v>
      </c>
      <c r="K1208" t="s">
        <v>1092</v>
      </c>
    </row>
    <row r="1209" spans="1:11">
      <c r="A1209" s="26">
        <v>44560</v>
      </c>
      <c r="B1209" t="s">
        <v>516</v>
      </c>
      <c r="C1209" t="s">
        <v>517</v>
      </c>
      <c r="D1209" t="s">
        <v>615</v>
      </c>
      <c r="E1209" t="s">
        <v>518</v>
      </c>
      <c r="F1209" s="29">
        <v>363</v>
      </c>
      <c r="G1209" s="29">
        <v>130336823.03</v>
      </c>
      <c r="H1209" t="s">
        <v>11</v>
      </c>
      <c r="I1209" t="s">
        <v>1093</v>
      </c>
      <c r="J1209" t="s">
        <v>1087</v>
      </c>
      <c r="K1209" t="s">
        <v>1094</v>
      </c>
    </row>
    <row r="1210" spans="1:11">
      <c r="A1210" s="26">
        <v>44560</v>
      </c>
      <c r="B1210" t="s">
        <v>516</v>
      </c>
      <c r="C1210" t="s">
        <v>517</v>
      </c>
      <c r="D1210" t="s">
        <v>615</v>
      </c>
      <c r="E1210" t="s">
        <v>518</v>
      </c>
      <c r="F1210" s="29">
        <v>1208</v>
      </c>
      <c r="G1210" s="29">
        <v>1978876812.5</v>
      </c>
      <c r="H1210" t="s">
        <v>11</v>
      </c>
      <c r="I1210" t="s">
        <v>1095</v>
      </c>
      <c r="J1210" t="s">
        <v>1087</v>
      </c>
      <c r="K1210" t="s">
        <v>1096</v>
      </c>
    </row>
    <row r="1211" spans="1:11">
      <c r="A1211" s="26">
        <v>44560</v>
      </c>
      <c r="B1211" t="s">
        <v>516</v>
      </c>
      <c r="C1211" t="s">
        <v>517</v>
      </c>
      <c r="D1211" t="s">
        <v>615</v>
      </c>
      <c r="E1211" t="s">
        <v>518</v>
      </c>
      <c r="F1211" s="29">
        <v>192</v>
      </c>
      <c r="G1211" s="29">
        <v>90738471.879999995</v>
      </c>
      <c r="H1211" t="s">
        <v>11</v>
      </c>
      <c r="I1211" t="s">
        <v>1097</v>
      </c>
      <c r="J1211" t="s">
        <v>1087</v>
      </c>
      <c r="K1211" t="s">
        <v>1098</v>
      </c>
    </row>
    <row r="1212" spans="1:11">
      <c r="A1212" s="26">
        <v>44560</v>
      </c>
      <c r="B1212" t="s">
        <v>516</v>
      </c>
      <c r="C1212" t="s">
        <v>517</v>
      </c>
      <c r="D1212" t="s">
        <v>615</v>
      </c>
      <c r="E1212" t="s">
        <v>518</v>
      </c>
      <c r="F1212" s="29">
        <v>40</v>
      </c>
      <c r="G1212" s="29">
        <v>35319037.5</v>
      </c>
      <c r="H1212" t="s">
        <v>11</v>
      </c>
      <c r="I1212" t="s">
        <v>1099</v>
      </c>
      <c r="J1212" t="s">
        <v>1087</v>
      </c>
      <c r="K1212" t="s">
        <v>1100</v>
      </c>
    </row>
    <row r="1213" spans="1:11">
      <c r="A1213" s="26">
        <v>44560</v>
      </c>
      <c r="B1213" t="s">
        <v>516</v>
      </c>
      <c r="C1213" t="s">
        <v>517</v>
      </c>
      <c r="D1213" t="s">
        <v>615</v>
      </c>
      <c r="E1213" t="s">
        <v>518</v>
      </c>
      <c r="F1213" s="29">
        <v>962</v>
      </c>
      <c r="G1213" s="29">
        <v>824306044.44000006</v>
      </c>
      <c r="H1213" t="s">
        <v>11</v>
      </c>
      <c r="I1213" t="s">
        <v>1101</v>
      </c>
      <c r="J1213" t="s">
        <v>1087</v>
      </c>
      <c r="K1213" t="s">
        <v>1102</v>
      </c>
    </row>
    <row r="1214" spans="1:11">
      <c r="A1214" s="26">
        <v>44560</v>
      </c>
      <c r="B1214" t="s">
        <v>516</v>
      </c>
      <c r="C1214" t="s">
        <v>517</v>
      </c>
      <c r="D1214" t="s">
        <v>615</v>
      </c>
      <c r="E1214" t="s">
        <v>518</v>
      </c>
      <c r="F1214" s="29">
        <v>801</v>
      </c>
      <c r="G1214" s="29">
        <v>687372629.40999997</v>
      </c>
      <c r="H1214" t="s">
        <v>11</v>
      </c>
      <c r="I1214" t="s">
        <v>1101</v>
      </c>
      <c r="J1214" t="s">
        <v>1087</v>
      </c>
      <c r="K1214" t="s">
        <v>1103</v>
      </c>
    </row>
    <row r="1215" spans="1:11">
      <c r="A1215" s="26">
        <v>44560</v>
      </c>
      <c r="B1215" t="s">
        <v>516</v>
      </c>
      <c r="C1215" t="s">
        <v>517</v>
      </c>
      <c r="D1215" t="s">
        <v>615</v>
      </c>
      <c r="E1215" t="s">
        <v>518</v>
      </c>
      <c r="F1215" s="29">
        <v>781</v>
      </c>
      <c r="G1215" s="29">
        <v>684288988.88999999</v>
      </c>
      <c r="H1215" t="s">
        <v>11</v>
      </c>
      <c r="I1215" t="s">
        <v>1101</v>
      </c>
      <c r="J1215" t="s">
        <v>1087</v>
      </c>
      <c r="K1215" t="s">
        <v>1104</v>
      </c>
    </row>
    <row r="1216" spans="1:11">
      <c r="A1216" s="26">
        <v>44560</v>
      </c>
      <c r="B1216" t="s">
        <v>516</v>
      </c>
      <c r="C1216" t="s">
        <v>517</v>
      </c>
      <c r="D1216" t="s">
        <v>615</v>
      </c>
      <c r="E1216" t="s">
        <v>518</v>
      </c>
      <c r="F1216" s="29">
        <v>425</v>
      </c>
      <c r="G1216" s="29">
        <v>384959675</v>
      </c>
      <c r="H1216" t="s">
        <v>11</v>
      </c>
      <c r="I1216" t="s">
        <v>1101</v>
      </c>
      <c r="J1216" t="s">
        <v>1087</v>
      </c>
      <c r="K1216" t="s">
        <v>1105</v>
      </c>
    </row>
    <row r="1217" spans="1:11">
      <c r="A1217" s="26">
        <v>44560</v>
      </c>
      <c r="B1217" t="s">
        <v>516</v>
      </c>
      <c r="C1217" t="s">
        <v>517</v>
      </c>
      <c r="D1217" t="s">
        <v>615</v>
      </c>
      <c r="E1217" t="s">
        <v>518</v>
      </c>
      <c r="F1217" s="29">
        <v>236600</v>
      </c>
      <c r="G1217" s="29">
        <v>203997824083.59</v>
      </c>
      <c r="H1217" t="s">
        <v>11</v>
      </c>
      <c r="I1217" t="s">
        <v>1106</v>
      </c>
      <c r="J1217" t="s">
        <v>1087</v>
      </c>
      <c r="K1217" t="s">
        <v>1107</v>
      </c>
    </row>
    <row r="1218" spans="1:11">
      <c r="A1218" s="26">
        <v>44560</v>
      </c>
      <c r="B1218" t="s">
        <v>516</v>
      </c>
      <c r="C1218" t="s">
        <v>517</v>
      </c>
      <c r="D1218" t="s">
        <v>615</v>
      </c>
      <c r="E1218" t="s">
        <v>518</v>
      </c>
      <c r="F1218" s="29">
        <v>113</v>
      </c>
      <c r="G1218" s="29">
        <v>102919156.13</v>
      </c>
      <c r="H1218" t="s">
        <v>11</v>
      </c>
      <c r="I1218" t="s">
        <v>1112</v>
      </c>
      <c r="J1218" t="s">
        <v>1087</v>
      </c>
      <c r="K1218" t="s">
        <v>1113</v>
      </c>
    </row>
    <row r="1219" spans="1:11">
      <c r="A1219" s="26">
        <v>44560</v>
      </c>
      <c r="B1219" t="s">
        <v>516</v>
      </c>
      <c r="C1219" t="s">
        <v>517</v>
      </c>
      <c r="D1219" t="s">
        <v>615</v>
      </c>
      <c r="E1219" t="s">
        <v>518</v>
      </c>
      <c r="F1219" s="29">
        <v>18</v>
      </c>
      <c r="G1219" s="29">
        <v>24209009.379999999</v>
      </c>
      <c r="H1219" t="s">
        <v>11</v>
      </c>
      <c r="I1219" t="s">
        <v>1206</v>
      </c>
      <c r="J1219" t="s">
        <v>1087</v>
      </c>
      <c r="K1219" t="s">
        <v>1207</v>
      </c>
    </row>
    <row r="1220" spans="1:11">
      <c r="A1220" s="26">
        <v>44560</v>
      </c>
      <c r="B1220" t="s">
        <v>516</v>
      </c>
      <c r="C1220" t="s">
        <v>517</v>
      </c>
      <c r="D1220" t="s">
        <v>615</v>
      </c>
      <c r="E1220" t="s">
        <v>518</v>
      </c>
      <c r="F1220" s="29">
        <v>150</v>
      </c>
      <c r="G1220" s="29">
        <v>59732197.909999996</v>
      </c>
      <c r="H1220" t="s">
        <v>11</v>
      </c>
      <c r="I1220" t="s">
        <v>1114</v>
      </c>
      <c r="J1220" t="s">
        <v>1087</v>
      </c>
      <c r="K1220" t="s">
        <v>1115</v>
      </c>
    </row>
    <row r="1221" spans="1:11">
      <c r="A1221" s="26">
        <v>44560</v>
      </c>
      <c r="B1221" t="s">
        <v>516</v>
      </c>
      <c r="C1221" t="s">
        <v>517</v>
      </c>
      <c r="D1221" t="s">
        <v>615</v>
      </c>
      <c r="E1221" t="s">
        <v>518</v>
      </c>
      <c r="F1221" s="29">
        <v>134813</v>
      </c>
      <c r="G1221" s="29">
        <v>465555564612.5</v>
      </c>
      <c r="H1221" t="s">
        <v>11</v>
      </c>
      <c r="I1221" t="s">
        <v>1116</v>
      </c>
      <c r="J1221" t="s">
        <v>1087</v>
      </c>
      <c r="K1221" t="s">
        <v>1117</v>
      </c>
    </row>
    <row r="1222" spans="1:11">
      <c r="A1222" s="26">
        <v>44560</v>
      </c>
      <c r="B1222" t="s">
        <v>516</v>
      </c>
      <c r="C1222" t="s">
        <v>517</v>
      </c>
      <c r="D1222" t="s">
        <v>615</v>
      </c>
      <c r="E1222" t="s">
        <v>518</v>
      </c>
      <c r="F1222" s="29">
        <v>3505</v>
      </c>
      <c r="G1222" s="29">
        <v>2462602282.1900001</v>
      </c>
      <c r="H1222" t="s">
        <v>11</v>
      </c>
      <c r="I1222" t="s">
        <v>1118</v>
      </c>
      <c r="J1222" t="s">
        <v>1087</v>
      </c>
      <c r="K1222" t="s">
        <v>1119</v>
      </c>
    </row>
    <row r="1223" spans="1:11">
      <c r="A1223" s="26">
        <v>44560</v>
      </c>
      <c r="B1223" t="s">
        <v>516</v>
      </c>
      <c r="C1223" t="s">
        <v>517</v>
      </c>
      <c r="D1223" t="s">
        <v>615</v>
      </c>
      <c r="E1223" t="s">
        <v>518</v>
      </c>
      <c r="F1223" s="29">
        <v>3716</v>
      </c>
      <c r="G1223" s="29">
        <v>2950250223.0500002</v>
      </c>
      <c r="H1223" t="s">
        <v>11</v>
      </c>
      <c r="I1223" t="s">
        <v>1120</v>
      </c>
      <c r="J1223" t="s">
        <v>1087</v>
      </c>
      <c r="K1223" t="s">
        <v>1121</v>
      </c>
    </row>
    <row r="1224" spans="1:11">
      <c r="A1224" s="26">
        <v>44560</v>
      </c>
      <c r="B1224" t="s">
        <v>516</v>
      </c>
      <c r="C1224" t="s">
        <v>517</v>
      </c>
      <c r="D1224" t="s">
        <v>615</v>
      </c>
      <c r="E1224" t="s">
        <v>518</v>
      </c>
      <c r="F1224" s="29">
        <v>202</v>
      </c>
      <c r="G1224" s="29">
        <v>333022126.56</v>
      </c>
      <c r="H1224" t="s">
        <v>11</v>
      </c>
      <c r="I1224" t="s">
        <v>1122</v>
      </c>
      <c r="J1224" t="s">
        <v>1087</v>
      </c>
      <c r="K1224" t="s">
        <v>1123</v>
      </c>
    </row>
    <row r="1225" spans="1:11">
      <c r="A1225" s="26">
        <v>44560</v>
      </c>
      <c r="B1225" t="s">
        <v>516</v>
      </c>
      <c r="C1225" t="s">
        <v>517</v>
      </c>
      <c r="D1225" t="s">
        <v>615</v>
      </c>
      <c r="E1225" t="s">
        <v>518</v>
      </c>
      <c r="F1225" s="29">
        <v>3453</v>
      </c>
      <c r="G1225" s="29">
        <v>1420109508.98</v>
      </c>
      <c r="H1225" t="s">
        <v>11</v>
      </c>
      <c r="I1225" t="s">
        <v>1124</v>
      </c>
      <c r="J1225" t="s">
        <v>1087</v>
      </c>
      <c r="K1225" t="s">
        <v>1125</v>
      </c>
    </row>
    <row r="1226" spans="1:11">
      <c r="A1226" s="26">
        <v>44560</v>
      </c>
      <c r="B1226" t="s">
        <v>516</v>
      </c>
      <c r="C1226" t="s">
        <v>517</v>
      </c>
      <c r="D1226" t="s">
        <v>615</v>
      </c>
      <c r="E1226" t="s">
        <v>518</v>
      </c>
      <c r="F1226" s="29">
        <v>411</v>
      </c>
      <c r="G1226" s="29">
        <v>172487655.25999999</v>
      </c>
      <c r="H1226" t="s">
        <v>11</v>
      </c>
      <c r="I1226" t="s">
        <v>1126</v>
      </c>
      <c r="J1226" t="s">
        <v>1087</v>
      </c>
      <c r="K1226" t="s">
        <v>1127</v>
      </c>
    </row>
    <row r="1227" spans="1:11">
      <c r="A1227" s="26">
        <v>44560</v>
      </c>
      <c r="B1227" t="s">
        <v>516</v>
      </c>
      <c r="C1227" t="s">
        <v>517</v>
      </c>
      <c r="D1227" t="s">
        <v>615</v>
      </c>
      <c r="E1227" t="s">
        <v>518</v>
      </c>
      <c r="F1227" s="29">
        <v>340</v>
      </c>
      <c r="G1227" s="29">
        <v>2100907.27</v>
      </c>
      <c r="H1227" t="s">
        <v>11</v>
      </c>
      <c r="I1227" t="s">
        <v>1128</v>
      </c>
      <c r="J1227" t="s">
        <v>1129</v>
      </c>
      <c r="K1227" t="s">
        <v>1130</v>
      </c>
    </row>
    <row r="1228" spans="1:11">
      <c r="A1228" s="26">
        <v>44560</v>
      </c>
      <c r="B1228" t="s">
        <v>516</v>
      </c>
      <c r="C1228" t="s">
        <v>517</v>
      </c>
      <c r="D1228" t="s">
        <v>615</v>
      </c>
      <c r="E1228" t="s">
        <v>518</v>
      </c>
      <c r="F1228" s="29">
        <v>351</v>
      </c>
      <c r="G1228" s="29">
        <v>1103809.45</v>
      </c>
      <c r="H1228" t="s">
        <v>11</v>
      </c>
      <c r="I1228" t="s">
        <v>1131</v>
      </c>
      <c r="J1228" t="s">
        <v>1129</v>
      </c>
      <c r="K1228" t="s">
        <v>1132</v>
      </c>
    </row>
    <row r="1229" spans="1:11">
      <c r="A1229" s="26">
        <v>44560</v>
      </c>
      <c r="B1229" t="s">
        <v>516</v>
      </c>
      <c r="C1229" t="s">
        <v>517</v>
      </c>
      <c r="D1229" t="s">
        <v>615</v>
      </c>
      <c r="E1229" t="s">
        <v>518</v>
      </c>
      <c r="F1229" s="29">
        <v>387281</v>
      </c>
      <c r="G1229" s="29">
        <v>1186688081.6700001</v>
      </c>
      <c r="H1229" t="s">
        <v>11</v>
      </c>
      <c r="I1229" t="s">
        <v>1133</v>
      </c>
      <c r="J1229" t="s">
        <v>1129</v>
      </c>
      <c r="K1229" t="s">
        <v>1134</v>
      </c>
    </row>
    <row r="1230" spans="1:11">
      <c r="A1230" s="26">
        <v>44560</v>
      </c>
      <c r="B1230" t="s">
        <v>516</v>
      </c>
      <c r="C1230" t="s">
        <v>517</v>
      </c>
      <c r="D1230" t="s">
        <v>615</v>
      </c>
      <c r="E1230" t="s">
        <v>518</v>
      </c>
      <c r="F1230" s="29">
        <v>339116</v>
      </c>
      <c r="G1230" s="29">
        <v>1033405428.8200001</v>
      </c>
      <c r="H1230" t="s">
        <v>11</v>
      </c>
      <c r="I1230" t="s">
        <v>1133</v>
      </c>
      <c r="J1230" t="s">
        <v>1129</v>
      </c>
      <c r="K1230" t="s">
        <v>1135</v>
      </c>
    </row>
    <row r="1231" spans="1:11">
      <c r="A1231" s="26">
        <v>44560</v>
      </c>
      <c r="B1231" t="s">
        <v>516</v>
      </c>
      <c r="C1231" t="s">
        <v>517</v>
      </c>
      <c r="D1231" t="s">
        <v>615</v>
      </c>
      <c r="E1231" t="s">
        <v>518</v>
      </c>
      <c r="F1231" s="29">
        <v>341569</v>
      </c>
      <c r="G1231" s="29">
        <v>917490487.22000003</v>
      </c>
      <c r="H1231" t="s">
        <v>11</v>
      </c>
      <c r="I1231" t="s">
        <v>1133</v>
      </c>
      <c r="J1231" t="s">
        <v>1129</v>
      </c>
      <c r="K1231" t="s">
        <v>1136</v>
      </c>
    </row>
    <row r="1232" spans="1:11">
      <c r="A1232" s="26">
        <v>44560</v>
      </c>
      <c r="B1232" t="s">
        <v>516</v>
      </c>
      <c r="C1232" t="s">
        <v>517</v>
      </c>
      <c r="D1232" t="s">
        <v>615</v>
      </c>
      <c r="E1232" t="s">
        <v>518</v>
      </c>
      <c r="F1232" s="29">
        <v>252728</v>
      </c>
      <c r="G1232" s="29">
        <v>608824780.83000004</v>
      </c>
      <c r="H1232" t="s">
        <v>11</v>
      </c>
      <c r="I1232" t="s">
        <v>1133</v>
      </c>
      <c r="J1232" t="s">
        <v>1129</v>
      </c>
      <c r="K1232" t="s">
        <v>1137</v>
      </c>
    </row>
    <row r="1233" spans="1:11">
      <c r="A1233" s="26">
        <v>44560</v>
      </c>
      <c r="B1233" t="s">
        <v>516</v>
      </c>
      <c r="C1233" t="s">
        <v>517</v>
      </c>
      <c r="D1233" t="s">
        <v>615</v>
      </c>
      <c r="E1233" t="s">
        <v>518</v>
      </c>
      <c r="F1233" s="29">
        <v>193352</v>
      </c>
      <c r="G1233" s="29">
        <v>847639848.36000001</v>
      </c>
      <c r="H1233" t="s">
        <v>11</v>
      </c>
      <c r="I1233" t="s">
        <v>1138</v>
      </c>
      <c r="J1233" t="s">
        <v>1129</v>
      </c>
      <c r="K1233" t="s">
        <v>1139</v>
      </c>
    </row>
    <row r="1234" spans="1:11">
      <c r="A1234" s="26">
        <v>44560</v>
      </c>
      <c r="B1234" t="s">
        <v>516</v>
      </c>
      <c r="C1234" t="s">
        <v>517</v>
      </c>
      <c r="D1234" t="s">
        <v>615</v>
      </c>
      <c r="E1234" t="s">
        <v>518</v>
      </c>
      <c r="F1234" s="29">
        <v>0</v>
      </c>
      <c r="G1234" s="29">
        <v>0</v>
      </c>
      <c r="H1234" t="s">
        <v>11</v>
      </c>
      <c r="I1234" t="s">
        <v>626</v>
      </c>
      <c r="J1234" t="s">
        <v>1140</v>
      </c>
      <c r="K1234" t="s">
        <v>1141</v>
      </c>
    </row>
    <row r="1235" spans="1:11">
      <c r="A1235" s="26">
        <v>44560</v>
      </c>
      <c r="B1235" t="s">
        <v>516</v>
      </c>
      <c r="C1235" t="s">
        <v>517</v>
      </c>
      <c r="D1235" t="s">
        <v>615</v>
      </c>
      <c r="E1235" t="s">
        <v>518</v>
      </c>
      <c r="F1235" s="29">
        <v>1</v>
      </c>
      <c r="G1235" s="29">
        <v>870.94</v>
      </c>
      <c r="H1235" t="s">
        <v>11</v>
      </c>
      <c r="I1235" t="s">
        <v>629</v>
      </c>
      <c r="J1235" t="s">
        <v>1140</v>
      </c>
      <c r="K1235" t="s">
        <v>1142</v>
      </c>
    </row>
    <row r="1236" spans="1:11">
      <c r="A1236" s="26">
        <v>44560</v>
      </c>
      <c r="B1236" t="s">
        <v>516</v>
      </c>
      <c r="C1236" t="s">
        <v>517</v>
      </c>
      <c r="D1236" t="s">
        <v>615</v>
      </c>
      <c r="E1236" t="s">
        <v>518</v>
      </c>
      <c r="F1236" s="29">
        <v>55</v>
      </c>
      <c r="G1236" s="29">
        <v>137194.69</v>
      </c>
      <c r="H1236" t="s">
        <v>11</v>
      </c>
      <c r="I1236" t="s">
        <v>631</v>
      </c>
      <c r="J1236" t="s">
        <v>1140</v>
      </c>
      <c r="K1236" t="s">
        <v>1143</v>
      </c>
    </row>
    <row r="1237" spans="1:11">
      <c r="A1237" s="26">
        <v>44560</v>
      </c>
      <c r="B1237" t="s">
        <v>516</v>
      </c>
      <c r="C1237" t="s">
        <v>517</v>
      </c>
      <c r="D1237" t="s">
        <v>615</v>
      </c>
      <c r="E1237" t="s">
        <v>518</v>
      </c>
      <c r="F1237" s="29">
        <v>53</v>
      </c>
      <c r="G1237" s="29">
        <v>1159787.19</v>
      </c>
      <c r="H1237" t="s">
        <v>11</v>
      </c>
      <c r="I1237" t="s">
        <v>633</v>
      </c>
      <c r="J1237" t="s">
        <v>1140</v>
      </c>
      <c r="K1237" t="s">
        <v>1144</v>
      </c>
    </row>
    <row r="1238" spans="1:11">
      <c r="A1238" s="26">
        <v>44560</v>
      </c>
      <c r="B1238" t="s">
        <v>516</v>
      </c>
      <c r="C1238" t="s">
        <v>517</v>
      </c>
      <c r="D1238" t="s">
        <v>615</v>
      </c>
      <c r="E1238" t="s">
        <v>518</v>
      </c>
      <c r="F1238" s="29">
        <v>20</v>
      </c>
      <c r="G1238" s="29">
        <v>42738.75</v>
      </c>
      <c r="H1238" t="s">
        <v>11</v>
      </c>
      <c r="I1238" t="s">
        <v>635</v>
      </c>
      <c r="J1238" t="s">
        <v>1140</v>
      </c>
      <c r="K1238" t="s">
        <v>1145</v>
      </c>
    </row>
    <row r="1239" spans="1:11">
      <c r="A1239" s="26">
        <v>44560</v>
      </c>
      <c r="B1239" t="s">
        <v>516</v>
      </c>
      <c r="C1239" t="s">
        <v>517</v>
      </c>
      <c r="D1239" t="s">
        <v>615</v>
      </c>
      <c r="E1239" t="s">
        <v>518</v>
      </c>
      <c r="F1239" s="29">
        <v>0</v>
      </c>
      <c r="G1239" s="29">
        <v>0</v>
      </c>
      <c r="H1239" t="s">
        <v>11</v>
      </c>
      <c r="I1239" t="s">
        <v>637</v>
      </c>
      <c r="J1239" t="s">
        <v>1140</v>
      </c>
      <c r="K1239" t="s">
        <v>1146</v>
      </c>
    </row>
    <row r="1240" spans="1:11">
      <c r="A1240" s="26">
        <v>44560</v>
      </c>
      <c r="B1240" t="s">
        <v>516</v>
      </c>
      <c r="C1240" t="s">
        <v>517</v>
      </c>
      <c r="D1240" t="s">
        <v>615</v>
      </c>
      <c r="E1240" t="s">
        <v>518</v>
      </c>
      <c r="F1240" s="29">
        <v>0</v>
      </c>
      <c r="G1240" s="29">
        <v>0</v>
      </c>
      <c r="H1240" t="s">
        <v>11</v>
      </c>
      <c r="I1240" t="s">
        <v>639</v>
      </c>
      <c r="J1240" t="s">
        <v>1140</v>
      </c>
      <c r="K1240" t="s">
        <v>1147</v>
      </c>
    </row>
    <row r="1241" spans="1:11">
      <c r="A1241" s="26">
        <v>44560</v>
      </c>
      <c r="B1241" t="s">
        <v>516</v>
      </c>
      <c r="C1241" t="s">
        <v>517</v>
      </c>
      <c r="D1241" t="s">
        <v>615</v>
      </c>
      <c r="E1241" t="s">
        <v>518</v>
      </c>
      <c r="F1241" s="29">
        <v>44</v>
      </c>
      <c r="G1241" s="29">
        <v>46603.13</v>
      </c>
      <c r="H1241" t="s">
        <v>11</v>
      </c>
      <c r="I1241" t="s">
        <v>641</v>
      </c>
      <c r="J1241" t="s">
        <v>1140</v>
      </c>
      <c r="K1241" t="s">
        <v>1148</v>
      </c>
    </row>
    <row r="1242" spans="1:11">
      <c r="A1242" s="26">
        <v>44560</v>
      </c>
      <c r="B1242" t="s">
        <v>516</v>
      </c>
      <c r="C1242" t="s">
        <v>517</v>
      </c>
      <c r="D1242" t="s">
        <v>615</v>
      </c>
      <c r="E1242" t="s">
        <v>518</v>
      </c>
      <c r="F1242" s="29">
        <v>0</v>
      </c>
      <c r="G1242" s="29">
        <v>0</v>
      </c>
      <c r="H1242" t="s">
        <v>11</v>
      </c>
      <c r="I1242" t="s">
        <v>643</v>
      </c>
      <c r="J1242" t="s">
        <v>1140</v>
      </c>
      <c r="K1242" t="s">
        <v>1149</v>
      </c>
    </row>
    <row r="1243" spans="1:11">
      <c r="A1243" s="26">
        <v>44560</v>
      </c>
      <c r="B1243" t="s">
        <v>516</v>
      </c>
      <c r="C1243" t="s">
        <v>517</v>
      </c>
      <c r="D1243" t="s">
        <v>615</v>
      </c>
      <c r="E1243" t="s">
        <v>518</v>
      </c>
      <c r="F1243" s="29">
        <v>15</v>
      </c>
      <c r="G1243" s="29">
        <v>27341.25</v>
      </c>
      <c r="H1243" t="s">
        <v>11</v>
      </c>
      <c r="I1243" t="s">
        <v>645</v>
      </c>
      <c r="J1243" t="s">
        <v>1140</v>
      </c>
      <c r="K1243" t="s">
        <v>1150</v>
      </c>
    </row>
    <row r="1244" spans="1:11">
      <c r="A1244" s="26">
        <v>44560</v>
      </c>
      <c r="B1244" t="s">
        <v>516</v>
      </c>
      <c r="C1244" t="s">
        <v>517</v>
      </c>
      <c r="D1244" t="s">
        <v>615</v>
      </c>
      <c r="E1244" t="s">
        <v>518</v>
      </c>
      <c r="F1244" s="29">
        <v>3</v>
      </c>
      <c r="G1244" s="29">
        <v>8289.3799999999992</v>
      </c>
      <c r="H1244" t="s">
        <v>11</v>
      </c>
      <c r="I1244" t="s">
        <v>647</v>
      </c>
      <c r="J1244" t="s">
        <v>1140</v>
      </c>
      <c r="K1244" t="s">
        <v>1151</v>
      </c>
    </row>
    <row r="1245" spans="1:11">
      <c r="A1245" s="26">
        <v>44560</v>
      </c>
      <c r="B1245" t="s">
        <v>516</v>
      </c>
      <c r="C1245" t="s">
        <v>517</v>
      </c>
      <c r="D1245" t="s">
        <v>615</v>
      </c>
      <c r="E1245" t="s">
        <v>518</v>
      </c>
      <c r="F1245" s="29">
        <v>1</v>
      </c>
      <c r="G1245" s="29">
        <v>144.38</v>
      </c>
      <c r="H1245" t="s">
        <v>11</v>
      </c>
      <c r="I1245" t="s">
        <v>649</v>
      </c>
      <c r="J1245" t="s">
        <v>1140</v>
      </c>
      <c r="K1245" t="s">
        <v>1152</v>
      </c>
    </row>
    <row r="1246" spans="1:11">
      <c r="A1246" s="26">
        <v>44560</v>
      </c>
      <c r="B1246" t="s">
        <v>516</v>
      </c>
      <c r="C1246" t="s">
        <v>517</v>
      </c>
      <c r="D1246" t="s">
        <v>615</v>
      </c>
      <c r="E1246" t="s">
        <v>518</v>
      </c>
      <c r="F1246" s="29">
        <v>2</v>
      </c>
      <c r="G1246" s="29">
        <v>1105.94</v>
      </c>
      <c r="H1246" t="s">
        <v>11</v>
      </c>
      <c r="I1246" t="s">
        <v>651</v>
      </c>
      <c r="J1246" t="s">
        <v>1140</v>
      </c>
      <c r="K1246" t="s">
        <v>1153</v>
      </c>
    </row>
    <row r="1247" spans="1:11">
      <c r="A1247" s="26">
        <v>44560</v>
      </c>
      <c r="B1247" t="s">
        <v>516</v>
      </c>
      <c r="C1247" t="s">
        <v>517</v>
      </c>
      <c r="D1247" t="s">
        <v>615</v>
      </c>
      <c r="E1247" t="s">
        <v>518</v>
      </c>
      <c r="F1247" s="29">
        <v>0</v>
      </c>
      <c r="G1247" s="29">
        <v>0</v>
      </c>
      <c r="H1247" t="s">
        <v>11</v>
      </c>
      <c r="I1247" t="s">
        <v>653</v>
      </c>
      <c r="J1247" t="s">
        <v>1140</v>
      </c>
      <c r="K1247" t="s">
        <v>1154</v>
      </c>
    </row>
    <row r="1248" spans="1:11">
      <c r="A1248" s="26">
        <v>44560</v>
      </c>
      <c r="B1248" t="s">
        <v>516</v>
      </c>
      <c r="C1248" t="s">
        <v>517</v>
      </c>
      <c r="D1248" t="s">
        <v>615</v>
      </c>
      <c r="E1248" t="s">
        <v>518</v>
      </c>
      <c r="F1248" s="29">
        <v>0</v>
      </c>
      <c r="G1248" s="29">
        <v>170</v>
      </c>
      <c r="H1248" t="s">
        <v>11</v>
      </c>
      <c r="I1248" t="s">
        <v>655</v>
      </c>
      <c r="J1248" t="s">
        <v>1140</v>
      </c>
      <c r="K1248" t="s">
        <v>1155</v>
      </c>
    </row>
    <row r="1249" spans="1:11">
      <c r="A1249" s="26">
        <v>44560</v>
      </c>
      <c r="B1249" t="s">
        <v>516</v>
      </c>
      <c r="C1249" t="s">
        <v>517</v>
      </c>
      <c r="D1249" t="s">
        <v>615</v>
      </c>
      <c r="E1249" t="s">
        <v>518</v>
      </c>
      <c r="F1249" s="29">
        <v>0</v>
      </c>
      <c r="G1249" s="29">
        <v>0</v>
      </c>
      <c r="H1249" t="s">
        <v>11</v>
      </c>
      <c r="I1249" t="s">
        <v>657</v>
      </c>
      <c r="J1249" t="s">
        <v>1140</v>
      </c>
      <c r="K1249" t="s">
        <v>1156</v>
      </c>
    </row>
    <row r="1250" spans="1:11">
      <c r="A1250" s="26">
        <v>44560</v>
      </c>
      <c r="B1250" t="s">
        <v>516</v>
      </c>
      <c r="C1250" t="s">
        <v>517</v>
      </c>
      <c r="D1250" t="s">
        <v>615</v>
      </c>
      <c r="E1250" t="s">
        <v>518</v>
      </c>
      <c r="F1250" s="29">
        <v>1</v>
      </c>
      <c r="G1250" s="29">
        <v>2925.94</v>
      </c>
      <c r="H1250" t="s">
        <v>11</v>
      </c>
      <c r="I1250" t="s">
        <v>665</v>
      </c>
      <c r="J1250" t="s">
        <v>1140</v>
      </c>
      <c r="K1250" t="s">
        <v>1157</v>
      </c>
    </row>
    <row r="1251" spans="1:11">
      <c r="A1251" s="26">
        <v>44560</v>
      </c>
      <c r="B1251" t="s">
        <v>516</v>
      </c>
      <c r="C1251" t="s">
        <v>517</v>
      </c>
      <c r="D1251" t="s">
        <v>615</v>
      </c>
      <c r="E1251" t="s">
        <v>518</v>
      </c>
      <c r="F1251" s="29">
        <v>2</v>
      </c>
      <c r="G1251" s="29">
        <v>429.38</v>
      </c>
      <c r="H1251" t="s">
        <v>11</v>
      </c>
      <c r="I1251" t="s">
        <v>671</v>
      </c>
      <c r="J1251" t="s">
        <v>1140</v>
      </c>
      <c r="K1251" t="s">
        <v>1158</v>
      </c>
    </row>
    <row r="1252" spans="1:11">
      <c r="A1252" s="26">
        <v>44560</v>
      </c>
      <c r="B1252" t="s">
        <v>516</v>
      </c>
      <c r="C1252" t="s">
        <v>517</v>
      </c>
      <c r="D1252" t="s">
        <v>615</v>
      </c>
      <c r="E1252" t="s">
        <v>518</v>
      </c>
      <c r="F1252" s="29">
        <v>2</v>
      </c>
      <c r="G1252" s="29">
        <v>2501.88</v>
      </c>
      <c r="H1252" t="s">
        <v>11</v>
      </c>
      <c r="I1252" t="s">
        <v>675</v>
      </c>
      <c r="J1252" t="s">
        <v>1140</v>
      </c>
      <c r="K1252" t="s">
        <v>1159</v>
      </c>
    </row>
    <row r="1253" spans="1:11">
      <c r="A1253" s="26">
        <v>44560</v>
      </c>
      <c r="B1253" t="s">
        <v>516</v>
      </c>
      <c r="C1253" t="s">
        <v>517</v>
      </c>
      <c r="D1253" t="s">
        <v>615</v>
      </c>
      <c r="E1253" t="s">
        <v>518</v>
      </c>
      <c r="F1253" s="29">
        <v>0</v>
      </c>
      <c r="G1253" s="29">
        <v>46.88</v>
      </c>
      <c r="H1253" t="s">
        <v>11</v>
      </c>
      <c r="I1253" t="s">
        <v>677</v>
      </c>
      <c r="J1253" t="s">
        <v>1140</v>
      </c>
      <c r="K1253" t="s">
        <v>1160</v>
      </c>
    </row>
    <row r="1254" spans="1:11">
      <c r="A1254" s="26">
        <v>44560</v>
      </c>
      <c r="B1254" t="s">
        <v>516</v>
      </c>
      <c r="C1254" t="s">
        <v>517</v>
      </c>
      <c r="D1254" t="s">
        <v>615</v>
      </c>
      <c r="E1254" t="s">
        <v>518</v>
      </c>
      <c r="F1254" s="29">
        <v>0</v>
      </c>
      <c r="G1254" s="29">
        <v>0</v>
      </c>
      <c r="H1254" t="s">
        <v>11</v>
      </c>
      <c r="I1254" t="s">
        <v>679</v>
      </c>
      <c r="J1254" t="s">
        <v>1140</v>
      </c>
      <c r="K1254" t="s">
        <v>1161</v>
      </c>
    </row>
    <row r="1255" spans="1:11">
      <c r="A1255" s="26">
        <v>44560</v>
      </c>
      <c r="B1255" t="s">
        <v>516</v>
      </c>
      <c r="C1255" t="s">
        <v>517</v>
      </c>
      <c r="D1255" t="s">
        <v>615</v>
      </c>
      <c r="E1255" t="s">
        <v>518</v>
      </c>
      <c r="F1255" s="29">
        <v>8</v>
      </c>
      <c r="G1255" s="29">
        <v>30589.69</v>
      </c>
      <c r="H1255" t="s">
        <v>11</v>
      </c>
      <c r="I1255" t="s">
        <v>681</v>
      </c>
      <c r="J1255" t="s">
        <v>1140</v>
      </c>
      <c r="K1255" t="s">
        <v>1162</v>
      </c>
    </row>
    <row r="1256" spans="1:11">
      <c r="A1256" s="26">
        <v>44560</v>
      </c>
      <c r="B1256" t="s">
        <v>516</v>
      </c>
      <c r="C1256" t="s">
        <v>517</v>
      </c>
      <c r="D1256" t="s">
        <v>615</v>
      </c>
      <c r="E1256" t="s">
        <v>518</v>
      </c>
      <c r="F1256" s="29">
        <v>0</v>
      </c>
      <c r="G1256" s="29">
        <v>0</v>
      </c>
      <c r="H1256" t="s">
        <v>11</v>
      </c>
      <c r="I1256" t="s">
        <v>685</v>
      </c>
      <c r="J1256" t="s">
        <v>1140</v>
      </c>
      <c r="K1256" t="s">
        <v>1163</v>
      </c>
    </row>
    <row r="1257" spans="1:11">
      <c r="A1257" s="26">
        <v>44560</v>
      </c>
      <c r="B1257" t="s">
        <v>516</v>
      </c>
      <c r="C1257" t="s">
        <v>517</v>
      </c>
      <c r="D1257" t="s">
        <v>615</v>
      </c>
      <c r="E1257" t="s">
        <v>518</v>
      </c>
      <c r="F1257" s="29">
        <v>0</v>
      </c>
      <c r="G1257" s="29">
        <v>0</v>
      </c>
      <c r="H1257" t="s">
        <v>11</v>
      </c>
      <c r="I1257" t="s">
        <v>687</v>
      </c>
      <c r="J1257" t="s">
        <v>1140</v>
      </c>
      <c r="K1257" t="s">
        <v>1164</v>
      </c>
    </row>
    <row r="1258" spans="1:11">
      <c r="A1258" s="26">
        <v>44560</v>
      </c>
      <c r="B1258" t="s">
        <v>516</v>
      </c>
      <c r="C1258" t="s">
        <v>517</v>
      </c>
      <c r="D1258" t="s">
        <v>615</v>
      </c>
      <c r="E1258" t="s">
        <v>518</v>
      </c>
      <c r="F1258" s="29">
        <v>0</v>
      </c>
      <c r="G1258" s="29">
        <v>11.88</v>
      </c>
      <c r="H1258" t="s">
        <v>11</v>
      </c>
      <c r="I1258" t="s">
        <v>689</v>
      </c>
      <c r="J1258" t="s">
        <v>1140</v>
      </c>
      <c r="K1258" t="s">
        <v>1165</v>
      </c>
    </row>
    <row r="1259" spans="1:11">
      <c r="A1259" s="26">
        <v>44560</v>
      </c>
      <c r="B1259" t="s">
        <v>516</v>
      </c>
      <c r="C1259" t="s">
        <v>517</v>
      </c>
      <c r="D1259" t="s">
        <v>615</v>
      </c>
      <c r="E1259" t="s">
        <v>518</v>
      </c>
      <c r="F1259" s="29">
        <v>0</v>
      </c>
      <c r="G1259" s="29">
        <v>0</v>
      </c>
      <c r="H1259" t="s">
        <v>11</v>
      </c>
      <c r="I1259" t="s">
        <v>691</v>
      </c>
      <c r="J1259" t="s">
        <v>1140</v>
      </c>
      <c r="K1259" t="s">
        <v>1166</v>
      </c>
    </row>
    <row r="1260" spans="1:11">
      <c r="A1260" s="26">
        <v>44560</v>
      </c>
      <c r="B1260" t="s">
        <v>516</v>
      </c>
      <c r="C1260" t="s">
        <v>517</v>
      </c>
      <c r="D1260" t="s">
        <v>615</v>
      </c>
      <c r="E1260" t="s">
        <v>518</v>
      </c>
      <c r="F1260" s="29">
        <v>0</v>
      </c>
      <c r="G1260" s="29">
        <v>70</v>
      </c>
      <c r="H1260" t="s">
        <v>11</v>
      </c>
      <c r="I1260" t="s">
        <v>693</v>
      </c>
      <c r="J1260" t="s">
        <v>1140</v>
      </c>
      <c r="K1260" t="s">
        <v>1167</v>
      </c>
    </row>
    <row r="1261" spans="1:11">
      <c r="A1261" s="26">
        <v>44560</v>
      </c>
      <c r="B1261" t="s">
        <v>516</v>
      </c>
      <c r="C1261" t="s">
        <v>517</v>
      </c>
      <c r="D1261" t="s">
        <v>615</v>
      </c>
      <c r="E1261" t="s">
        <v>518</v>
      </c>
      <c r="F1261" s="29">
        <v>0</v>
      </c>
      <c r="G1261" s="29">
        <v>0</v>
      </c>
      <c r="H1261" t="s">
        <v>11</v>
      </c>
      <c r="I1261" t="s">
        <v>695</v>
      </c>
      <c r="J1261" t="s">
        <v>1140</v>
      </c>
      <c r="K1261" t="s">
        <v>1168</v>
      </c>
    </row>
    <row r="1262" spans="1:11">
      <c r="A1262" s="26">
        <v>44560</v>
      </c>
      <c r="B1262" t="s">
        <v>516</v>
      </c>
      <c r="C1262" t="s">
        <v>517</v>
      </c>
      <c r="D1262" t="s">
        <v>615</v>
      </c>
      <c r="E1262" t="s">
        <v>518</v>
      </c>
      <c r="F1262" s="29">
        <v>104</v>
      </c>
      <c r="G1262" s="29">
        <v>34009.379999999997</v>
      </c>
      <c r="H1262" t="s">
        <v>11</v>
      </c>
      <c r="I1262" t="s">
        <v>697</v>
      </c>
      <c r="J1262" t="s">
        <v>1140</v>
      </c>
      <c r="K1262" t="s">
        <v>1169</v>
      </c>
    </row>
    <row r="1263" spans="1:11">
      <c r="A1263" s="26">
        <v>44560</v>
      </c>
      <c r="B1263" t="s">
        <v>516</v>
      </c>
      <c r="C1263" t="s">
        <v>517</v>
      </c>
      <c r="D1263" t="s">
        <v>615</v>
      </c>
      <c r="E1263" t="s">
        <v>518</v>
      </c>
      <c r="F1263" s="29">
        <v>0</v>
      </c>
      <c r="G1263" s="29">
        <v>0</v>
      </c>
      <c r="H1263" t="s">
        <v>11</v>
      </c>
      <c r="I1263" t="s">
        <v>699</v>
      </c>
      <c r="J1263" t="s">
        <v>1140</v>
      </c>
      <c r="K1263" t="s">
        <v>1170</v>
      </c>
    </row>
    <row r="1264" spans="1:11">
      <c r="A1264" s="26">
        <v>44560</v>
      </c>
      <c r="B1264" t="s">
        <v>516</v>
      </c>
      <c r="C1264" t="s">
        <v>517</v>
      </c>
      <c r="D1264" t="s">
        <v>615</v>
      </c>
      <c r="E1264" t="s">
        <v>518</v>
      </c>
      <c r="F1264" s="29">
        <v>0</v>
      </c>
      <c r="G1264" s="29">
        <v>1015.63</v>
      </c>
      <c r="H1264" t="s">
        <v>11</v>
      </c>
      <c r="I1264" t="s">
        <v>701</v>
      </c>
      <c r="J1264" t="s">
        <v>1140</v>
      </c>
      <c r="K1264" t="s">
        <v>1171</v>
      </c>
    </row>
    <row r="1265" spans="1:11">
      <c r="A1265" s="26">
        <v>44560</v>
      </c>
      <c r="B1265" t="s">
        <v>516</v>
      </c>
      <c r="C1265" t="s">
        <v>517</v>
      </c>
      <c r="D1265" t="s">
        <v>615</v>
      </c>
      <c r="E1265" t="s">
        <v>518</v>
      </c>
      <c r="F1265" s="29">
        <v>0</v>
      </c>
      <c r="G1265" s="29">
        <v>0</v>
      </c>
      <c r="H1265" t="s">
        <v>11</v>
      </c>
      <c r="I1265" t="s">
        <v>703</v>
      </c>
      <c r="J1265" t="s">
        <v>1140</v>
      </c>
      <c r="K1265" t="s">
        <v>1208</v>
      </c>
    </row>
    <row r="1266" spans="1:11">
      <c r="A1266" s="26">
        <v>44560</v>
      </c>
      <c r="B1266" t="s">
        <v>516</v>
      </c>
      <c r="C1266" t="s">
        <v>517</v>
      </c>
      <c r="D1266" t="s">
        <v>615</v>
      </c>
      <c r="E1266" t="s">
        <v>518</v>
      </c>
      <c r="F1266" s="29">
        <v>0</v>
      </c>
      <c r="G1266" s="29">
        <v>0</v>
      </c>
      <c r="H1266" t="s">
        <v>11</v>
      </c>
      <c r="I1266" t="s">
        <v>705</v>
      </c>
      <c r="J1266" t="s">
        <v>1140</v>
      </c>
      <c r="K1266" t="s">
        <v>1172</v>
      </c>
    </row>
    <row r="1267" spans="1:11">
      <c r="A1267" s="26">
        <v>44560</v>
      </c>
      <c r="B1267" t="s">
        <v>516</v>
      </c>
      <c r="C1267" t="s">
        <v>517</v>
      </c>
      <c r="D1267" t="s">
        <v>615</v>
      </c>
      <c r="E1267" t="s">
        <v>518</v>
      </c>
      <c r="F1267" s="29">
        <v>0</v>
      </c>
      <c r="G1267" s="29">
        <v>0</v>
      </c>
      <c r="H1267" t="s">
        <v>11</v>
      </c>
      <c r="I1267" t="s">
        <v>763</v>
      </c>
      <c r="J1267" t="s">
        <v>1140</v>
      </c>
      <c r="K1267" t="s">
        <v>1173</v>
      </c>
    </row>
    <row r="1268" spans="1:11">
      <c r="A1268" s="26">
        <v>44560</v>
      </c>
      <c r="B1268" t="s">
        <v>516</v>
      </c>
      <c r="C1268" t="s">
        <v>517</v>
      </c>
      <c r="D1268" t="s">
        <v>615</v>
      </c>
      <c r="E1268" t="s">
        <v>518</v>
      </c>
      <c r="F1268" s="29">
        <v>0</v>
      </c>
      <c r="G1268" s="29">
        <v>0</v>
      </c>
      <c r="H1268" t="s">
        <v>11</v>
      </c>
      <c r="I1268" t="s">
        <v>781</v>
      </c>
      <c r="J1268" t="s">
        <v>1140</v>
      </c>
      <c r="K1268" t="s">
        <v>1174</v>
      </c>
    </row>
    <row r="1269" spans="1:11">
      <c r="A1269" s="26">
        <v>44560</v>
      </c>
      <c r="B1269" t="s">
        <v>516</v>
      </c>
      <c r="C1269" t="s">
        <v>517</v>
      </c>
      <c r="D1269" t="s">
        <v>615</v>
      </c>
      <c r="E1269" t="s">
        <v>518</v>
      </c>
      <c r="F1269" s="29">
        <v>1</v>
      </c>
      <c r="G1269" s="29">
        <v>5813.44</v>
      </c>
      <c r="H1269" t="s">
        <v>11</v>
      </c>
      <c r="I1269" t="s">
        <v>789</v>
      </c>
      <c r="J1269" t="s">
        <v>1140</v>
      </c>
      <c r="K1269" t="s">
        <v>1175</v>
      </c>
    </row>
    <row r="1270" spans="1:11">
      <c r="A1270" s="26">
        <v>44560</v>
      </c>
      <c r="B1270" t="s">
        <v>516</v>
      </c>
      <c r="C1270" t="s">
        <v>517</v>
      </c>
      <c r="D1270" t="s">
        <v>615</v>
      </c>
      <c r="E1270" t="s">
        <v>518</v>
      </c>
      <c r="F1270" s="29">
        <v>0</v>
      </c>
      <c r="G1270" s="29">
        <v>0</v>
      </c>
      <c r="H1270" t="s">
        <v>11</v>
      </c>
      <c r="I1270" t="s">
        <v>809</v>
      </c>
      <c r="J1270" t="s">
        <v>1140</v>
      </c>
      <c r="K1270" t="s">
        <v>1176</v>
      </c>
    </row>
    <row r="1271" spans="1:11">
      <c r="A1271" s="26">
        <v>44560</v>
      </c>
      <c r="B1271" t="s">
        <v>516</v>
      </c>
      <c r="C1271" t="s">
        <v>517</v>
      </c>
      <c r="D1271" t="s">
        <v>615</v>
      </c>
      <c r="E1271" t="s">
        <v>518</v>
      </c>
      <c r="F1271" s="29">
        <v>0</v>
      </c>
      <c r="G1271" s="29">
        <v>0</v>
      </c>
      <c r="H1271" t="s">
        <v>11</v>
      </c>
      <c r="I1271" t="s">
        <v>885</v>
      </c>
      <c r="J1271" t="s">
        <v>1140</v>
      </c>
      <c r="K1271" t="s">
        <v>1177</v>
      </c>
    </row>
    <row r="1272" spans="1:11">
      <c r="A1272" s="26">
        <v>44560</v>
      </c>
      <c r="B1272" t="s">
        <v>516</v>
      </c>
      <c r="C1272" t="s">
        <v>517</v>
      </c>
      <c r="D1272" t="s">
        <v>615</v>
      </c>
      <c r="E1272" t="s">
        <v>518</v>
      </c>
      <c r="F1272" s="29">
        <v>13</v>
      </c>
      <c r="G1272" s="29">
        <v>49089.06</v>
      </c>
      <c r="H1272" t="s">
        <v>11</v>
      </c>
      <c r="I1272" t="s">
        <v>953</v>
      </c>
      <c r="J1272" t="s">
        <v>1140</v>
      </c>
      <c r="K1272" t="s">
        <v>1178</v>
      </c>
    </row>
    <row r="1273" spans="1:11">
      <c r="A1273" s="26">
        <v>44560</v>
      </c>
      <c r="B1273" t="s">
        <v>516</v>
      </c>
      <c r="C1273" t="s">
        <v>517</v>
      </c>
      <c r="D1273" t="s">
        <v>615</v>
      </c>
      <c r="E1273" t="s">
        <v>518</v>
      </c>
      <c r="F1273" s="29">
        <v>22</v>
      </c>
      <c r="G1273" s="29">
        <v>74595.31</v>
      </c>
      <c r="H1273" t="s">
        <v>11</v>
      </c>
      <c r="I1273" t="s">
        <v>955</v>
      </c>
      <c r="J1273" t="s">
        <v>1140</v>
      </c>
      <c r="K1273" t="s">
        <v>1179</v>
      </c>
    </row>
    <row r="1274" spans="1:11">
      <c r="A1274" s="26">
        <v>44560</v>
      </c>
      <c r="B1274" t="s">
        <v>516</v>
      </c>
      <c r="C1274" t="s">
        <v>517</v>
      </c>
      <c r="D1274" t="s">
        <v>615</v>
      </c>
      <c r="E1274" t="s">
        <v>518</v>
      </c>
      <c r="F1274" s="29">
        <v>68</v>
      </c>
      <c r="G1274" s="29">
        <v>413260.94</v>
      </c>
      <c r="H1274" t="s">
        <v>11</v>
      </c>
      <c r="I1274" t="s">
        <v>957</v>
      </c>
      <c r="J1274" t="s">
        <v>1140</v>
      </c>
      <c r="K1274" t="s">
        <v>1180</v>
      </c>
    </row>
    <row r="1275" spans="1:11">
      <c r="A1275" s="26">
        <v>44560</v>
      </c>
      <c r="B1275" t="s">
        <v>516</v>
      </c>
      <c r="C1275" t="s">
        <v>517</v>
      </c>
      <c r="D1275" t="s">
        <v>615</v>
      </c>
      <c r="E1275" t="s">
        <v>518</v>
      </c>
      <c r="F1275" s="29">
        <v>25</v>
      </c>
      <c r="G1275" s="29">
        <v>170359.38</v>
      </c>
      <c r="H1275" t="s">
        <v>11</v>
      </c>
      <c r="I1275" t="s">
        <v>959</v>
      </c>
      <c r="J1275" t="s">
        <v>1140</v>
      </c>
      <c r="K1275" t="s">
        <v>1181</v>
      </c>
    </row>
    <row r="1276" spans="1:11">
      <c r="A1276" s="26">
        <v>44560</v>
      </c>
      <c r="B1276" t="s">
        <v>516</v>
      </c>
      <c r="C1276" t="s">
        <v>517</v>
      </c>
      <c r="D1276" t="s">
        <v>615</v>
      </c>
      <c r="E1276" t="s">
        <v>518</v>
      </c>
      <c r="F1276" s="29">
        <v>34</v>
      </c>
      <c r="G1276" s="29">
        <v>151553.13</v>
      </c>
      <c r="H1276" t="s">
        <v>11</v>
      </c>
      <c r="I1276" t="s">
        <v>961</v>
      </c>
      <c r="J1276" t="s">
        <v>1140</v>
      </c>
      <c r="K1276" t="s">
        <v>1182</v>
      </c>
    </row>
    <row r="1277" spans="1:11">
      <c r="A1277" s="26">
        <v>44560</v>
      </c>
      <c r="B1277" t="s">
        <v>516</v>
      </c>
      <c r="C1277" t="s">
        <v>517</v>
      </c>
      <c r="D1277" t="s">
        <v>615</v>
      </c>
      <c r="E1277" t="s">
        <v>518</v>
      </c>
      <c r="F1277" s="29">
        <v>43</v>
      </c>
      <c r="G1277" s="29">
        <v>348567.19</v>
      </c>
      <c r="H1277" t="s">
        <v>11</v>
      </c>
      <c r="I1277" t="s">
        <v>969</v>
      </c>
      <c r="J1277" t="s">
        <v>1140</v>
      </c>
      <c r="K1277" t="s">
        <v>1183</v>
      </c>
    </row>
    <row r="1278" spans="1:11">
      <c r="A1278" s="26">
        <v>44560</v>
      </c>
      <c r="B1278" t="s">
        <v>516</v>
      </c>
      <c r="C1278" t="s">
        <v>517</v>
      </c>
      <c r="D1278" t="s">
        <v>615</v>
      </c>
      <c r="E1278" t="s">
        <v>518</v>
      </c>
      <c r="F1278" s="29">
        <v>38</v>
      </c>
      <c r="G1278" s="29">
        <v>170439.06</v>
      </c>
      <c r="H1278" t="s">
        <v>11</v>
      </c>
      <c r="I1278" t="s">
        <v>971</v>
      </c>
      <c r="J1278" t="s">
        <v>1140</v>
      </c>
      <c r="K1278" t="s">
        <v>1184</v>
      </c>
    </row>
    <row r="1279" spans="1:11">
      <c r="A1279" s="26">
        <v>44560</v>
      </c>
      <c r="B1279" t="s">
        <v>516</v>
      </c>
      <c r="C1279" t="s">
        <v>517</v>
      </c>
      <c r="D1279" t="s">
        <v>615</v>
      </c>
      <c r="E1279" t="s">
        <v>518</v>
      </c>
      <c r="F1279" s="29">
        <v>11</v>
      </c>
      <c r="G1279" s="29">
        <v>58270.31</v>
      </c>
      <c r="H1279" t="s">
        <v>11</v>
      </c>
      <c r="I1279" t="s">
        <v>975</v>
      </c>
      <c r="J1279" t="s">
        <v>1140</v>
      </c>
      <c r="K1279" t="s">
        <v>1185</v>
      </c>
    </row>
    <row r="1280" spans="1:11">
      <c r="A1280" s="26">
        <v>44560</v>
      </c>
      <c r="B1280" t="s">
        <v>516</v>
      </c>
      <c r="C1280" t="s">
        <v>517</v>
      </c>
      <c r="D1280" t="s">
        <v>615</v>
      </c>
      <c r="E1280" t="s">
        <v>518</v>
      </c>
      <c r="F1280" s="29">
        <v>0</v>
      </c>
      <c r="G1280" s="29">
        <v>0</v>
      </c>
      <c r="H1280" t="s">
        <v>11</v>
      </c>
      <c r="I1280" t="s">
        <v>996</v>
      </c>
      <c r="J1280" t="s">
        <v>1140</v>
      </c>
      <c r="K1280" t="s">
        <v>1186</v>
      </c>
    </row>
    <row r="1281" spans="1:11">
      <c r="A1281" s="26">
        <v>44560</v>
      </c>
      <c r="B1281" t="s">
        <v>516</v>
      </c>
      <c r="C1281" t="s">
        <v>517</v>
      </c>
      <c r="D1281" t="s">
        <v>615</v>
      </c>
      <c r="E1281" t="s">
        <v>518</v>
      </c>
      <c r="F1281" s="29">
        <v>0</v>
      </c>
      <c r="G1281" s="29">
        <v>0</v>
      </c>
      <c r="H1281" t="s">
        <v>11</v>
      </c>
      <c r="I1281" t="s">
        <v>1046</v>
      </c>
      <c r="J1281" t="s">
        <v>1140</v>
      </c>
      <c r="K1281" t="s">
        <v>1187</v>
      </c>
    </row>
    <row r="1282" spans="1:11">
      <c r="A1282" s="26">
        <v>44560</v>
      </c>
      <c r="B1282" t="s">
        <v>516</v>
      </c>
      <c r="C1282" t="s">
        <v>517</v>
      </c>
      <c r="D1282" t="s">
        <v>615</v>
      </c>
      <c r="E1282" t="s">
        <v>1188</v>
      </c>
      <c r="F1282" s="29">
        <v>36</v>
      </c>
      <c r="G1282" s="29">
        <v>23295513.59</v>
      </c>
      <c r="H1282" t="s">
        <v>11</v>
      </c>
      <c r="I1282" t="s">
        <v>1189</v>
      </c>
      <c r="J1282" t="s">
        <v>1190</v>
      </c>
      <c r="K1282" t="s">
        <v>1191</v>
      </c>
    </row>
    <row r="1283" spans="1:11">
      <c r="A1283" s="26">
        <v>44560</v>
      </c>
      <c r="B1283" t="s">
        <v>516</v>
      </c>
      <c r="C1283" t="s">
        <v>517</v>
      </c>
      <c r="D1283" t="s">
        <v>615</v>
      </c>
      <c r="E1283" t="s">
        <v>1188</v>
      </c>
      <c r="F1283" s="29">
        <v>182</v>
      </c>
      <c r="G1283" s="29">
        <v>23439175.030000001</v>
      </c>
      <c r="H1283" t="s">
        <v>11</v>
      </c>
      <c r="I1283" t="s">
        <v>1192</v>
      </c>
      <c r="J1283" t="s">
        <v>1190</v>
      </c>
      <c r="K1283" t="s">
        <v>1193</v>
      </c>
    </row>
    <row r="1284" spans="1:11">
      <c r="A1284" s="26">
        <v>44560</v>
      </c>
      <c r="B1284" t="s">
        <v>516</v>
      </c>
      <c r="C1284" t="s">
        <v>517</v>
      </c>
      <c r="D1284" t="s">
        <v>615</v>
      </c>
      <c r="E1284" t="s">
        <v>619</v>
      </c>
      <c r="F1284" s="29">
        <v>28</v>
      </c>
      <c r="G1284" s="29">
        <v>512526.13</v>
      </c>
      <c r="H1284" t="s">
        <v>11</v>
      </c>
      <c r="I1284" t="s">
        <v>1194</v>
      </c>
      <c r="J1284" t="s">
        <v>1190</v>
      </c>
      <c r="K1284" t="s">
        <v>1195</v>
      </c>
    </row>
    <row r="1285" spans="1:11">
      <c r="A1285" s="26">
        <v>44560</v>
      </c>
      <c r="B1285" t="s">
        <v>516</v>
      </c>
      <c r="C1285" t="s">
        <v>517</v>
      </c>
      <c r="D1285" t="s">
        <v>615</v>
      </c>
      <c r="E1285" t="s">
        <v>619</v>
      </c>
      <c r="F1285" s="29">
        <v>43</v>
      </c>
      <c r="G1285" s="29">
        <v>1150252.6599999999</v>
      </c>
      <c r="H1285" t="s">
        <v>11</v>
      </c>
      <c r="I1285" t="s">
        <v>1196</v>
      </c>
      <c r="J1285" t="s">
        <v>1190</v>
      </c>
      <c r="K1285" t="s">
        <v>1197</v>
      </c>
    </row>
    <row r="1286" spans="1:11">
      <c r="A1286" s="26">
        <v>44560</v>
      </c>
      <c r="B1286" t="s">
        <v>516</v>
      </c>
      <c r="C1286" t="s">
        <v>517</v>
      </c>
      <c r="D1286" t="s">
        <v>615</v>
      </c>
      <c r="E1286" t="s">
        <v>619</v>
      </c>
      <c r="F1286" s="29">
        <v>55</v>
      </c>
      <c r="G1286" s="29">
        <v>1259769.31</v>
      </c>
      <c r="H1286" t="s">
        <v>11</v>
      </c>
      <c r="I1286" t="s">
        <v>1198</v>
      </c>
      <c r="J1286" t="s">
        <v>1190</v>
      </c>
      <c r="K1286" t="s">
        <v>1199</v>
      </c>
    </row>
    <row r="1287" spans="1:11">
      <c r="A1287" s="26">
        <v>44560</v>
      </c>
      <c r="B1287" t="s">
        <v>516</v>
      </c>
      <c r="C1287" t="s">
        <v>517</v>
      </c>
      <c r="D1287" t="s">
        <v>615</v>
      </c>
      <c r="E1287" t="s">
        <v>1200</v>
      </c>
      <c r="F1287" s="29">
        <v>118</v>
      </c>
      <c r="G1287" s="29">
        <v>267569053.13</v>
      </c>
      <c r="H1287" t="s">
        <v>11</v>
      </c>
      <c r="I1287" t="s">
        <v>1201</v>
      </c>
      <c r="J1287" t="s">
        <v>1190</v>
      </c>
      <c r="K1287" t="s">
        <v>1202</v>
      </c>
    </row>
    <row r="1288" spans="1:11">
      <c r="A1288" s="26">
        <v>44560</v>
      </c>
      <c r="B1288" t="s">
        <v>516</v>
      </c>
      <c r="C1288" t="s">
        <v>517</v>
      </c>
      <c r="D1288" t="s">
        <v>615</v>
      </c>
      <c r="E1288" t="s">
        <v>1188</v>
      </c>
      <c r="F1288" s="29">
        <v>0</v>
      </c>
      <c r="G1288" s="29">
        <v>0</v>
      </c>
      <c r="H1288" t="s">
        <v>11</v>
      </c>
      <c r="I1288" t="s">
        <v>1209</v>
      </c>
      <c r="J1288" t="s">
        <v>1210</v>
      </c>
      <c r="K1288" t="s">
        <v>1211</v>
      </c>
    </row>
    <row r="1289" spans="1:11">
      <c r="A1289" s="26">
        <v>44560</v>
      </c>
      <c r="B1289" t="s">
        <v>516</v>
      </c>
      <c r="C1289" t="s">
        <v>517</v>
      </c>
      <c r="D1289" t="s">
        <v>615</v>
      </c>
      <c r="E1289" t="s">
        <v>1188</v>
      </c>
      <c r="F1289" s="29">
        <v>0</v>
      </c>
      <c r="G1289" s="29">
        <v>0</v>
      </c>
      <c r="H1289" t="s">
        <v>11</v>
      </c>
      <c r="I1289" t="s">
        <v>1212</v>
      </c>
      <c r="J1289" t="s">
        <v>1210</v>
      </c>
      <c r="K1289" t="s">
        <v>1213</v>
      </c>
    </row>
    <row r="1290" spans="1:11">
      <c r="A1290" s="26">
        <v>44469</v>
      </c>
      <c r="B1290" t="s">
        <v>516</v>
      </c>
      <c r="C1290" t="s">
        <v>517</v>
      </c>
      <c r="D1290" t="s">
        <v>615</v>
      </c>
      <c r="E1290" t="s">
        <v>518</v>
      </c>
      <c r="F1290" s="29">
        <v>78</v>
      </c>
      <c r="G1290" s="29">
        <v>31540084.809999999</v>
      </c>
      <c r="H1290" t="s">
        <v>11</v>
      </c>
      <c r="I1290" t="s">
        <v>616</v>
      </c>
      <c r="J1290" t="s">
        <v>617</v>
      </c>
      <c r="K1290" t="s">
        <v>618</v>
      </c>
    </row>
    <row r="1291" spans="1:11">
      <c r="A1291" s="26">
        <v>44469</v>
      </c>
      <c r="B1291" t="s">
        <v>516</v>
      </c>
      <c r="C1291" t="s">
        <v>517</v>
      </c>
      <c r="D1291" t="s">
        <v>615</v>
      </c>
      <c r="E1291" t="s">
        <v>619</v>
      </c>
      <c r="F1291" s="29">
        <v>145</v>
      </c>
      <c r="G1291" s="29">
        <v>2596513.0499999998</v>
      </c>
      <c r="H1291" t="s">
        <v>11</v>
      </c>
      <c r="I1291" t="s">
        <v>620</v>
      </c>
      <c r="J1291" t="s">
        <v>617</v>
      </c>
      <c r="K1291" t="s">
        <v>621</v>
      </c>
    </row>
    <row r="1292" spans="1:11">
      <c r="A1292" s="26">
        <v>44469</v>
      </c>
      <c r="B1292" t="s">
        <v>516</v>
      </c>
      <c r="C1292" t="s">
        <v>517</v>
      </c>
      <c r="D1292" t="s">
        <v>615</v>
      </c>
      <c r="E1292" t="s">
        <v>518</v>
      </c>
      <c r="F1292" s="29">
        <v>237</v>
      </c>
      <c r="G1292" s="29">
        <v>142325983.59</v>
      </c>
      <c r="H1292" t="s">
        <v>11</v>
      </c>
      <c r="I1292" t="s">
        <v>622</v>
      </c>
      <c r="J1292" t="s">
        <v>617</v>
      </c>
      <c r="K1292" t="s">
        <v>623</v>
      </c>
    </row>
    <row r="1293" spans="1:11">
      <c r="A1293" s="26">
        <v>44469</v>
      </c>
      <c r="B1293" t="s">
        <v>516</v>
      </c>
      <c r="C1293" t="s">
        <v>517</v>
      </c>
      <c r="D1293" t="s">
        <v>615</v>
      </c>
      <c r="E1293" t="s">
        <v>518</v>
      </c>
      <c r="F1293" s="29">
        <v>121</v>
      </c>
      <c r="G1293" s="29">
        <v>356541.8</v>
      </c>
      <c r="H1293" t="s">
        <v>11</v>
      </c>
      <c r="I1293" t="s">
        <v>624</v>
      </c>
      <c r="J1293" t="s">
        <v>617</v>
      </c>
      <c r="K1293" t="s">
        <v>625</v>
      </c>
    </row>
    <row r="1294" spans="1:11">
      <c r="A1294" s="26">
        <v>44469</v>
      </c>
      <c r="B1294" t="s">
        <v>516</v>
      </c>
      <c r="C1294" t="s">
        <v>517</v>
      </c>
      <c r="D1294" t="s">
        <v>615</v>
      </c>
      <c r="E1294" t="s">
        <v>518</v>
      </c>
      <c r="F1294" s="29">
        <v>446</v>
      </c>
      <c r="G1294" s="29">
        <v>77995297.5</v>
      </c>
      <c r="H1294" t="s">
        <v>11</v>
      </c>
      <c r="I1294" t="s">
        <v>626</v>
      </c>
      <c r="J1294" t="s">
        <v>627</v>
      </c>
      <c r="K1294" t="s">
        <v>628</v>
      </c>
    </row>
    <row r="1295" spans="1:11">
      <c r="A1295" s="26">
        <v>44469</v>
      </c>
      <c r="B1295" t="s">
        <v>516</v>
      </c>
      <c r="C1295" t="s">
        <v>517</v>
      </c>
      <c r="D1295" t="s">
        <v>615</v>
      </c>
      <c r="E1295" t="s">
        <v>518</v>
      </c>
      <c r="F1295" s="29">
        <v>12835</v>
      </c>
      <c r="G1295" s="29">
        <v>969405172.5</v>
      </c>
      <c r="H1295" t="s">
        <v>11</v>
      </c>
      <c r="I1295" t="s">
        <v>629</v>
      </c>
      <c r="J1295" t="s">
        <v>627</v>
      </c>
      <c r="K1295" t="s">
        <v>630</v>
      </c>
    </row>
    <row r="1296" spans="1:11">
      <c r="A1296" s="26">
        <v>44469</v>
      </c>
      <c r="B1296" t="s">
        <v>516</v>
      </c>
      <c r="C1296" t="s">
        <v>517</v>
      </c>
      <c r="D1296" t="s">
        <v>615</v>
      </c>
      <c r="E1296" t="s">
        <v>518</v>
      </c>
      <c r="F1296" s="29">
        <v>33035</v>
      </c>
      <c r="G1296" s="29">
        <v>4041922180.3099999</v>
      </c>
      <c r="H1296" t="s">
        <v>11</v>
      </c>
      <c r="I1296" t="s">
        <v>631</v>
      </c>
      <c r="J1296" t="s">
        <v>627</v>
      </c>
      <c r="K1296" t="s">
        <v>632</v>
      </c>
    </row>
    <row r="1297" spans="1:11">
      <c r="A1297" s="26">
        <v>44469</v>
      </c>
      <c r="B1297" t="s">
        <v>516</v>
      </c>
      <c r="C1297" t="s">
        <v>517</v>
      </c>
      <c r="D1297" t="s">
        <v>615</v>
      </c>
      <c r="E1297" t="s">
        <v>518</v>
      </c>
      <c r="F1297" s="29">
        <v>7954</v>
      </c>
      <c r="G1297" s="29">
        <v>9456182950</v>
      </c>
      <c r="H1297" t="s">
        <v>11</v>
      </c>
      <c r="I1297" t="s">
        <v>633</v>
      </c>
      <c r="J1297" t="s">
        <v>627</v>
      </c>
      <c r="K1297" t="s">
        <v>634</v>
      </c>
    </row>
    <row r="1298" spans="1:11">
      <c r="A1298" s="26">
        <v>44469</v>
      </c>
      <c r="B1298" t="s">
        <v>516</v>
      </c>
      <c r="C1298" t="s">
        <v>517</v>
      </c>
      <c r="D1298" t="s">
        <v>615</v>
      </c>
      <c r="E1298" t="s">
        <v>518</v>
      </c>
      <c r="F1298" s="29">
        <v>1703</v>
      </c>
      <c r="G1298" s="29">
        <v>269917435.94</v>
      </c>
      <c r="H1298" t="s">
        <v>11</v>
      </c>
      <c r="I1298" t="s">
        <v>635</v>
      </c>
      <c r="J1298" t="s">
        <v>627</v>
      </c>
      <c r="K1298" t="s">
        <v>636</v>
      </c>
    </row>
    <row r="1299" spans="1:11">
      <c r="A1299" s="26">
        <v>44469</v>
      </c>
      <c r="B1299" t="s">
        <v>516</v>
      </c>
      <c r="C1299" t="s">
        <v>517</v>
      </c>
      <c r="D1299" t="s">
        <v>615</v>
      </c>
      <c r="E1299" t="s">
        <v>518</v>
      </c>
      <c r="F1299" s="29">
        <v>348</v>
      </c>
      <c r="G1299" s="29">
        <v>71568941.879999995</v>
      </c>
      <c r="H1299" t="s">
        <v>11</v>
      </c>
      <c r="I1299" t="s">
        <v>637</v>
      </c>
      <c r="J1299" t="s">
        <v>627</v>
      </c>
      <c r="K1299" t="s">
        <v>638</v>
      </c>
    </row>
    <row r="1300" spans="1:11">
      <c r="A1300" s="26">
        <v>44469</v>
      </c>
      <c r="B1300" t="s">
        <v>516</v>
      </c>
      <c r="C1300" t="s">
        <v>517</v>
      </c>
      <c r="D1300" t="s">
        <v>615</v>
      </c>
      <c r="E1300" t="s">
        <v>518</v>
      </c>
      <c r="F1300" s="29">
        <v>62</v>
      </c>
      <c r="G1300" s="29">
        <v>2793081.56</v>
      </c>
      <c r="H1300" t="s">
        <v>11</v>
      </c>
      <c r="I1300" t="s">
        <v>639</v>
      </c>
      <c r="J1300" t="s">
        <v>627</v>
      </c>
      <c r="K1300" t="s">
        <v>640</v>
      </c>
    </row>
    <row r="1301" spans="1:11">
      <c r="A1301" s="26">
        <v>44469</v>
      </c>
      <c r="B1301" t="s">
        <v>516</v>
      </c>
      <c r="C1301" t="s">
        <v>517</v>
      </c>
      <c r="D1301" t="s">
        <v>615</v>
      </c>
      <c r="E1301" t="s">
        <v>518</v>
      </c>
      <c r="F1301" s="29">
        <v>12897</v>
      </c>
      <c r="G1301" s="29">
        <v>519810374.06</v>
      </c>
      <c r="H1301" t="s">
        <v>11</v>
      </c>
      <c r="I1301" t="s">
        <v>641</v>
      </c>
      <c r="J1301" t="s">
        <v>627</v>
      </c>
      <c r="K1301" t="s">
        <v>642</v>
      </c>
    </row>
    <row r="1302" spans="1:11">
      <c r="A1302" s="26">
        <v>44469</v>
      </c>
      <c r="B1302" t="s">
        <v>516</v>
      </c>
      <c r="C1302" t="s">
        <v>517</v>
      </c>
      <c r="D1302" t="s">
        <v>615</v>
      </c>
      <c r="E1302" t="s">
        <v>518</v>
      </c>
      <c r="F1302" s="29">
        <v>28</v>
      </c>
      <c r="G1302" s="29">
        <v>1120492.81</v>
      </c>
      <c r="H1302" t="s">
        <v>11</v>
      </c>
      <c r="I1302" t="s">
        <v>643</v>
      </c>
      <c r="J1302" t="s">
        <v>627</v>
      </c>
      <c r="K1302" t="s">
        <v>644</v>
      </c>
    </row>
    <row r="1303" spans="1:11">
      <c r="A1303" s="26">
        <v>44469</v>
      </c>
      <c r="B1303" t="s">
        <v>516</v>
      </c>
      <c r="C1303" t="s">
        <v>517</v>
      </c>
      <c r="D1303" t="s">
        <v>615</v>
      </c>
      <c r="E1303" t="s">
        <v>518</v>
      </c>
      <c r="F1303" s="29">
        <v>1376</v>
      </c>
      <c r="G1303" s="29">
        <v>157533333.13</v>
      </c>
      <c r="H1303" t="s">
        <v>11</v>
      </c>
      <c r="I1303" t="s">
        <v>645</v>
      </c>
      <c r="J1303" t="s">
        <v>627</v>
      </c>
      <c r="K1303" t="s">
        <v>646</v>
      </c>
    </row>
    <row r="1304" spans="1:11">
      <c r="A1304" s="26">
        <v>44469</v>
      </c>
      <c r="B1304" t="s">
        <v>516</v>
      </c>
      <c r="C1304" t="s">
        <v>517</v>
      </c>
      <c r="D1304" t="s">
        <v>615</v>
      </c>
      <c r="E1304" t="s">
        <v>518</v>
      </c>
      <c r="F1304" s="29">
        <v>29</v>
      </c>
      <c r="G1304" s="29">
        <v>1898450.31</v>
      </c>
      <c r="H1304" t="s">
        <v>11</v>
      </c>
      <c r="I1304" t="s">
        <v>647</v>
      </c>
      <c r="J1304" t="s">
        <v>627</v>
      </c>
      <c r="K1304" t="s">
        <v>648</v>
      </c>
    </row>
    <row r="1305" spans="1:11">
      <c r="A1305" s="26">
        <v>44469</v>
      </c>
      <c r="B1305" t="s">
        <v>516</v>
      </c>
      <c r="C1305" t="s">
        <v>517</v>
      </c>
      <c r="D1305" t="s">
        <v>615</v>
      </c>
      <c r="E1305" t="s">
        <v>518</v>
      </c>
      <c r="F1305" s="29">
        <v>46</v>
      </c>
      <c r="G1305" s="29">
        <v>1677685.31</v>
      </c>
      <c r="H1305" t="s">
        <v>11</v>
      </c>
      <c r="I1305" t="s">
        <v>649</v>
      </c>
      <c r="J1305" t="s">
        <v>627</v>
      </c>
      <c r="K1305" t="s">
        <v>650</v>
      </c>
    </row>
    <row r="1306" spans="1:11">
      <c r="A1306" s="26">
        <v>44469</v>
      </c>
      <c r="B1306" t="s">
        <v>516</v>
      </c>
      <c r="C1306" t="s">
        <v>517</v>
      </c>
      <c r="D1306" t="s">
        <v>615</v>
      </c>
      <c r="E1306" t="s">
        <v>518</v>
      </c>
      <c r="F1306" s="29">
        <v>178</v>
      </c>
      <c r="G1306" s="29">
        <v>8004971.25</v>
      </c>
      <c r="H1306" t="s">
        <v>11</v>
      </c>
      <c r="I1306" t="s">
        <v>651</v>
      </c>
      <c r="J1306" t="s">
        <v>627</v>
      </c>
      <c r="K1306" t="s">
        <v>652</v>
      </c>
    </row>
    <row r="1307" spans="1:11">
      <c r="A1307" s="26">
        <v>44469</v>
      </c>
      <c r="B1307" t="s">
        <v>516</v>
      </c>
      <c r="C1307" t="s">
        <v>517</v>
      </c>
      <c r="D1307" t="s">
        <v>615</v>
      </c>
      <c r="E1307" t="s">
        <v>518</v>
      </c>
      <c r="F1307" s="29">
        <v>111</v>
      </c>
      <c r="G1307" s="29">
        <v>15724108.75</v>
      </c>
      <c r="H1307" t="s">
        <v>11</v>
      </c>
      <c r="I1307" t="s">
        <v>653</v>
      </c>
      <c r="J1307" t="s">
        <v>627</v>
      </c>
      <c r="K1307" t="s">
        <v>654</v>
      </c>
    </row>
    <row r="1308" spans="1:11">
      <c r="A1308" s="26">
        <v>44469</v>
      </c>
      <c r="B1308" t="s">
        <v>516</v>
      </c>
      <c r="C1308" t="s">
        <v>517</v>
      </c>
      <c r="D1308" t="s">
        <v>615</v>
      </c>
      <c r="E1308" t="s">
        <v>518</v>
      </c>
      <c r="F1308" s="29">
        <v>49</v>
      </c>
      <c r="G1308" s="29">
        <v>2957989.38</v>
      </c>
      <c r="H1308" t="s">
        <v>11</v>
      </c>
      <c r="I1308" t="s">
        <v>655</v>
      </c>
      <c r="J1308" t="s">
        <v>627</v>
      </c>
      <c r="K1308" t="s">
        <v>656</v>
      </c>
    </row>
    <row r="1309" spans="1:11">
      <c r="A1309" s="26">
        <v>44469</v>
      </c>
      <c r="B1309" t="s">
        <v>516</v>
      </c>
      <c r="C1309" t="s">
        <v>517</v>
      </c>
      <c r="D1309" t="s">
        <v>615</v>
      </c>
      <c r="E1309" t="s">
        <v>518</v>
      </c>
      <c r="F1309" s="29">
        <v>1441</v>
      </c>
      <c r="G1309" s="29">
        <v>79333103.75</v>
      </c>
      <c r="H1309" t="s">
        <v>11</v>
      </c>
      <c r="I1309" t="s">
        <v>657</v>
      </c>
      <c r="J1309" t="s">
        <v>627</v>
      </c>
      <c r="K1309" t="s">
        <v>658</v>
      </c>
    </row>
    <row r="1310" spans="1:11">
      <c r="A1310" s="26">
        <v>44469</v>
      </c>
      <c r="B1310" t="s">
        <v>516</v>
      </c>
      <c r="C1310" t="s">
        <v>517</v>
      </c>
      <c r="D1310" t="s">
        <v>615</v>
      </c>
      <c r="E1310" t="s">
        <v>518</v>
      </c>
      <c r="F1310" s="29">
        <v>45</v>
      </c>
      <c r="G1310" s="29">
        <v>874703.44</v>
      </c>
      <c r="H1310" t="s">
        <v>11</v>
      </c>
      <c r="I1310" t="s">
        <v>659</v>
      </c>
      <c r="J1310" t="s">
        <v>627</v>
      </c>
      <c r="K1310" t="s">
        <v>660</v>
      </c>
    </row>
    <row r="1311" spans="1:11">
      <c r="A1311" s="26">
        <v>44469</v>
      </c>
      <c r="B1311" t="s">
        <v>516</v>
      </c>
      <c r="C1311" t="s">
        <v>517</v>
      </c>
      <c r="D1311" t="s">
        <v>615</v>
      </c>
      <c r="E1311" t="s">
        <v>518</v>
      </c>
      <c r="F1311" s="29">
        <v>257</v>
      </c>
      <c r="G1311" s="29">
        <v>15528328.75</v>
      </c>
      <c r="H1311" t="s">
        <v>11</v>
      </c>
      <c r="I1311" t="s">
        <v>661</v>
      </c>
      <c r="J1311" t="s">
        <v>627</v>
      </c>
      <c r="K1311" t="s">
        <v>662</v>
      </c>
    </row>
    <row r="1312" spans="1:11">
      <c r="A1312" s="26">
        <v>44469</v>
      </c>
      <c r="B1312" t="s">
        <v>516</v>
      </c>
      <c r="C1312" t="s">
        <v>517</v>
      </c>
      <c r="D1312" t="s">
        <v>615</v>
      </c>
      <c r="E1312" t="s">
        <v>518</v>
      </c>
      <c r="F1312" s="29">
        <v>920</v>
      </c>
      <c r="G1312" s="29">
        <v>130175324.38</v>
      </c>
      <c r="H1312" t="s">
        <v>11</v>
      </c>
      <c r="I1312" t="s">
        <v>663</v>
      </c>
      <c r="J1312" t="s">
        <v>627</v>
      </c>
      <c r="K1312" t="s">
        <v>664</v>
      </c>
    </row>
    <row r="1313" spans="1:11">
      <c r="A1313" s="26">
        <v>44469</v>
      </c>
      <c r="B1313" t="s">
        <v>516</v>
      </c>
      <c r="C1313" t="s">
        <v>517</v>
      </c>
      <c r="D1313" t="s">
        <v>615</v>
      </c>
      <c r="E1313" t="s">
        <v>518</v>
      </c>
      <c r="F1313" s="29">
        <v>101937</v>
      </c>
      <c r="G1313" s="29">
        <v>31298254974.689999</v>
      </c>
      <c r="H1313" t="s">
        <v>11</v>
      </c>
      <c r="I1313" t="s">
        <v>665</v>
      </c>
      <c r="J1313" t="s">
        <v>627</v>
      </c>
      <c r="K1313" t="s">
        <v>666</v>
      </c>
    </row>
    <row r="1314" spans="1:11">
      <c r="A1314" s="26">
        <v>44469</v>
      </c>
      <c r="B1314" t="s">
        <v>516</v>
      </c>
      <c r="C1314" t="s">
        <v>517</v>
      </c>
      <c r="D1314" t="s">
        <v>615</v>
      </c>
      <c r="E1314" t="s">
        <v>518</v>
      </c>
      <c r="F1314" s="29">
        <v>24</v>
      </c>
      <c r="G1314" s="29">
        <v>781286.25</v>
      </c>
      <c r="H1314" t="s">
        <v>11</v>
      </c>
      <c r="I1314" t="s">
        <v>671</v>
      </c>
      <c r="J1314" t="s">
        <v>627</v>
      </c>
      <c r="K1314" t="s">
        <v>672</v>
      </c>
    </row>
    <row r="1315" spans="1:11">
      <c r="A1315" s="26">
        <v>44469</v>
      </c>
      <c r="B1315" t="s">
        <v>516</v>
      </c>
      <c r="C1315" t="s">
        <v>517</v>
      </c>
      <c r="D1315" t="s">
        <v>615</v>
      </c>
      <c r="E1315" t="s">
        <v>518</v>
      </c>
      <c r="F1315" s="29">
        <v>634</v>
      </c>
      <c r="G1315" s="29">
        <v>12047373.75</v>
      </c>
      <c r="H1315" t="s">
        <v>11</v>
      </c>
      <c r="I1315" t="s">
        <v>673</v>
      </c>
      <c r="J1315" t="s">
        <v>627</v>
      </c>
      <c r="K1315" t="s">
        <v>674</v>
      </c>
    </row>
    <row r="1316" spans="1:11">
      <c r="A1316" s="26">
        <v>44469</v>
      </c>
      <c r="B1316" t="s">
        <v>516</v>
      </c>
      <c r="C1316" t="s">
        <v>517</v>
      </c>
      <c r="D1316" t="s">
        <v>615</v>
      </c>
      <c r="E1316" t="s">
        <v>518</v>
      </c>
      <c r="F1316" s="29">
        <v>61</v>
      </c>
      <c r="G1316" s="29">
        <v>1705215.94</v>
      </c>
      <c r="H1316" t="s">
        <v>11</v>
      </c>
      <c r="I1316" t="s">
        <v>675</v>
      </c>
      <c r="J1316" t="s">
        <v>627</v>
      </c>
      <c r="K1316" t="s">
        <v>676</v>
      </c>
    </row>
    <row r="1317" spans="1:11">
      <c r="A1317" s="26">
        <v>44469</v>
      </c>
      <c r="B1317" t="s">
        <v>516</v>
      </c>
      <c r="C1317" t="s">
        <v>517</v>
      </c>
      <c r="D1317" t="s">
        <v>615</v>
      </c>
      <c r="E1317" t="s">
        <v>518</v>
      </c>
      <c r="F1317" s="29">
        <v>548</v>
      </c>
      <c r="G1317" s="29">
        <v>55243107.5</v>
      </c>
      <c r="H1317" t="s">
        <v>11</v>
      </c>
      <c r="I1317" t="s">
        <v>677</v>
      </c>
      <c r="J1317" t="s">
        <v>627</v>
      </c>
      <c r="K1317" t="s">
        <v>678</v>
      </c>
    </row>
    <row r="1318" spans="1:11">
      <c r="A1318" s="26">
        <v>44469</v>
      </c>
      <c r="B1318" t="s">
        <v>516</v>
      </c>
      <c r="C1318" t="s">
        <v>517</v>
      </c>
      <c r="D1318" t="s">
        <v>615</v>
      </c>
      <c r="E1318" t="s">
        <v>518</v>
      </c>
      <c r="F1318" s="29">
        <v>67</v>
      </c>
      <c r="G1318" s="29">
        <v>11123628.130000001</v>
      </c>
      <c r="H1318" t="s">
        <v>11</v>
      </c>
      <c r="I1318" t="s">
        <v>679</v>
      </c>
      <c r="J1318" t="s">
        <v>627</v>
      </c>
      <c r="K1318" t="s">
        <v>680</v>
      </c>
    </row>
    <row r="1319" spans="1:11">
      <c r="A1319" s="26">
        <v>44469</v>
      </c>
      <c r="B1319" t="s">
        <v>516</v>
      </c>
      <c r="C1319" t="s">
        <v>517</v>
      </c>
      <c r="D1319" t="s">
        <v>615</v>
      </c>
      <c r="E1319" t="s">
        <v>518</v>
      </c>
      <c r="F1319" s="29">
        <v>5523</v>
      </c>
      <c r="G1319" s="29">
        <v>1225013068.1300001</v>
      </c>
      <c r="H1319" t="s">
        <v>11</v>
      </c>
      <c r="I1319" t="s">
        <v>681</v>
      </c>
      <c r="J1319" t="s">
        <v>627</v>
      </c>
      <c r="K1319" t="s">
        <v>682</v>
      </c>
    </row>
    <row r="1320" spans="1:11">
      <c r="A1320" s="26">
        <v>44469</v>
      </c>
      <c r="B1320" t="s">
        <v>516</v>
      </c>
      <c r="C1320" t="s">
        <v>517</v>
      </c>
      <c r="D1320" t="s">
        <v>615</v>
      </c>
      <c r="E1320" t="s">
        <v>518</v>
      </c>
      <c r="F1320" s="29">
        <v>2876</v>
      </c>
      <c r="G1320" s="29">
        <v>241148738.75</v>
      </c>
      <c r="H1320" t="s">
        <v>11</v>
      </c>
      <c r="I1320" t="s">
        <v>683</v>
      </c>
      <c r="J1320" t="s">
        <v>627</v>
      </c>
      <c r="K1320" t="s">
        <v>684</v>
      </c>
    </row>
    <row r="1321" spans="1:11">
      <c r="A1321" s="26">
        <v>44469</v>
      </c>
      <c r="B1321" t="s">
        <v>516</v>
      </c>
      <c r="C1321" t="s">
        <v>517</v>
      </c>
      <c r="D1321" t="s">
        <v>615</v>
      </c>
      <c r="E1321" t="s">
        <v>518</v>
      </c>
      <c r="F1321" s="29">
        <v>149</v>
      </c>
      <c r="G1321" s="29">
        <v>101571522.5</v>
      </c>
      <c r="H1321" t="s">
        <v>11</v>
      </c>
      <c r="I1321" t="s">
        <v>685</v>
      </c>
      <c r="J1321" t="s">
        <v>627</v>
      </c>
      <c r="K1321" t="s">
        <v>686</v>
      </c>
    </row>
    <row r="1322" spans="1:11">
      <c r="A1322" s="26">
        <v>44469</v>
      </c>
      <c r="B1322" t="s">
        <v>516</v>
      </c>
      <c r="C1322" t="s">
        <v>517</v>
      </c>
      <c r="D1322" t="s">
        <v>615</v>
      </c>
      <c r="E1322" t="s">
        <v>518</v>
      </c>
      <c r="F1322" s="29">
        <v>97</v>
      </c>
      <c r="G1322" s="29">
        <v>15661015.630000001</v>
      </c>
      <c r="H1322" t="s">
        <v>11</v>
      </c>
      <c r="I1322" t="s">
        <v>687</v>
      </c>
      <c r="J1322" t="s">
        <v>627</v>
      </c>
      <c r="K1322" t="s">
        <v>688</v>
      </c>
    </row>
    <row r="1323" spans="1:11">
      <c r="A1323" s="26">
        <v>44469</v>
      </c>
      <c r="B1323" t="s">
        <v>516</v>
      </c>
      <c r="C1323" t="s">
        <v>517</v>
      </c>
      <c r="D1323" t="s">
        <v>615</v>
      </c>
      <c r="E1323" t="s">
        <v>518</v>
      </c>
      <c r="F1323" s="29">
        <v>66</v>
      </c>
      <c r="G1323" s="29">
        <v>14938266.880000001</v>
      </c>
      <c r="H1323" t="s">
        <v>11</v>
      </c>
      <c r="I1323" t="s">
        <v>689</v>
      </c>
      <c r="J1323" t="s">
        <v>627</v>
      </c>
      <c r="K1323" t="s">
        <v>690</v>
      </c>
    </row>
    <row r="1324" spans="1:11">
      <c r="A1324" s="26">
        <v>44469</v>
      </c>
      <c r="B1324" t="s">
        <v>516</v>
      </c>
      <c r="C1324" t="s">
        <v>517</v>
      </c>
      <c r="D1324" t="s">
        <v>615</v>
      </c>
      <c r="E1324" t="s">
        <v>518</v>
      </c>
      <c r="F1324" s="29">
        <v>112</v>
      </c>
      <c r="G1324" s="29">
        <v>6085678.4400000004</v>
      </c>
      <c r="H1324" t="s">
        <v>11</v>
      </c>
      <c r="I1324" t="s">
        <v>691</v>
      </c>
      <c r="J1324" t="s">
        <v>627</v>
      </c>
      <c r="K1324" t="s">
        <v>692</v>
      </c>
    </row>
    <row r="1325" spans="1:11">
      <c r="A1325" s="26">
        <v>44469</v>
      </c>
      <c r="B1325" t="s">
        <v>516</v>
      </c>
      <c r="C1325" t="s">
        <v>517</v>
      </c>
      <c r="D1325" t="s">
        <v>615</v>
      </c>
      <c r="E1325" t="s">
        <v>518</v>
      </c>
      <c r="F1325" s="29">
        <v>212</v>
      </c>
      <c r="G1325" s="29">
        <v>10755578.439999999</v>
      </c>
      <c r="H1325" t="s">
        <v>11</v>
      </c>
      <c r="I1325" t="s">
        <v>693</v>
      </c>
      <c r="J1325" t="s">
        <v>627</v>
      </c>
      <c r="K1325" t="s">
        <v>694</v>
      </c>
    </row>
    <row r="1326" spans="1:11">
      <c r="A1326" s="26">
        <v>44469</v>
      </c>
      <c r="B1326" t="s">
        <v>516</v>
      </c>
      <c r="C1326" t="s">
        <v>517</v>
      </c>
      <c r="D1326" t="s">
        <v>615</v>
      </c>
      <c r="E1326" t="s">
        <v>518</v>
      </c>
      <c r="F1326" s="29">
        <v>13</v>
      </c>
      <c r="G1326" s="29">
        <v>599980.31000000006</v>
      </c>
      <c r="H1326" t="s">
        <v>11</v>
      </c>
      <c r="I1326" t="s">
        <v>695</v>
      </c>
      <c r="J1326" t="s">
        <v>627</v>
      </c>
      <c r="K1326" t="s">
        <v>696</v>
      </c>
    </row>
    <row r="1327" spans="1:11">
      <c r="A1327" s="26">
        <v>44469</v>
      </c>
      <c r="B1327" t="s">
        <v>516</v>
      </c>
      <c r="C1327" t="s">
        <v>517</v>
      </c>
      <c r="D1327" t="s">
        <v>615</v>
      </c>
      <c r="E1327" t="s">
        <v>518</v>
      </c>
      <c r="F1327" s="29">
        <v>14998</v>
      </c>
      <c r="G1327" s="29">
        <v>569345215</v>
      </c>
      <c r="H1327" t="s">
        <v>11</v>
      </c>
      <c r="I1327" t="s">
        <v>697</v>
      </c>
      <c r="J1327" t="s">
        <v>627</v>
      </c>
      <c r="K1327" t="s">
        <v>698</v>
      </c>
    </row>
    <row r="1328" spans="1:11">
      <c r="A1328" s="26">
        <v>44469</v>
      </c>
      <c r="B1328" t="s">
        <v>516</v>
      </c>
      <c r="C1328" t="s">
        <v>517</v>
      </c>
      <c r="D1328" t="s">
        <v>615</v>
      </c>
      <c r="E1328" t="s">
        <v>518</v>
      </c>
      <c r="F1328" s="29">
        <v>1235</v>
      </c>
      <c r="G1328" s="29">
        <v>64653956.560000002</v>
      </c>
      <c r="H1328" t="s">
        <v>11</v>
      </c>
      <c r="I1328" t="s">
        <v>699</v>
      </c>
      <c r="J1328" t="s">
        <v>627</v>
      </c>
      <c r="K1328" t="s">
        <v>700</v>
      </c>
    </row>
    <row r="1329" spans="1:11">
      <c r="A1329" s="26">
        <v>44469</v>
      </c>
      <c r="B1329" t="s">
        <v>516</v>
      </c>
      <c r="C1329" t="s">
        <v>517</v>
      </c>
      <c r="D1329" t="s">
        <v>615</v>
      </c>
      <c r="E1329" t="s">
        <v>518</v>
      </c>
      <c r="F1329" s="29">
        <v>1759</v>
      </c>
      <c r="G1329" s="29">
        <v>3241160548.4400001</v>
      </c>
      <c r="H1329" t="s">
        <v>11</v>
      </c>
      <c r="I1329" t="s">
        <v>701</v>
      </c>
      <c r="J1329" t="s">
        <v>627</v>
      </c>
      <c r="K1329" t="s">
        <v>702</v>
      </c>
    </row>
    <row r="1330" spans="1:11">
      <c r="A1330" s="26">
        <v>44469</v>
      </c>
      <c r="B1330" t="s">
        <v>516</v>
      </c>
      <c r="C1330" t="s">
        <v>517</v>
      </c>
      <c r="D1330" t="s">
        <v>615</v>
      </c>
      <c r="E1330" t="s">
        <v>518</v>
      </c>
      <c r="F1330" s="29">
        <v>248</v>
      </c>
      <c r="G1330" s="29">
        <v>57680340</v>
      </c>
      <c r="H1330" t="s">
        <v>11</v>
      </c>
      <c r="I1330" t="s">
        <v>703</v>
      </c>
      <c r="J1330" t="s">
        <v>627</v>
      </c>
      <c r="K1330" t="s">
        <v>704</v>
      </c>
    </row>
    <row r="1331" spans="1:11">
      <c r="A1331" s="26">
        <v>44469</v>
      </c>
      <c r="B1331" t="s">
        <v>516</v>
      </c>
      <c r="C1331" t="s">
        <v>517</v>
      </c>
      <c r="D1331" t="s">
        <v>615</v>
      </c>
      <c r="E1331" t="s">
        <v>518</v>
      </c>
      <c r="F1331" s="29">
        <v>112</v>
      </c>
      <c r="G1331" s="29">
        <v>6493980.9400000004</v>
      </c>
      <c r="H1331" t="s">
        <v>11</v>
      </c>
      <c r="I1331" t="s">
        <v>705</v>
      </c>
      <c r="J1331" t="s">
        <v>627</v>
      </c>
      <c r="K1331" t="s">
        <v>706</v>
      </c>
    </row>
    <row r="1332" spans="1:11">
      <c r="A1332" s="26">
        <v>44469</v>
      </c>
      <c r="B1332" t="s">
        <v>516</v>
      </c>
      <c r="C1332" t="s">
        <v>517</v>
      </c>
      <c r="D1332" t="s">
        <v>615</v>
      </c>
      <c r="E1332" t="s">
        <v>518</v>
      </c>
      <c r="F1332" s="29">
        <v>160</v>
      </c>
      <c r="G1332" s="29">
        <v>15201403.75</v>
      </c>
      <c r="H1332" t="s">
        <v>11</v>
      </c>
      <c r="I1332" t="s">
        <v>707</v>
      </c>
      <c r="J1332" t="s">
        <v>627</v>
      </c>
      <c r="K1332" t="s">
        <v>708</v>
      </c>
    </row>
    <row r="1333" spans="1:11">
      <c r="A1333" s="26">
        <v>44469</v>
      </c>
      <c r="B1333" t="s">
        <v>516</v>
      </c>
      <c r="C1333" t="s">
        <v>517</v>
      </c>
      <c r="D1333" t="s">
        <v>615</v>
      </c>
      <c r="E1333" t="s">
        <v>518</v>
      </c>
      <c r="F1333" s="29">
        <v>18</v>
      </c>
      <c r="G1333" s="29">
        <v>2072228.13</v>
      </c>
      <c r="H1333" t="s">
        <v>11</v>
      </c>
      <c r="I1333" t="s">
        <v>709</v>
      </c>
      <c r="J1333" t="s">
        <v>627</v>
      </c>
      <c r="K1333" t="s">
        <v>710</v>
      </c>
    </row>
    <row r="1334" spans="1:11">
      <c r="A1334" s="26">
        <v>44469</v>
      </c>
      <c r="B1334" t="s">
        <v>516</v>
      </c>
      <c r="C1334" t="s">
        <v>517</v>
      </c>
      <c r="D1334" t="s">
        <v>615</v>
      </c>
      <c r="E1334" t="s">
        <v>518</v>
      </c>
      <c r="F1334" s="29">
        <v>894</v>
      </c>
      <c r="G1334" s="29">
        <v>56308520</v>
      </c>
      <c r="H1334" t="s">
        <v>11</v>
      </c>
      <c r="I1334" t="s">
        <v>711</v>
      </c>
      <c r="J1334" t="s">
        <v>627</v>
      </c>
      <c r="K1334" t="s">
        <v>712</v>
      </c>
    </row>
    <row r="1335" spans="1:11">
      <c r="A1335" s="26">
        <v>44469</v>
      </c>
      <c r="B1335" t="s">
        <v>516</v>
      </c>
      <c r="C1335" t="s">
        <v>517</v>
      </c>
      <c r="D1335" t="s">
        <v>615</v>
      </c>
      <c r="E1335" t="s">
        <v>518</v>
      </c>
      <c r="F1335" s="29">
        <v>1730</v>
      </c>
      <c r="G1335" s="29">
        <v>47913029.380000003</v>
      </c>
      <c r="H1335" t="s">
        <v>11</v>
      </c>
      <c r="I1335" t="s">
        <v>713</v>
      </c>
      <c r="J1335" t="s">
        <v>627</v>
      </c>
      <c r="K1335" t="s">
        <v>714</v>
      </c>
    </row>
    <row r="1336" spans="1:11">
      <c r="A1336" s="26">
        <v>44469</v>
      </c>
      <c r="B1336" t="s">
        <v>516</v>
      </c>
      <c r="C1336" t="s">
        <v>517</v>
      </c>
      <c r="D1336" t="s">
        <v>615</v>
      </c>
      <c r="E1336" t="s">
        <v>518</v>
      </c>
      <c r="F1336" s="29">
        <v>14</v>
      </c>
      <c r="G1336" s="29">
        <v>1037379.06</v>
      </c>
      <c r="H1336" t="s">
        <v>11</v>
      </c>
      <c r="I1336" t="s">
        <v>715</v>
      </c>
      <c r="J1336" t="s">
        <v>627</v>
      </c>
      <c r="K1336" t="s">
        <v>716</v>
      </c>
    </row>
    <row r="1337" spans="1:11">
      <c r="A1337" s="26">
        <v>44469</v>
      </c>
      <c r="B1337" t="s">
        <v>516</v>
      </c>
      <c r="C1337" t="s">
        <v>517</v>
      </c>
      <c r="D1337" t="s">
        <v>615</v>
      </c>
      <c r="E1337" t="s">
        <v>518</v>
      </c>
      <c r="F1337" s="29">
        <v>9</v>
      </c>
      <c r="G1337" s="29">
        <v>577502.5</v>
      </c>
      <c r="H1337" t="s">
        <v>11</v>
      </c>
      <c r="I1337" t="s">
        <v>719</v>
      </c>
      <c r="J1337" t="s">
        <v>627</v>
      </c>
      <c r="K1337" t="s">
        <v>720</v>
      </c>
    </row>
    <row r="1338" spans="1:11">
      <c r="A1338" s="26">
        <v>44469</v>
      </c>
      <c r="B1338" t="s">
        <v>516</v>
      </c>
      <c r="C1338" t="s">
        <v>517</v>
      </c>
      <c r="D1338" t="s">
        <v>615</v>
      </c>
      <c r="E1338" t="s">
        <v>518</v>
      </c>
      <c r="F1338" s="29">
        <v>10</v>
      </c>
      <c r="G1338" s="29">
        <v>19517945.309999999</v>
      </c>
      <c r="H1338" t="s">
        <v>11</v>
      </c>
      <c r="I1338" t="s">
        <v>721</v>
      </c>
      <c r="J1338" t="s">
        <v>627</v>
      </c>
      <c r="K1338" t="s">
        <v>722</v>
      </c>
    </row>
    <row r="1339" spans="1:11">
      <c r="A1339" s="26">
        <v>44469</v>
      </c>
      <c r="B1339" t="s">
        <v>516</v>
      </c>
      <c r="C1339" t="s">
        <v>517</v>
      </c>
      <c r="D1339" t="s">
        <v>615</v>
      </c>
      <c r="E1339" t="s">
        <v>518</v>
      </c>
      <c r="F1339" s="29">
        <v>8</v>
      </c>
      <c r="G1339" s="29">
        <v>773706.56</v>
      </c>
      <c r="H1339" t="s">
        <v>11</v>
      </c>
      <c r="I1339" t="s">
        <v>723</v>
      </c>
      <c r="J1339" t="s">
        <v>627</v>
      </c>
      <c r="K1339" t="s">
        <v>724</v>
      </c>
    </row>
    <row r="1340" spans="1:11">
      <c r="A1340" s="26">
        <v>44469</v>
      </c>
      <c r="B1340" t="s">
        <v>516</v>
      </c>
      <c r="C1340" t="s">
        <v>517</v>
      </c>
      <c r="D1340" t="s">
        <v>615</v>
      </c>
      <c r="E1340" t="s">
        <v>518</v>
      </c>
      <c r="F1340" s="29">
        <v>175</v>
      </c>
      <c r="G1340" s="29">
        <v>3830066.25</v>
      </c>
      <c r="H1340" t="s">
        <v>11</v>
      </c>
      <c r="I1340" t="s">
        <v>725</v>
      </c>
      <c r="J1340" t="s">
        <v>627</v>
      </c>
      <c r="K1340" t="s">
        <v>726</v>
      </c>
    </row>
    <row r="1341" spans="1:11">
      <c r="A1341" s="26">
        <v>44469</v>
      </c>
      <c r="B1341" t="s">
        <v>516</v>
      </c>
      <c r="C1341" t="s">
        <v>517</v>
      </c>
      <c r="D1341" t="s">
        <v>615</v>
      </c>
      <c r="E1341" t="s">
        <v>518</v>
      </c>
      <c r="F1341" s="29">
        <v>19</v>
      </c>
      <c r="G1341" s="29">
        <v>2266309.06</v>
      </c>
      <c r="H1341" t="s">
        <v>11</v>
      </c>
      <c r="I1341" t="s">
        <v>727</v>
      </c>
      <c r="J1341" t="s">
        <v>627</v>
      </c>
      <c r="K1341" t="s">
        <v>728</v>
      </c>
    </row>
    <row r="1342" spans="1:11">
      <c r="A1342" s="26">
        <v>44469</v>
      </c>
      <c r="B1342" t="s">
        <v>516</v>
      </c>
      <c r="C1342" t="s">
        <v>517</v>
      </c>
      <c r="D1342" t="s">
        <v>615</v>
      </c>
      <c r="E1342" t="s">
        <v>518</v>
      </c>
      <c r="F1342" s="29">
        <v>43</v>
      </c>
      <c r="G1342" s="29">
        <v>3652824.76</v>
      </c>
      <c r="H1342" t="s">
        <v>11</v>
      </c>
      <c r="I1342" t="s">
        <v>729</v>
      </c>
      <c r="J1342" t="s">
        <v>627</v>
      </c>
      <c r="K1342" t="s">
        <v>730</v>
      </c>
    </row>
    <row r="1343" spans="1:11">
      <c r="A1343" s="26">
        <v>44469</v>
      </c>
      <c r="B1343" t="s">
        <v>516</v>
      </c>
      <c r="C1343" t="s">
        <v>517</v>
      </c>
      <c r="D1343" t="s">
        <v>615</v>
      </c>
      <c r="E1343" t="s">
        <v>518</v>
      </c>
      <c r="F1343" s="29">
        <v>11174</v>
      </c>
      <c r="G1343" s="29">
        <v>1216700464.3800001</v>
      </c>
      <c r="H1343" t="s">
        <v>11</v>
      </c>
      <c r="I1343" t="s">
        <v>733</v>
      </c>
      <c r="J1343" t="s">
        <v>627</v>
      </c>
      <c r="K1343" t="s">
        <v>734</v>
      </c>
    </row>
    <row r="1344" spans="1:11">
      <c r="A1344" s="26">
        <v>44469</v>
      </c>
      <c r="B1344" t="s">
        <v>516</v>
      </c>
      <c r="C1344" t="s">
        <v>517</v>
      </c>
      <c r="D1344" t="s">
        <v>615</v>
      </c>
      <c r="E1344" t="s">
        <v>518</v>
      </c>
      <c r="F1344" s="29">
        <v>46</v>
      </c>
      <c r="G1344" s="29">
        <v>31345284.379999999</v>
      </c>
      <c r="H1344" t="s">
        <v>11</v>
      </c>
      <c r="I1344" t="s">
        <v>735</v>
      </c>
      <c r="J1344" t="s">
        <v>627</v>
      </c>
      <c r="K1344" t="s">
        <v>736</v>
      </c>
    </row>
    <row r="1345" spans="1:11">
      <c r="A1345" s="26">
        <v>44469</v>
      </c>
      <c r="B1345" t="s">
        <v>516</v>
      </c>
      <c r="C1345" t="s">
        <v>517</v>
      </c>
      <c r="D1345" t="s">
        <v>615</v>
      </c>
      <c r="E1345" t="s">
        <v>518</v>
      </c>
      <c r="F1345" s="29">
        <v>3</v>
      </c>
      <c r="G1345" s="29">
        <v>2180317.19</v>
      </c>
      <c r="H1345" t="s">
        <v>11</v>
      </c>
      <c r="I1345" t="s">
        <v>737</v>
      </c>
      <c r="J1345" t="s">
        <v>627</v>
      </c>
      <c r="K1345" t="s">
        <v>738</v>
      </c>
    </row>
    <row r="1346" spans="1:11">
      <c r="A1346" s="26">
        <v>44469</v>
      </c>
      <c r="B1346" t="s">
        <v>516</v>
      </c>
      <c r="C1346" t="s">
        <v>517</v>
      </c>
      <c r="D1346" t="s">
        <v>615</v>
      </c>
      <c r="E1346" t="s">
        <v>518</v>
      </c>
      <c r="F1346" s="29">
        <v>72</v>
      </c>
      <c r="G1346" s="29">
        <v>5722089.0599999996</v>
      </c>
      <c r="H1346" t="s">
        <v>11</v>
      </c>
      <c r="I1346" t="s">
        <v>739</v>
      </c>
      <c r="J1346" t="s">
        <v>627</v>
      </c>
      <c r="K1346" t="s">
        <v>740</v>
      </c>
    </row>
    <row r="1347" spans="1:11">
      <c r="A1347" s="26">
        <v>44469</v>
      </c>
      <c r="B1347" t="s">
        <v>516</v>
      </c>
      <c r="C1347" t="s">
        <v>517</v>
      </c>
      <c r="D1347" t="s">
        <v>615</v>
      </c>
      <c r="E1347" t="s">
        <v>518</v>
      </c>
      <c r="F1347" s="29">
        <v>112</v>
      </c>
      <c r="G1347" s="29">
        <v>9434039.3800000008</v>
      </c>
      <c r="H1347" t="s">
        <v>11</v>
      </c>
      <c r="I1347" t="s">
        <v>741</v>
      </c>
      <c r="J1347" t="s">
        <v>627</v>
      </c>
      <c r="K1347" t="s">
        <v>742</v>
      </c>
    </row>
    <row r="1348" spans="1:11">
      <c r="A1348" s="26">
        <v>44469</v>
      </c>
      <c r="B1348" t="s">
        <v>516</v>
      </c>
      <c r="C1348" t="s">
        <v>517</v>
      </c>
      <c r="D1348" t="s">
        <v>615</v>
      </c>
      <c r="E1348" t="s">
        <v>518</v>
      </c>
      <c r="F1348" s="29">
        <v>52</v>
      </c>
      <c r="G1348" s="29">
        <v>6298082.5</v>
      </c>
      <c r="H1348" t="s">
        <v>11</v>
      </c>
      <c r="I1348" t="s">
        <v>743</v>
      </c>
      <c r="J1348" t="s">
        <v>627</v>
      </c>
      <c r="K1348" t="s">
        <v>744</v>
      </c>
    </row>
    <row r="1349" spans="1:11">
      <c r="A1349" s="26">
        <v>44469</v>
      </c>
      <c r="B1349" t="s">
        <v>516</v>
      </c>
      <c r="C1349" t="s">
        <v>517</v>
      </c>
      <c r="D1349" t="s">
        <v>615</v>
      </c>
      <c r="E1349" t="s">
        <v>518</v>
      </c>
      <c r="F1349" s="29">
        <v>464</v>
      </c>
      <c r="G1349" s="29">
        <v>265117739.38</v>
      </c>
      <c r="H1349" t="s">
        <v>11</v>
      </c>
      <c r="I1349" t="s">
        <v>745</v>
      </c>
      <c r="J1349" t="s">
        <v>627</v>
      </c>
      <c r="K1349" t="s">
        <v>746</v>
      </c>
    </row>
    <row r="1350" spans="1:11">
      <c r="A1350" s="26">
        <v>44469</v>
      </c>
      <c r="B1350" t="s">
        <v>516</v>
      </c>
      <c r="C1350" t="s">
        <v>517</v>
      </c>
      <c r="D1350" t="s">
        <v>615</v>
      </c>
      <c r="E1350" t="s">
        <v>518</v>
      </c>
      <c r="F1350" s="29">
        <v>1437</v>
      </c>
      <c r="G1350" s="29">
        <v>124183338.13</v>
      </c>
      <c r="H1350" t="s">
        <v>11</v>
      </c>
      <c r="I1350" t="s">
        <v>747</v>
      </c>
      <c r="J1350" t="s">
        <v>627</v>
      </c>
      <c r="K1350" t="s">
        <v>748</v>
      </c>
    </row>
    <row r="1351" spans="1:11">
      <c r="A1351" s="26">
        <v>44469</v>
      </c>
      <c r="B1351" t="s">
        <v>516</v>
      </c>
      <c r="C1351" t="s">
        <v>517</v>
      </c>
      <c r="D1351" t="s">
        <v>615</v>
      </c>
      <c r="E1351" t="s">
        <v>518</v>
      </c>
      <c r="F1351" s="29">
        <v>364</v>
      </c>
      <c r="G1351" s="29">
        <v>17358508.129999999</v>
      </c>
      <c r="H1351" t="s">
        <v>11</v>
      </c>
      <c r="I1351" t="s">
        <v>749</v>
      </c>
      <c r="J1351" t="s">
        <v>627</v>
      </c>
      <c r="K1351" t="s">
        <v>750</v>
      </c>
    </row>
    <row r="1352" spans="1:11">
      <c r="A1352" s="26">
        <v>44469</v>
      </c>
      <c r="B1352" t="s">
        <v>516</v>
      </c>
      <c r="C1352" t="s">
        <v>517</v>
      </c>
      <c r="D1352" t="s">
        <v>615</v>
      </c>
      <c r="E1352" t="s">
        <v>518</v>
      </c>
      <c r="F1352" s="29">
        <v>92</v>
      </c>
      <c r="G1352" s="29">
        <v>3459464.38</v>
      </c>
      <c r="H1352" t="s">
        <v>11</v>
      </c>
      <c r="I1352" t="s">
        <v>751</v>
      </c>
      <c r="J1352" t="s">
        <v>627</v>
      </c>
      <c r="K1352" t="s">
        <v>752</v>
      </c>
    </row>
    <row r="1353" spans="1:11">
      <c r="A1353" s="26">
        <v>44469</v>
      </c>
      <c r="B1353" t="s">
        <v>516</v>
      </c>
      <c r="C1353" t="s">
        <v>517</v>
      </c>
      <c r="D1353" t="s">
        <v>615</v>
      </c>
      <c r="E1353" t="s">
        <v>518</v>
      </c>
      <c r="F1353" s="29">
        <v>630</v>
      </c>
      <c r="G1353" s="29">
        <v>42507599.380000003</v>
      </c>
      <c r="H1353" t="s">
        <v>11</v>
      </c>
      <c r="I1353" t="s">
        <v>1215</v>
      </c>
      <c r="J1353" t="s">
        <v>627</v>
      </c>
      <c r="K1353" t="s">
        <v>754</v>
      </c>
    </row>
    <row r="1354" spans="1:11">
      <c r="A1354" s="26">
        <v>44469</v>
      </c>
      <c r="B1354" t="s">
        <v>516</v>
      </c>
      <c r="C1354" t="s">
        <v>517</v>
      </c>
      <c r="D1354" t="s">
        <v>615</v>
      </c>
      <c r="E1354" t="s">
        <v>518</v>
      </c>
      <c r="F1354" s="29">
        <v>6598</v>
      </c>
      <c r="G1354" s="29">
        <v>434817740.94</v>
      </c>
      <c r="H1354" t="s">
        <v>11</v>
      </c>
      <c r="I1354" t="s">
        <v>755</v>
      </c>
      <c r="J1354" t="s">
        <v>627</v>
      </c>
      <c r="K1354" t="s">
        <v>756</v>
      </c>
    </row>
    <row r="1355" spans="1:11">
      <c r="A1355" s="26">
        <v>44469</v>
      </c>
      <c r="B1355" t="s">
        <v>516</v>
      </c>
      <c r="C1355" t="s">
        <v>517</v>
      </c>
      <c r="D1355" t="s">
        <v>615</v>
      </c>
      <c r="E1355" t="s">
        <v>518</v>
      </c>
      <c r="F1355" s="29">
        <v>53</v>
      </c>
      <c r="G1355" s="29">
        <v>5584247.5</v>
      </c>
      <c r="H1355" t="s">
        <v>11</v>
      </c>
      <c r="I1355" t="s">
        <v>757</v>
      </c>
      <c r="J1355" t="s">
        <v>627</v>
      </c>
      <c r="K1355" t="s">
        <v>758</v>
      </c>
    </row>
    <row r="1356" spans="1:11">
      <c r="A1356" s="26">
        <v>44469</v>
      </c>
      <c r="B1356" t="s">
        <v>516</v>
      </c>
      <c r="C1356" t="s">
        <v>517</v>
      </c>
      <c r="D1356" t="s">
        <v>615</v>
      </c>
      <c r="E1356" t="s">
        <v>518</v>
      </c>
      <c r="F1356" s="29">
        <v>500</v>
      </c>
      <c r="G1356" s="29">
        <v>65958212.189999998</v>
      </c>
      <c r="H1356" t="s">
        <v>11</v>
      </c>
      <c r="I1356" t="s">
        <v>759</v>
      </c>
      <c r="J1356" t="s">
        <v>627</v>
      </c>
      <c r="K1356" t="s">
        <v>760</v>
      </c>
    </row>
    <row r="1357" spans="1:11">
      <c r="A1357" s="26">
        <v>44469</v>
      </c>
      <c r="B1357" t="s">
        <v>516</v>
      </c>
      <c r="C1357" t="s">
        <v>517</v>
      </c>
      <c r="D1357" t="s">
        <v>615</v>
      </c>
      <c r="E1357" t="s">
        <v>518</v>
      </c>
      <c r="F1357" s="29">
        <v>552</v>
      </c>
      <c r="G1357" s="29">
        <v>105405949.06</v>
      </c>
      <c r="H1357" t="s">
        <v>11</v>
      </c>
      <c r="I1357" t="s">
        <v>761</v>
      </c>
      <c r="J1357" t="s">
        <v>627</v>
      </c>
      <c r="K1357" t="s">
        <v>762</v>
      </c>
    </row>
    <row r="1358" spans="1:11">
      <c r="A1358" s="26">
        <v>44469</v>
      </c>
      <c r="B1358" t="s">
        <v>516</v>
      </c>
      <c r="C1358" t="s">
        <v>517</v>
      </c>
      <c r="D1358" t="s">
        <v>615</v>
      </c>
      <c r="E1358" t="s">
        <v>518</v>
      </c>
      <c r="F1358" s="29">
        <v>207</v>
      </c>
      <c r="G1358" s="29">
        <v>58056254.380000003</v>
      </c>
      <c r="H1358" t="s">
        <v>11</v>
      </c>
      <c r="I1358" t="s">
        <v>763</v>
      </c>
      <c r="J1358" t="s">
        <v>627</v>
      </c>
      <c r="K1358" t="s">
        <v>764</v>
      </c>
    </row>
    <row r="1359" spans="1:11">
      <c r="A1359" s="26">
        <v>44469</v>
      </c>
      <c r="B1359" t="s">
        <v>516</v>
      </c>
      <c r="C1359" t="s">
        <v>517</v>
      </c>
      <c r="D1359" t="s">
        <v>615</v>
      </c>
      <c r="E1359" t="s">
        <v>518</v>
      </c>
      <c r="F1359" s="29">
        <v>175</v>
      </c>
      <c r="G1359" s="29">
        <v>192432549.06</v>
      </c>
      <c r="H1359" t="s">
        <v>11</v>
      </c>
      <c r="I1359" t="s">
        <v>765</v>
      </c>
      <c r="J1359" t="s">
        <v>627</v>
      </c>
      <c r="K1359" t="s">
        <v>766</v>
      </c>
    </row>
    <row r="1360" spans="1:11">
      <c r="A1360" s="26">
        <v>44469</v>
      </c>
      <c r="B1360" t="s">
        <v>516</v>
      </c>
      <c r="C1360" t="s">
        <v>517</v>
      </c>
      <c r="D1360" t="s">
        <v>615</v>
      </c>
      <c r="E1360" t="s">
        <v>518</v>
      </c>
      <c r="F1360" s="29">
        <v>56</v>
      </c>
      <c r="G1360" s="29">
        <v>4506399.0599999996</v>
      </c>
      <c r="H1360" t="s">
        <v>11</v>
      </c>
      <c r="I1360" t="s">
        <v>767</v>
      </c>
      <c r="J1360" t="s">
        <v>627</v>
      </c>
      <c r="K1360" t="s">
        <v>768</v>
      </c>
    </row>
    <row r="1361" spans="1:11">
      <c r="A1361" s="26">
        <v>44469</v>
      </c>
      <c r="B1361" t="s">
        <v>516</v>
      </c>
      <c r="C1361" t="s">
        <v>517</v>
      </c>
      <c r="D1361" t="s">
        <v>615</v>
      </c>
      <c r="E1361" t="s">
        <v>518</v>
      </c>
      <c r="F1361" s="29">
        <v>276</v>
      </c>
      <c r="G1361" s="29">
        <v>32502092.5</v>
      </c>
      <c r="H1361" t="s">
        <v>11</v>
      </c>
      <c r="I1361" t="s">
        <v>769</v>
      </c>
      <c r="J1361" t="s">
        <v>627</v>
      </c>
      <c r="K1361" t="s">
        <v>770</v>
      </c>
    </row>
    <row r="1362" spans="1:11">
      <c r="A1362" s="26">
        <v>44469</v>
      </c>
      <c r="B1362" t="s">
        <v>516</v>
      </c>
      <c r="C1362" t="s">
        <v>517</v>
      </c>
      <c r="D1362" t="s">
        <v>615</v>
      </c>
      <c r="E1362" t="s">
        <v>518</v>
      </c>
      <c r="F1362" s="29">
        <v>3121</v>
      </c>
      <c r="G1362" s="29">
        <v>254362271.25</v>
      </c>
      <c r="H1362" t="s">
        <v>11</v>
      </c>
      <c r="I1362" t="s">
        <v>771</v>
      </c>
      <c r="J1362" t="s">
        <v>627</v>
      </c>
      <c r="K1362" t="s">
        <v>772</v>
      </c>
    </row>
    <row r="1363" spans="1:11">
      <c r="A1363" s="26">
        <v>44469</v>
      </c>
      <c r="B1363" t="s">
        <v>516</v>
      </c>
      <c r="C1363" t="s">
        <v>517</v>
      </c>
      <c r="D1363" t="s">
        <v>615</v>
      </c>
      <c r="E1363" t="s">
        <v>518</v>
      </c>
      <c r="F1363" s="29">
        <v>10</v>
      </c>
      <c r="G1363" s="29">
        <v>3952190.63</v>
      </c>
      <c r="H1363" t="s">
        <v>11</v>
      </c>
      <c r="I1363" t="s">
        <v>773</v>
      </c>
      <c r="J1363" t="s">
        <v>627</v>
      </c>
      <c r="K1363" t="s">
        <v>774</v>
      </c>
    </row>
    <row r="1364" spans="1:11">
      <c r="A1364" s="26">
        <v>44469</v>
      </c>
      <c r="B1364" t="s">
        <v>516</v>
      </c>
      <c r="C1364" t="s">
        <v>517</v>
      </c>
      <c r="D1364" t="s">
        <v>615</v>
      </c>
      <c r="E1364" t="s">
        <v>518</v>
      </c>
      <c r="F1364" s="29">
        <v>835</v>
      </c>
      <c r="G1364" s="29">
        <v>76030006.879999995</v>
      </c>
      <c r="H1364" t="s">
        <v>11</v>
      </c>
      <c r="I1364" t="s">
        <v>775</v>
      </c>
      <c r="J1364" t="s">
        <v>627</v>
      </c>
      <c r="K1364" t="s">
        <v>776</v>
      </c>
    </row>
    <row r="1365" spans="1:11">
      <c r="A1365" s="26">
        <v>44469</v>
      </c>
      <c r="B1365" t="s">
        <v>516</v>
      </c>
      <c r="C1365" t="s">
        <v>517</v>
      </c>
      <c r="D1365" t="s">
        <v>615</v>
      </c>
      <c r="E1365" t="s">
        <v>518</v>
      </c>
      <c r="F1365" s="29">
        <v>418</v>
      </c>
      <c r="G1365" s="29">
        <v>113158479.38</v>
      </c>
      <c r="H1365" t="s">
        <v>11</v>
      </c>
      <c r="I1365" t="s">
        <v>777</v>
      </c>
      <c r="J1365" t="s">
        <v>627</v>
      </c>
      <c r="K1365" t="s">
        <v>778</v>
      </c>
    </row>
    <row r="1366" spans="1:11">
      <c r="A1366" s="26">
        <v>44469</v>
      </c>
      <c r="B1366" t="s">
        <v>516</v>
      </c>
      <c r="C1366" t="s">
        <v>517</v>
      </c>
      <c r="D1366" t="s">
        <v>615</v>
      </c>
      <c r="E1366" t="s">
        <v>518</v>
      </c>
      <c r="F1366" s="29">
        <v>447</v>
      </c>
      <c r="G1366" s="29">
        <v>151978437.19</v>
      </c>
      <c r="H1366" t="s">
        <v>11</v>
      </c>
      <c r="I1366" t="s">
        <v>779</v>
      </c>
      <c r="J1366" t="s">
        <v>627</v>
      </c>
      <c r="K1366" t="s">
        <v>780</v>
      </c>
    </row>
    <row r="1367" spans="1:11">
      <c r="A1367" s="26">
        <v>44469</v>
      </c>
      <c r="B1367" t="s">
        <v>516</v>
      </c>
      <c r="C1367" t="s">
        <v>517</v>
      </c>
      <c r="D1367" t="s">
        <v>615</v>
      </c>
      <c r="E1367" t="s">
        <v>518</v>
      </c>
      <c r="F1367" s="29">
        <v>984</v>
      </c>
      <c r="G1367" s="29">
        <v>343362022.19</v>
      </c>
      <c r="H1367" t="s">
        <v>11</v>
      </c>
      <c r="I1367" t="s">
        <v>781</v>
      </c>
      <c r="J1367" t="s">
        <v>627</v>
      </c>
      <c r="K1367" t="s">
        <v>782</v>
      </c>
    </row>
    <row r="1368" spans="1:11">
      <c r="A1368" s="26">
        <v>44469</v>
      </c>
      <c r="B1368" t="s">
        <v>516</v>
      </c>
      <c r="C1368" t="s">
        <v>517</v>
      </c>
      <c r="D1368" t="s">
        <v>615</v>
      </c>
      <c r="E1368" t="s">
        <v>518</v>
      </c>
      <c r="F1368" s="29">
        <v>41</v>
      </c>
      <c r="G1368" s="29">
        <v>1733340</v>
      </c>
      <c r="H1368" t="s">
        <v>11</v>
      </c>
      <c r="I1368" t="s">
        <v>783</v>
      </c>
      <c r="J1368" t="s">
        <v>627</v>
      </c>
      <c r="K1368" t="s">
        <v>784</v>
      </c>
    </row>
    <row r="1369" spans="1:11">
      <c r="A1369" s="26">
        <v>44469</v>
      </c>
      <c r="B1369" t="s">
        <v>516</v>
      </c>
      <c r="C1369" t="s">
        <v>517</v>
      </c>
      <c r="D1369" t="s">
        <v>615</v>
      </c>
      <c r="E1369" t="s">
        <v>518</v>
      </c>
      <c r="F1369" s="29">
        <v>61</v>
      </c>
      <c r="G1369" s="29">
        <v>2187409.06</v>
      </c>
      <c r="H1369" t="s">
        <v>11</v>
      </c>
      <c r="I1369" t="s">
        <v>785</v>
      </c>
      <c r="J1369" t="s">
        <v>627</v>
      </c>
      <c r="K1369" t="s">
        <v>786</v>
      </c>
    </row>
    <row r="1370" spans="1:11">
      <c r="A1370" s="26">
        <v>44469</v>
      </c>
      <c r="B1370" t="s">
        <v>516</v>
      </c>
      <c r="C1370" t="s">
        <v>517</v>
      </c>
      <c r="D1370" t="s">
        <v>615</v>
      </c>
      <c r="E1370" t="s">
        <v>518</v>
      </c>
      <c r="F1370" s="29">
        <v>495</v>
      </c>
      <c r="G1370" s="29">
        <v>195089934.38</v>
      </c>
      <c r="H1370" t="s">
        <v>11</v>
      </c>
      <c r="I1370" t="s">
        <v>787</v>
      </c>
      <c r="J1370" t="s">
        <v>627</v>
      </c>
      <c r="K1370" t="s">
        <v>788</v>
      </c>
    </row>
    <row r="1371" spans="1:11">
      <c r="A1371" s="26">
        <v>44469</v>
      </c>
      <c r="B1371" t="s">
        <v>516</v>
      </c>
      <c r="C1371" t="s">
        <v>517</v>
      </c>
      <c r="D1371" t="s">
        <v>615</v>
      </c>
      <c r="E1371" t="s">
        <v>518</v>
      </c>
      <c r="F1371" s="29">
        <v>367</v>
      </c>
      <c r="G1371" s="29">
        <v>27666716.879999999</v>
      </c>
      <c r="H1371" t="s">
        <v>11</v>
      </c>
      <c r="I1371" t="s">
        <v>789</v>
      </c>
      <c r="J1371" t="s">
        <v>627</v>
      </c>
      <c r="K1371" t="s">
        <v>790</v>
      </c>
    </row>
    <row r="1372" spans="1:11">
      <c r="A1372" s="26">
        <v>44469</v>
      </c>
      <c r="B1372" t="s">
        <v>516</v>
      </c>
      <c r="C1372" t="s">
        <v>517</v>
      </c>
      <c r="D1372" t="s">
        <v>615</v>
      </c>
      <c r="E1372" t="s">
        <v>518</v>
      </c>
      <c r="F1372" s="29">
        <v>36</v>
      </c>
      <c r="G1372" s="29">
        <v>637998.13</v>
      </c>
      <c r="H1372" t="s">
        <v>11</v>
      </c>
      <c r="I1372" t="s">
        <v>791</v>
      </c>
      <c r="J1372" t="s">
        <v>627</v>
      </c>
      <c r="K1372" t="s">
        <v>792</v>
      </c>
    </row>
    <row r="1373" spans="1:11">
      <c r="A1373" s="26">
        <v>44469</v>
      </c>
      <c r="B1373" t="s">
        <v>516</v>
      </c>
      <c r="C1373" t="s">
        <v>517</v>
      </c>
      <c r="D1373" t="s">
        <v>615</v>
      </c>
      <c r="E1373" t="s">
        <v>518</v>
      </c>
      <c r="F1373" s="29">
        <v>200</v>
      </c>
      <c r="G1373" s="29">
        <v>16490176.25</v>
      </c>
      <c r="H1373" t="s">
        <v>11</v>
      </c>
      <c r="I1373" t="s">
        <v>793</v>
      </c>
      <c r="J1373" t="s">
        <v>627</v>
      </c>
      <c r="K1373" t="s">
        <v>794</v>
      </c>
    </row>
    <row r="1374" spans="1:11">
      <c r="A1374" s="26">
        <v>44469</v>
      </c>
      <c r="B1374" t="s">
        <v>516</v>
      </c>
      <c r="C1374" t="s">
        <v>517</v>
      </c>
      <c r="D1374" t="s">
        <v>615</v>
      </c>
      <c r="E1374" t="s">
        <v>518</v>
      </c>
      <c r="F1374" s="29">
        <v>79</v>
      </c>
      <c r="G1374" s="29">
        <v>7518287.1900000004</v>
      </c>
      <c r="H1374" t="s">
        <v>11</v>
      </c>
      <c r="I1374" t="s">
        <v>795</v>
      </c>
      <c r="J1374" t="s">
        <v>627</v>
      </c>
      <c r="K1374" t="s">
        <v>796</v>
      </c>
    </row>
    <row r="1375" spans="1:11">
      <c r="A1375" s="26">
        <v>44469</v>
      </c>
      <c r="B1375" t="s">
        <v>516</v>
      </c>
      <c r="C1375" t="s">
        <v>517</v>
      </c>
      <c r="D1375" t="s">
        <v>615</v>
      </c>
      <c r="E1375" t="s">
        <v>518</v>
      </c>
      <c r="F1375" s="29">
        <v>10</v>
      </c>
      <c r="G1375" s="29">
        <v>1715680</v>
      </c>
      <c r="H1375" t="s">
        <v>11</v>
      </c>
      <c r="I1375" t="s">
        <v>797</v>
      </c>
      <c r="J1375" t="s">
        <v>627</v>
      </c>
      <c r="K1375" t="s">
        <v>798</v>
      </c>
    </row>
    <row r="1376" spans="1:11">
      <c r="A1376" s="26">
        <v>44469</v>
      </c>
      <c r="B1376" t="s">
        <v>516</v>
      </c>
      <c r="C1376" t="s">
        <v>517</v>
      </c>
      <c r="D1376" t="s">
        <v>615</v>
      </c>
      <c r="E1376" t="s">
        <v>518</v>
      </c>
      <c r="F1376" s="29">
        <v>5062</v>
      </c>
      <c r="G1376" s="29">
        <v>192870182.5</v>
      </c>
      <c r="H1376" t="s">
        <v>11</v>
      </c>
      <c r="I1376" t="s">
        <v>801</v>
      </c>
      <c r="J1376" t="s">
        <v>627</v>
      </c>
      <c r="K1376" t="s">
        <v>802</v>
      </c>
    </row>
    <row r="1377" spans="1:11">
      <c r="A1377" s="26">
        <v>44469</v>
      </c>
      <c r="B1377" t="s">
        <v>516</v>
      </c>
      <c r="C1377" t="s">
        <v>517</v>
      </c>
      <c r="D1377" t="s">
        <v>615</v>
      </c>
      <c r="E1377" t="s">
        <v>518</v>
      </c>
      <c r="F1377" s="29">
        <v>105</v>
      </c>
      <c r="G1377" s="29">
        <v>5955348.75</v>
      </c>
      <c r="H1377" t="s">
        <v>11</v>
      </c>
      <c r="I1377" t="s">
        <v>1216</v>
      </c>
      <c r="J1377" t="s">
        <v>627</v>
      </c>
      <c r="K1377" t="s">
        <v>1217</v>
      </c>
    </row>
    <row r="1378" spans="1:11">
      <c r="A1378" s="26">
        <v>44469</v>
      </c>
      <c r="B1378" t="s">
        <v>516</v>
      </c>
      <c r="C1378" t="s">
        <v>517</v>
      </c>
      <c r="D1378" t="s">
        <v>615</v>
      </c>
      <c r="E1378" t="s">
        <v>518</v>
      </c>
      <c r="F1378" s="29">
        <v>72</v>
      </c>
      <c r="G1378" s="29">
        <v>1381470.31</v>
      </c>
      <c r="H1378" t="s">
        <v>11</v>
      </c>
      <c r="I1378" t="s">
        <v>803</v>
      </c>
      <c r="J1378" t="s">
        <v>627</v>
      </c>
      <c r="K1378" t="s">
        <v>804</v>
      </c>
    </row>
    <row r="1379" spans="1:11">
      <c r="A1379" s="26">
        <v>44469</v>
      </c>
      <c r="B1379" t="s">
        <v>516</v>
      </c>
      <c r="C1379" t="s">
        <v>517</v>
      </c>
      <c r="D1379" t="s">
        <v>615</v>
      </c>
      <c r="E1379" t="s">
        <v>518</v>
      </c>
      <c r="F1379" s="29">
        <v>33</v>
      </c>
      <c r="G1379" s="29">
        <v>1369474.38</v>
      </c>
      <c r="H1379" t="s">
        <v>11</v>
      </c>
      <c r="I1379" t="s">
        <v>805</v>
      </c>
      <c r="J1379" t="s">
        <v>627</v>
      </c>
      <c r="K1379" t="s">
        <v>806</v>
      </c>
    </row>
    <row r="1380" spans="1:11">
      <c r="A1380" s="26">
        <v>44469</v>
      </c>
      <c r="B1380" t="s">
        <v>516</v>
      </c>
      <c r="C1380" t="s">
        <v>517</v>
      </c>
      <c r="D1380" t="s">
        <v>615</v>
      </c>
      <c r="E1380" t="s">
        <v>518</v>
      </c>
      <c r="F1380" s="29">
        <v>6574</v>
      </c>
      <c r="G1380" s="29">
        <v>2145190439.6900001</v>
      </c>
      <c r="H1380" t="s">
        <v>11</v>
      </c>
      <c r="I1380" t="s">
        <v>807</v>
      </c>
      <c r="J1380" t="s">
        <v>627</v>
      </c>
      <c r="K1380" t="s">
        <v>808</v>
      </c>
    </row>
    <row r="1381" spans="1:11">
      <c r="A1381" s="26">
        <v>44469</v>
      </c>
      <c r="B1381" t="s">
        <v>516</v>
      </c>
      <c r="C1381" t="s">
        <v>517</v>
      </c>
      <c r="D1381" t="s">
        <v>615</v>
      </c>
      <c r="E1381" t="s">
        <v>518</v>
      </c>
      <c r="F1381" s="29">
        <v>5</v>
      </c>
      <c r="G1381" s="29">
        <v>26842995.940000001</v>
      </c>
      <c r="H1381" t="s">
        <v>11</v>
      </c>
      <c r="I1381" t="s">
        <v>809</v>
      </c>
      <c r="J1381" t="s">
        <v>627</v>
      </c>
      <c r="K1381" t="s">
        <v>810</v>
      </c>
    </row>
    <row r="1382" spans="1:11">
      <c r="A1382" s="26">
        <v>44469</v>
      </c>
      <c r="B1382" t="s">
        <v>516</v>
      </c>
      <c r="C1382" t="s">
        <v>517</v>
      </c>
      <c r="D1382" t="s">
        <v>615</v>
      </c>
      <c r="E1382" t="s">
        <v>518</v>
      </c>
      <c r="F1382" s="29">
        <v>550</v>
      </c>
      <c r="G1382" s="29">
        <v>96506668.439999998</v>
      </c>
      <c r="H1382" t="s">
        <v>11</v>
      </c>
      <c r="I1382" t="s">
        <v>811</v>
      </c>
      <c r="J1382" t="s">
        <v>627</v>
      </c>
      <c r="K1382" t="s">
        <v>812</v>
      </c>
    </row>
    <row r="1383" spans="1:11">
      <c r="A1383" s="26">
        <v>44469</v>
      </c>
      <c r="B1383" t="s">
        <v>516</v>
      </c>
      <c r="C1383" t="s">
        <v>517</v>
      </c>
      <c r="D1383" t="s">
        <v>615</v>
      </c>
      <c r="E1383" t="s">
        <v>518</v>
      </c>
      <c r="F1383" s="29">
        <v>1713</v>
      </c>
      <c r="G1383" s="29">
        <v>1676793790</v>
      </c>
      <c r="H1383" t="s">
        <v>11</v>
      </c>
      <c r="I1383" t="s">
        <v>813</v>
      </c>
      <c r="J1383" t="s">
        <v>627</v>
      </c>
      <c r="K1383" t="s">
        <v>814</v>
      </c>
    </row>
    <row r="1384" spans="1:11">
      <c r="A1384" s="26">
        <v>44469</v>
      </c>
      <c r="B1384" t="s">
        <v>516</v>
      </c>
      <c r="C1384" t="s">
        <v>517</v>
      </c>
      <c r="D1384" t="s">
        <v>615</v>
      </c>
      <c r="E1384" t="s">
        <v>518</v>
      </c>
      <c r="F1384" s="29">
        <v>2100</v>
      </c>
      <c r="G1384" s="29">
        <v>451562068.44</v>
      </c>
      <c r="H1384" t="s">
        <v>11</v>
      </c>
      <c r="I1384" t="s">
        <v>815</v>
      </c>
      <c r="J1384" t="s">
        <v>627</v>
      </c>
      <c r="K1384" t="s">
        <v>816</v>
      </c>
    </row>
    <row r="1385" spans="1:11">
      <c r="A1385" s="26">
        <v>44469</v>
      </c>
      <c r="B1385" t="s">
        <v>516</v>
      </c>
      <c r="C1385" t="s">
        <v>517</v>
      </c>
      <c r="D1385" t="s">
        <v>615</v>
      </c>
      <c r="E1385" t="s">
        <v>518</v>
      </c>
      <c r="F1385" s="29">
        <v>58</v>
      </c>
      <c r="G1385" s="29">
        <v>7185373.75</v>
      </c>
      <c r="H1385" t="s">
        <v>11</v>
      </c>
      <c r="I1385" t="s">
        <v>817</v>
      </c>
      <c r="J1385" t="s">
        <v>627</v>
      </c>
      <c r="K1385" t="s">
        <v>818</v>
      </c>
    </row>
    <row r="1386" spans="1:11">
      <c r="A1386" s="26">
        <v>44469</v>
      </c>
      <c r="B1386" t="s">
        <v>516</v>
      </c>
      <c r="C1386" t="s">
        <v>517</v>
      </c>
      <c r="D1386" t="s">
        <v>615</v>
      </c>
      <c r="E1386" t="s">
        <v>518</v>
      </c>
      <c r="F1386" s="29">
        <v>3525</v>
      </c>
      <c r="G1386" s="29">
        <v>1000245730.9400001</v>
      </c>
      <c r="H1386" t="s">
        <v>11</v>
      </c>
      <c r="I1386" t="s">
        <v>819</v>
      </c>
      <c r="J1386" t="s">
        <v>627</v>
      </c>
      <c r="K1386" t="s">
        <v>820</v>
      </c>
    </row>
    <row r="1387" spans="1:11">
      <c r="A1387" s="26">
        <v>44469</v>
      </c>
      <c r="B1387" t="s">
        <v>516</v>
      </c>
      <c r="C1387" t="s">
        <v>517</v>
      </c>
      <c r="D1387" t="s">
        <v>615</v>
      </c>
      <c r="E1387" t="s">
        <v>518</v>
      </c>
      <c r="F1387" s="29">
        <v>801</v>
      </c>
      <c r="G1387" s="29">
        <v>199333070.31</v>
      </c>
      <c r="H1387" t="s">
        <v>11</v>
      </c>
      <c r="I1387" t="s">
        <v>821</v>
      </c>
      <c r="J1387" t="s">
        <v>627</v>
      </c>
      <c r="K1387" t="s">
        <v>822</v>
      </c>
    </row>
    <row r="1388" spans="1:11">
      <c r="A1388" s="26">
        <v>44469</v>
      </c>
      <c r="B1388" t="s">
        <v>516</v>
      </c>
      <c r="C1388" t="s">
        <v>517</v>
      </c>
      <c r="D1388" t="s">
        <v>615</v>
      </c>
      <c r="E1388" t="s">
        <v>518</v>
      </c>
      <c r="F1388" s="29">
        <v>3595</v>
      </c>
      <c r="G1388" s="29">
        <v>1379781117.1900001</v>
      </c>
      <c r="H1388" t="s">
        <v>11</v>
      </c>
      <c r="I1388" t="s">
        <v>823</v>
      </c>
      <c r="J1388" t="s">
        <v>627</v>
      </c>
      <c r="K1388" t="s">
        <v>824</v>
      </c>
    </row>
    <row r="1389" spans="1:11">
      <c r="A1389" s="26">
        <v>44469</v>
      </c>
      <c r="B1389" t="s">
        <v>516</v>
      </c>
      <c r="C1389" t="s">
        <v>517</v>
      </c>
      <c r="D1389" t="s">
        <v>615</v>
      </c>
      <c r="E1389" t="s">
        <v>518</v>
      </c>
      <c r="F1389" s="29">
        <v>24</v>
      </c>
      <c r="G1389" s="29">
        <v>5487506.8799999999</v>
      </c>
      <c r="H1389" t="s">
        <v>11</v>
      </c>
      <c r="I1389" t="s">
        <v>825</v>
      </c>
      <c r="J1389" t="s">
        <v>627</v>
      </c>
      <c r="K1389" t="s">
        <v>826</v>
      </c>
    </row>
    <row r="1390" spans="1:11">
      <c r="A1390" s="26">
        <v>44469</v>
      </c>
      <c r="B1390" t="s">
        <v>516</v>
      </c>
      <c r="C1390" t="s">
        <v>517</v>
      </c>
      <c r="D1390" t="s">
        <v>615</v>
      </c>
      <c r="E1390" t="s">
        <v>518</v>
      </c>
      <c r="F1390" s="29">
        <v>46</v>
      </c>
      <c r="G1390" s="29">
        <v>2490968.75</v>
      </c>
      <c r="H1390" t="s">
        <v>11</v>
      </c>
      <c r="I1390" t="s">
        <v>827</v>
      </c>
      <c r="J1390" t="s">
        <v>627</v>
      </c>
      <c r="K1390" t="s">
        <v>828</v>
      </c>
    </row>
    <row r="1391" spans="1:11">
      <c r="A1391" s="26">
        <v>44469</v>
      </c>
      <c r="B1391" t="s">
        <v>516</v>
      </c>
      <c r="C1391" t="s">
        <v>517</v>
      </c>
      <c r="D1391" t="s">
        <v>615</v>
      </c>
      <c r="E1391" t="s">
        <v>518</v>
      </c>
      <c r="F1391" s="29">
        <v>371</v>
      </c>
      <c r="G1391" s="29">
        <v>328625205.63</v>
      </c>
      <c r="H1391" t="s">
        <v>11</v>
      </c>
      <c r="I1391" t="s">
        <v>829</v>
      </c>
      <c r="J1391" t="s">
        <v>627</v>
      </c>
      <c r="K1391" t="s">
        <v>830</v>
      </c>
    </row>
    <row r="1392" spans="1:11">
      <c r="A1392" s="26">
        <v>44469</v>
      </c>
      <c r="B1392" t="s">
        <v>516</v>
      </c>
      <c r="C1392" t="s">
        <v>517</v>
      </c>
      <c r="D1392" t="s">
        <v>615</v>
      </c>
      <c r="E1392" t="s">
        <v>518</v>
      </c>
      <c r="F1392" s="29">
        <v>59</v>
      </c>
      <c r="G1392" s="29">
        <v>65973462.810000002</v>
      </c>
      <c r="H1392" t="s">
        <v>11</v>
      </c>
      <c r="I1392" t="s">
        <v>831</v>
      </c>
      <c r="J1392" t="s">
        <v>627</v>
      </c>
      <c r="K1392" t="s">
        <v>832</v>
      </c>
    </row>
    <row r="1393" spans="1:11">
      <c r="A1393" s="26">
        <v>44469</v>
      </c>
      <c r="B1393" t="s">
        <v>516</v>
      </c>
      <c r="C1393" t="s">
        <v>517</v>
      </c>
      <c r="D1393" t="s">
        <v>615</v>
      </c>
      <c r="E1393" t="s">
        <v>518</v>
      </c>
      <c r="F1393" s="29">
        <v>30</v>
      </c>
      <c r="G1393" s="29">
        <v>18830735.940000001</v>
      </c>
      <c r="H1393" t="s">
        <v>11</v>
      </c>
      <c r="I1393" t="s">
        <v>833</v>
      </c>
      <c r="J1393" t="s">
        <v>627</v>
      </c>
      <c r="K1393" t="s">
        <v>834</v>
      </c>
    </row>
    <row r="1394" spans="1:11">
      <c r="A1394" s="26">
        <v>44469</v>
      </c>
      <c r="B1394" t="s">
        <v>516</v>
      </c>
      <c r="C1394" t="s">
        <v>517</v>
      </c>
      <c r="D1394" t="s">
        <v>615</v>
      </c>
      <c r="E1394" t="s">
        <v>518</v>
      </c>
      <c r="F1394" s="29">
        <v>126</v>
      </c>
      <c r="G1394" s="29">
        <v>10528492.810000001</v>
      </c>
      <c r="H1394" t="s">
        <v>11</v>
      </c>
      <c r="I1394" t="s">
        <v>835</v>
      </c>
      <c r="J1394" t="s">
        <v>627</v>
      </c>
      <c r="K1394" t="s">
        <v>836</v>
      </c>
    </row>
    <row r="1395" spans="1:11">
      <c r="A1395" s="26">
        <v>44469</v>
      </c>
      <c r="B1395" t="s">
        <v>516</v>
      </c>
      <c r="C1395" t="s">
        <v>517</v>
      </c>
      <c r="D1395" t="s">
        <v>615</v>
      </c>
      <c r="E1395" t="s">
        <v>518</v>
      </c>
      <c r="F1395" s="29">
        <v>44</v>
      </c>
      <c r="G1395" s="29">
        <v>4679918.75</v>
      </c>
      <c r="H1395" t="s">
        <v>11</v>
      </c>
      <c r="I1395" t="s">
        <v>837</v>
      </c>
      <c r="J1395" t="s">
        <v>627</v>
      </c>
      <c r="K1395" t="s">
        <v>838</v>
      </c>
    </row>
    <row r="1396" spans="1:11">
      <c r="A1396" s="26">
        <v>44469</v>
      </c>
      <c r="B1396" t="s">
        <v>516</v>
      </c>
      <c r="C1396" t="s">
        <v>517</v>
      </c>
      <c r="D1396" t="s">
        <v>615</v>
      </c>
      <c r="E1396" t="s">
        <v>518</v>
      </c>
      <c r="F1396" s="29">
        <v>175</v>
      </c>
      <c r="G1396" s="29">
        <v>23410265.629999999</v>
      </c>
      <c r="H1396" t="s">
        <v>11</v>
      </c>
      <c r="I1396" t="s">
        <v>839</v>
      </c>
      <c r="J1396" t="s">
        <v>627</v>
      </c>
      <c r="K1396" t="s">
        <v>840</v>
      </c>
    </row>
    <row r="1397" spans="1:11">
      <c r="A1397" s="26">
        <v>44469</v>
      </c>
      <c r="B1397" t="s">
        <v>516</v>
      </c>
      <c r="C1397" t="s">
        <v>517</v>
      </c>
      <c r="D1397" t="s">
        <v>615</v>
      </c>
      <c r="E1397" t="s">
        <v>518</v>
      </c>
      <c r="F1397" s="29">
        <v>5</v>
      </c>
      <c r="G1397" s="29">
        <v>788477.5</v>
      </c>
      <c r="H1397" t="s">
        <v>11</v>
      </c>
      <c r="I1397" t="s">
        <v>841</v>
      </c>
      <c r="J1397" t="s">
        <v>627</v>
      </c>
      <c r="K1397" t="s">
        <v>842</v>
      </c>
    </row>
    <row r="1398" spans="1:11">
      <c r="A1398" s="26">
        <v>44469</v>
      </c>
      <c r="B1398" t="s">
        <v>516</v>
      </c>
      <c r="C1398" t="s">
        <v>517</v>
      </c>
      <c r="D1398" t="s">
        <v>615</v>
      </c>
      <c r="E1398" t="s">
        <v>518</v>
      </c>
      <c r="F1398" s="29">
        <v>196</v>
      </c>
      <c r="G1398" s="29">
        <v>11403019.380000001</v>
      </c>
      <c r="H1398" t="s">
        <v>11</v>
      </c>
      <c r="I1398" t="s">
        <v>843</v>
      </c>
      <c r="J1398" t="s">
        <v>627</v>
      </c>
      <c r="K1398" t="s">
        <v>844</v>
      </c>
    </row>
    <row r="1399" spans="1:11">
      <c r="A1399" s="26">
        <v>44469</v>
      </c>
      <c r="B1399" t="s">
        <v>516</v>
      </c>
      <c r="C1399" t="s">
        <v>517</v>
      </c>
      <c r="D1399" t="s">
        <v>615</v>
      </c>
      <c r="E1399" t="s">
        <v>518</v>
      </c>
      <c r="F1399" s="29">
        <v>60</v>
      </c>
      <c r="G1399" s="29">
        <v>13170829.060000001</v>
      </c>
      <c r="H1399" t="s">
        <v>11</v>
      </c>
      <c r="I1399" t="s">
        <v>845</v>
      </c>
      <c r="J1399" t="s">
        <v>627</v>
      </c>
      <c r="K1399" t="s">
        <v>846</v>
      </c>
    </row>
    <row r="1400" spans="1:11">
      <c r="A1400" s="26">
        <v>44469</v>
      </c>
      <c r="B1400" t="s">
        <v>516</v>
      </c>
      <c r="C1400" t="s">
        <v>517</v>
      </c>
      <c r="D1400" t="s">
        <v>615</v>
      </c>
      <c r="E1400" t="s">
        <v>518</v>
      </c>
      <c r="F1400" s="29">
        <v>275</v>
      </c>
      <c r="G1400" s="29">
        <v>82584738.439999998</v>
      </c>
      <c r="H1400" t="s">
        <v>11</v>
      </c>
      <c r="I1400" t="s">
        <v>847</v>
      </c>
      <c r="J1400" t="s">
        <v>627</v>
      </c>
      <c r="K1400" t="s">
        <v>848</v>
      </c>
    </row>
    <row r="1401" spans="1:11">
      <c r="A1401" s="26">
        <v>44469</v>
      </c>
      <c r="B1401" t="s">
        <v>516</v>
      </c>
      <c r="C1401" t="s">
        <v>517</v>
      </c>
      <c r="D1401" t="s">
        <v>615</v>
      </c>
      <c r="E1401" t="s">
        <v>518</v>
      </c>
      <c r="F1401" s="29">
        <v>26</v>
      </c>
      <c r="G1401" s="29">
        <v>5846766.25</v>
      </c>
      <c r="H1401" t="s">
        <v>11</v>
      </c>
      <c r="I1401" t="s">
        <v>849</v>
      </c>
      <c r="J1401" t="s">
        <v>627</v>
      </c>
      <c r="K1401" t="s">
        <v>850</v>
      </c>
    </row>
    <row r="1402" spans="1:11">
      <c r="A1402" s="26">
        <v>44469</v>
      </c>
      <c r="B1402" t="s">
        <v>516</v>
      </c>
      <c r="C1402" t="s">
        <v>517</v>
      </c>
      <c r="D1402" t="s">
        <v>615</v>
      </c>
      <c r="E1402" t="s">
        <v>518</v>
      </c>
      <c r="F1402" s="29">
        <v>2403</v>
      </c>
      <c r="G1402" s="29">
        <v>1179776957.5</v>
      </c>
      <c r="H1402" t="s">
        <v>11</v>
      </c>
      <c r="I1402" t="s">
        <v>851</v>
      </c>
      <c r="J1402" t="s">
        <v>627</v>
      </c>
      <c r="K1402" t="s">
        <v>852</v>
      </c>
    </row>
    <row r="1403" spans="1:11">
      <c r="A1403" s="26">
        <v>44469</v>
      </c>
      <c r="B1403" t="s">
        <v>516</v>
      </c>
      <c r="C1403" t="s">
        <v>517</v>
      </c>
      <c r="D1403" t="s">
        <v>615</v>
      </c>
      <c r="E1403" t="s">
        <v>518</v>
      </c>
      <c r="F1403" s="29">
        <v>404</v>
      </c>
      <c r="G1403" s="29">
        <v>95464149.689999998</v>
      </c>
      <c r="H1403" t="s">
        <v>11</v>
      </c>
      <c r="I1403" t="s">
        <v>853</v>
      </c>
      <c r="J1403" t="s">
        <v>627</v>
      </c>
      <c r="K1403" t="s">
        <v>854</v>
      </c>
    </row>
    <row r="1404" spans="1:11">
      <c r="A1404" s="26">
        <v>44469</v>
      </c>
      <c r="B1404" t="s">
        <v>516</v>
      </c>
      <c r="C1404" t="s">
        <v>517</v>
      </c>
      <c r="D1404" t="s">
        <v>615</v>
      </c>
      <c r="E1404" t="s">
        <v>518</v>
      </c>
      <c r="F1404" s="29">
        <v>99</v>
      </c>
      <c r="G1404" s="29">
        <v>5529728.75</v>
      </c>
      <c r="H1404" t="s">
        <v>11</v>
      </c>
      <c r="I1404" t="s">
        <v>855</v>
      </c>
      <c r="J1404" t="s">
        <v>627</v>
      </c>
      <c r="K1404" t="s">
        <v>856</v>
      </c>
    </row>
    <row r="1405" spans="1:11">
      <c r="A1405" s="26">
        <v>44469</v>
      </c>
      <c r="B1405" t="s">
        <v>516</v>
      </c>
      <c r="C1405" t="s">
        <v>517</v>
      </c>
      <c r="D1405" t="s">
        <v>615</v>
      </c>
      <c r="E1405" t="s">
        <v>518</v>
      </c>
      <c r="F1405" s="29">
        <v>66</v>
      </c>
      <c r="G1405" s="29">
        <v>9914683.75</v>
      </c>
      <c r="H1405" t="s">
        <v>11</v>
      </c>
      <c r="I1405" t="s">
        <v>857</v>
      </c>
      <c r="J1405" t="s">
        <v>627</v>
      </c>
      <c r="K1405" t="s">
        <v>858</v>
      </c>
    </row>
    <row r="1406" spans="1:11">
      <c r="A1406" s="26">
        <v>44469</v>
      </c>
      <c r="B1406" t="s">
        <v>516</v>
      </c>
      <c r="C1406" t="s">
        <v>517</v>
      </c>
      <c r="D1406" t="s">
        <v>615</v>
      </c>
      <c r="E1406" t="s">
        <v>518</v>
      </c>
      <c r="F1406" s="29">
        <v>41</v>
      </c>
      <c r="G1406" s="29">
        <v>4220712.8099999996</v>
      </c>
      <c r="H1406" t="s">
        <v>11</v>
      </c>
      <c r="I1406" t="s">
        <v>859</v>
      </c>
      <c r="J1406" t="s">
        <v>627</v>
      </c>
      <c r="K1406" t="s">
        <v>860</v>
      </c>
    </row>
    <row r="1407" spans="1:11">
      <c r="A1407" s="26">
        <v>44469</v>
      </c>
      <c r="B1407" t="s">
        <v>516</v>
      </c>
      <c r="C1407" t="s">
        <v>517</v>
      </c>
      <c r="D1407" t="s">
        <v>615</v>
      </c>
      <c r="E1407" t="s">
        <v>518</v>
      </c>
      <c r="F1407" s="29">
        <v>33</v>
      </c>
      <c r="G1407" s="29">
        <v>3022054.69</v>
      </c>
      <c r="H1407" t="s">
        <v>11</v>
      </c>
      <c r="I1407" t="s">
        <v>861</v>
      </c>
      <c r="J1407" t="s">
        <v>627</v>
      </c>
      <c r="K1407" t="s">
        <v>862</v>
      </c>
    </row>
    <row r="1408" spans="1:11">
      <c r="A1408" s="26">
        <v>44469</v>
      </c>
      <c r="B1408" t="s">
        <v>516</v>
      </c>
      <c r="C1408" t="s">
        <v>517</v>
      </c>
      <c r="D1408" t="s">
        <v>615</v>
      </c>
      <c r="E1408" t="s">
        <v>518</v>
      </c>
      <c r="F1408" s="29">
        <v>103</v>
      </c>
      <c r="G1408" s="29">
        <v>7362977.5</v>
      </c>
      <c r="H1408" t="s">
        <v>11</v>
      </c>
      <c r="I1408" t="s">
        <v>863</v>
      </c>
      <c r="J1408" t="s">
        <v>627</v>
      </c>
      <c r="K1408" t="s">
        <v>864</v>
      </c>
    </row>
    <row r="1409" spans="1:11">
      <c r="A1409" s="26">
        <v>44469</v>
      </c>
      <c r="B1409" t="s">
        <v>516</v>
      </c>
      <c r="C1409" t="s">
        <v>517</v>
      </c>
      <c r="D1409" t="s">
        <v>615</v>
      </c>
      <c r="E1409" t="s">
        <v>518</v>
      </c>
      <c r="F1409" s="29">
        <v>112</v>
      </c>
      <c r="G1409" s="29">
        <v>16788311.25</v>
      </c>
      <c r="H1409" t="s">
        <v>11</v>
      </c>
      <c r="I1409" t="s">
        <v>865</v>
      </c>
      <c r="J1409" t="s">
        <v>627</v>
      </c>
      <c r="K1409" t="s">
        <v>866</v>
      </c>
    </row>
    <row r="1410" spans="1:11">
      <c r="A1410" s="26">
        <v>44469</v>
      </c>
      <c r="B1410" t="s">
        <v>516</v>
      </c>
      <c r="C1410" t="s">
        <v>517</v>
      </c>
      <c r="D1410" t="s">
        <v>615</v>
      </c>
      <c r="E1410" t="s">
        <v>518</v>
      </c>
      <c r="F1410" s="29">
        <v>225</v>
      </c>
      <c r="G1410" s="29">
        <v>31586219.690000001</v>
      </c>
      <c r="H1410" t="s">
        <v>11</v>
      </c>
      <c r="I1410" t="s">
        <v>867</v>
      </c>
      <c r="J1410" t="s">
        <v>627</v>
      </c>
      <c r="K1410" t="s">
        <v>868</v>
      </c>
    </row>
    <row r="1411" spans="1:11">
      <c r="A1411" s="26">
        <v>44469</v>
      </c>
      <c r="B1411" t="s">
        <v>516</v>
      </c>
      <c r="C1411" t="s">
        <v>517</v>
      </c>
      <c r="D1411" t="s">
        <v>615</v>
      </c>
      <c r="E1411" t="s">
        <v>518</v>
      </c>
      <c r="F1411" s="29">
        <v>106</v>
      </c>
      <c r="G1411" s="29">
        <v>51242983.439999998</v>
      </c>
      <c r="H1411" t="s">
        <v>11</v>
      </c>
      <c r="I1411" t="s">
        <v>869</v>
      </c>
      <c r="J1411" t="s">
        <v>627</v>
      </c>
      <c r="K1411" t="s">
        <v>870</v>
      </c>
    </row>
    <row r="1412" spans="1:11">
      <c r="A1412" s="26">
        <v>44469</v>
      </c>
      <c r="B1412" t="s">
        <v>516</v>
      </c>
      <c r="C1412" t="s">
        <v>517</v>
      </c>
      <c r="D1412" t="s">
        <v>615</v>
      </c>
      <c r="E1412" t="s">
        <v>518</v>
      </c>
      <c r="F1412" s="29">
        <v>104</v>
      </c>
      <c r="G1412" s="29">
        <v>7266032.8600000003</v>
      </c>
      <c r="H1412" t="s">
        <v>11</v>
      </c>
      <c r="I1412" t="s">
        <v>871</v>
      </c>
      <c r="J1412" t="s">
        <v>627</v>
      </c>
      <c r="K1412" t="s">
        <v>872</v>
      </c>
    </row>
    <row r="1413" spans="1:11">
      <c r="A1413" s="26">
        <v>44469</v>
      </c>
      <c r="B1413" t="s">
        <v>516</v>
      </c>
      <c r="C1413" t="s">
        <v>517</v>
      </c>
      <c r="D1413" t="s">
        <v>615</v>
      </c>
      <c r="E1413" t="s">
        <v>518</v>
      </c>
      <c r="F1413" s="29">
        <v>1147</v>
      </c>
      <c r="G1413" s="29">
        <v>93708689.689999998</v>
      </c>
      <c r="H1413" t="s">
        <v>11</v>
      </c>
      <c r="I1413" t="s">
        <v>873</v>
      </c>
      <c r="J1413" t="s">
        <v>627</v>
      </c>
      <c r="K1413" t="s">
        <v>874</v>
      </c>
    </row>
    <row r="1414" spans="1:11">
      <c r="A1414" s="26">
        <v>44469</v>
      </c>
      <c r="B1414" t="s">
        <v>516</v>
      </c>
      <c r="C1414" t="s">
        <v>517</v>
      </c>
      <c r="D1414" t="s">
        <v>615</v>
      </c>
      <c r="E1414" t="s">
        <v>518</v>
      </c>
      <c r="F1414" s="29">
        <v>13</v>
      </c>
      <c r="G1414" s="29">
        <v>3209370</v>
      </c>
      <c r="H1414" t="s">
        <v>11</v>
      </c>
      <c r="I1414" t="s">
        <v>875</v>
      </c>
      <c r="J1414" t="s">
        <v>627</v>
      </c>
      <c r="K1414" t="s">
        <v>876</v>
      </c>
    </row>
    <row r="1415" spans="1:11">
      <c r="A1415" s="26">
        <v>44469</v>
      </c>
      <c r="B1415" t="s">
        <v>516</v>
      </c>
      <c r="C1415" t="s">
        <v>517</v>
      </c>
      <c r="D1415" t="s">
        <v>615</v>
      </c>
      <c r="E1415" t="s">
        <v>518</v>
      </c>
      <c r="F1415" s="29">
        <v>21</v>
      </c>
      <c r="G1415" s="29">
        <v>4316230</v>
      </c>
      <c r="H1415" t="s">
        <v>11</v>
      </c>
      <c r="I1415" t="s">
        <v>877</v>
      </c>
      <c r="J1415" t="s">
        <v>627</v>
      </c>
      <c r="K1415" t="s">
        <v>878</v>
      </c>
    </row>
    <row r="1416" spans="1:11">
      <c r="A1416" s="26">
        <v>44469</v>
      </c>
      <c r="B1416" t="s">
        <v>516</v>
      </c>
      <c r="C1416" t="s">
        <v>517</v>
      </c>
      <c r="D1416" t="s">
        <v>615</v>
      </c>
      <c r="E1416" t="s">
        <v>518</v>
      </c>
      <c r="F1416" s="29">
        <v>435</v>
      </c>
      <c r="G1416" s="29">
        <v>457228292.19</v>
      </c>
      <c r="H1416" t="s">
        <v>11</v>
      </c>
      <c r="I1416" t="s">
        <v>879</v>
      </c>
      <c r="J1416" t="s">
        <v>627</v>
      </c>
      <c r="K1416" t="s">
        <v>880</v>
      </c>
    </row>
    <row r="1417" spans="1:11">
      <c r="A1417" s="26">
        <v>44469</v>
      </c>
      <c r="B1417" t="s">
        <v>516</v>
      </c>
      <c r="C1417" t="s">
        <v>517</v>
      </c>
      <c r="D1417" t="s">
        <v>615</v>
      </c>
      <c r="E1417" t="s">
        <v>518</v>
      </c>
      <c r="F1417" s="29">
        <v>627</v>
      </c>
      <c r="G1417" s="29">
        <v>156390158.44</v>
      </c>
      <c r="H1417" t="s">
        <v>11</v>
      </c>
      <c r="I1417" t="s">
        <v>881</v>
      </c>
      <c r="J1417" t="s">
        <v>627</v>
      </c>
      <c r="K1417" t="s">
        <v>882</v>
      </c>
    </row>
    <row r="1418" spans="1:11">
      <c r="A1418" s="26">
        <v>44469</v>
      </c>
      <c r="B1418" t="s">
        <v>516</v>
      </c>
      <c r="C1418" t="s">
        <v>517</v>
      </c>
      <c r="D1418" t="s">
        <v>615</v>
      </c>
      <c r="E1418" t="s">
        <v>518</v>
      </c>
      <c r="F1418" s="29">
        <v>53</v>
      </c>
      <c r="G1418" s="29">
        <v>32769234.379999999</v>
      </c>
      <c r="H1418" t="s">
        <v>11</v>
      </c>
      <c r="I1418" t="s">
        <v>883</v>
      </c>
      <c r="J1418" t="s">
        <v>627</v>
      </c>
      <c r="K1418" t="s">
        <v>884</v>
      </c>
    </row>
    <row r="1419" spans="1:11">
      <c r="A1419" s="26">
        <v>44469</v>
      </c>
      <c r="B1419" t="s">
        <v>516</v>
      </c>
      <c r="C1419" t="s">
        <v>517</v>
      </c>
      <c r="D1419" t="s">
        <v>615</v>
      </c>
      <c r="E1419" t="s">
        <v>518</v>
      </c>
      <c r="F1419" s="29">
        <v>8</v>
      </c>
      <c r="G1419" s="29">
        <v>364968.75</v>
      </c>
      <c r="H1419" t="s">
        <v>11</v>
      </c>
      <c r="I1419" t="s">
        <v>885</v>
      </c>
      <c r="J1419" t="s">
        <v>627</v>
      </c>
      <c r="K1419" t="s">
        <v>886</v>
      </c>
    </row>
    <row r="1420" spans="1:11">
      <c r="A1420" s="26">
        <v>44469</v>
      </c>
      <c r="B1420" t="s">
        <v>516</v>
      </c>
      <c r="C1420" t="s">
        <v>517</v>
      </c>
      <c r="D1420" t="s">
        <v>615</v>
      </c>
      <c r="E1420" t="s">
        <v>518</v>
      </c>
      <c r="F1420" s="29">
        <v>210</v>
      </c>
      <c r="G1420" s="29">
        <v>10420582.810000001</v>
      </c>
      <c r="H1420" t="s">
        <v>11</v>
      </c>
      <c r="I1420" t="s">
        <v>887</v>
      </c>
      <c r="J1420" t="s">
        <v>627</v>
      </c>
      <c r="K1420" t="s">
        <v>888</v>
      </c>
    </row>
    <row r="1421" spans="1:11">
      <c r="A1421" s="26">
        <v>44469</v>
      </c>
      <c r="B1421" t="s">
        <v>516</v>
      </c>
      <c r="C1421" t="s">
        <v>517</v>
      </c>
      <c r="D1421" t="s">
        <v>615</v>
      </c>
      <c r="E1421" t="s">
        <v>518</v>
      </c>
      <c r="F1421" s="29">
        <v>456</v>
      </c>
      <c r="G1421" s="29">
        <v>12693721.560000001</v>
      </c>
      <c r="H1421" t="s">
        <v>11</v>
      </c>
      <c r="I1421" t="s">
        <v>889</v>
      </c>
      <c r="J1421" t="s">
        <v>627</v>
      </c>
      <c r="K1421" t="s">
        <v>890</v>
      </c>
    </row>
    <row r="1422" spans="1:11">
      <c r="A1422" s="26">
        <v>44469</v>
      </c>
      <c r="B1422" t="s">
        <v>516</v>
      </c>
      <c r="C1422" t="s">
        <v>517</v>
      </c>
      <c r="D1422" t="s">
        <v>615</v>
      </c>
      <c r="E1422" t="s">
        <v>518</v>
      </c>
      <c r="F1422" s="29">
        <v>14</v>
      </c>
      <c r="G1422" s="29">
        <v>1715821.25</v>
      </c>
      <c r="H1422" t="s">
        <v>11</v>
      </c>
      <c r="I1422" t="s">
        <v>891</v>
      </c>
      <c r="J1422" t="s">
        <v>627</v>
      </c>
      <c r="K1422" t="s">
        <v>892</v>
      </c>
    </row>
    <row r="1423" spans="1:11">
      <c r="A1423" s="26">
        <v>44469</v>
      </c>
      <c r="B1423" t="s">
        <v>516</v>
      </c>
      <c r="C1423" t="s">
        <v>517</v>
      </c>
      <c r="D1423" t="s">
        <v>615</v>
      </c>
      <c r="E1423" t="s">
        <v>518</v>
      </c>
      <c r="F1423" s="29">
        <v>218</v>
      </c>
      <c r="G1423" s="29">
        <v>44299495.630000003</v>
      </c>
      <c r="H1423" t="s">
        <v>11</v>
      </c>
      <c r="I1423" t="s">
        <v>893</v>
      </c>
      <c r="J1423" t="s">
        <v>627</v>
      </c>
      <c r="K1423" t="s">
        <v>894</v>
      </c>
    </row>
    <row r="1424" spans="1:11">
      <c r="A1424" s="26">
        <v>44469</v>
      </c>
      <c r="B1424" t="s">
        <v>516</v>
      </c>
      <c r="C1424" t="s">
        <v>517</v>
      </c>
      <c r="D1424" t="s">
        <v>615</v>
      </c>
      <c r="E1424" t="s">
        <v>518</v>
      </c>
      <c r="F1424" s="29">
        <v>27</v>
      </c>
      <c r="G1424" s="29">
        <v>13202359.380000001</v>
      </c>
      <c r="H1424" t="s">
        <v>11</v>
      </c>
      <c r="I1424" t="s">
        <v>895</v>
      </c>
      <c r="J1424" t="s">
        <v>627</v>
      </c>
      <c r="K1424" t="s">
        <v>896</v>
      </c>
    </row>
    <row r="1425" spans="1:11">
      <c r="A1425" s="26">
        <v>44469</v>
      </c>
      <c r="B1425" t="s">
        <v>516</v>
      </c>
      <c r="C1425" t="s">
        <v>517</v>
      </c>
      <c r="D1425" t="s">
        <v>615</v>
      </c>
      <c r="E1425" t="s">
        <v>518</v>
      </c>
      <c r="F1425" s="29">
        <v>65</v>
      </c>
      <c r="G1425" s="29">
        <v>77119123.75</v>
      </c>
      <c r="H1425" t="s">
        <v>11</v>
      </c>
      <c r="I1425" t="s">
        <v>897</v>
      </c>
      <c r="J1425" t="s">
        <v>627</v>
      </c>
      <c r="K1425" t="s">
        <v>898</v>
      </c>
    </row>
    <row r="1426" spans="1:11">
      <c r="A1426" s="26">
        <v>44469</v>
      </c>
      <c r="B1426" t="s">
        <v>516</v>
      </c>
      <c r="C1426" t="s">
        <v>517</v>
      </c>
      <c r="D1426" t="s">
        <v>615</v>
      </c>
      <c r="E1426" t="s">
        <v>518</v>
      </c>
      <c r="F1426" s="29">
        <v>999</v>
      </c>
      <c r="G1426" s="29">
        <v>1036784211.25</v>
      </c>
      <c r="H1426" t="s">
        <v>11</v>
      </c>
      <c r="I1426" t="s">
        <v>899</v>
      </c>
      <c r="J1426" t="s">
        <v>627</v>
      </c>
      <c r="K1426" t="s">
        <v>900</v>
      </c>
    </row>
    <row r="1427" spans="1:11">
      <c r="A1427" s="26">
        <v>44469</v>
      </c>
      <c r="B1427" t="s">
        <v>516</v>
      </c>
      <c r="C1427" t="s">
        <v>517</v>
      </c>
      <c r="D1427" t="s">
        <v>615</v>
      </c>
      <c r="E1427" t="s">
        <v>518</v>
      </c>
      <c r="F1427" s="29">
        <v>1172</v>
      </c>
      <c r="G1427" s="29">
        <v>968658426.55999994</v>
      </c>
      <c r="H1427" t="s">
        <v>11</v>
      </c>
      <c r="I1427" t="s">
        <v>901</v>
      </c>
      <c r="J1427" t="s">
        <v>627</v>
      </c>
      <c r="K1427" t="s">
        <v>902</v>
      </c>
    </row>
    <row r="1428" spans="1:11">
      <c r="A1428" s="26">
        <v>44469</v>
      </c>
      <c r="B1428" t="s">
        <v>516</v>
      </c>
      <c r="C1428" t="s">
        <v>517</v>
      </c>
      <c r="D1428" t="s">
        <v>615</v>
      </c>
      <c r="E1428" t="s">
        <v>518</v>
      </c>
      <c r="F1428" s="29">
        <v>8</v>
      </c>
      <c r="G1428" s="29">
        <v>2738147.5</v>
      </c>
      <c r="H1428" t="s">
        <v>11</v>
      </c>
      <c r="I1428" t="s">
        <v>903</v>
      </c>
      <c r="J1428" t="s">
        <v>627</v>
      </c>
      <c r="K1428" t="s">
        <v>904</v>
      </c>
    </row>
    <row r="1429" spans="1:11">
      <c r="A1429" s="26">
        <v>44469</v>
      </c>
      <c r="B1429" t="s">
        <v>516</v>
      </c>
      <c r="C1429" t="s">
        <v>517</v>
      </c>
      <c r="D1429" t="s">
        <v>615</v>
      </c>
      <c r="E1429" t="s">
        <v>518</v>
      </c>
      <c r="F1429" s="29">
        <v>37</v>
      </c>
      <c r="G1429" s="29">
        <v>2401560.63</v>
      </c>
      <c r="H1429" t="s">
        <v>11</v>
      </c>
      <c r="I1429" t="s">
        <v>905</v>
      </c>
      <c r="J1429" t="s">
        <v>627</v>
      </c>
      <c r="K1429" t="s">
        <v>906</v>
      </c>
    </row>
    <row r="1430" spans="1:11">
      <c r="A1430" s="26">
        <v>44469</v>
      </c>
      <c r="B1430" t="s">
        <v>516</v>
      </c>
      <c r="C1430" t="s">
        <v>517</v>
      </c>
      <c r="D1430" t="s">
        <v>615</v>
      </c>
      <c r="E1430" t="s">
        <v>518</v>
      </c>
      <c r="F1430" s="29">
        <v>6</v>
      </c>
      <c r="G1430" s="29">
        <v>2282753.75</v>
      </c>
      <c r="H1430" t="s">
        <v>11</v>
      </c>
      <c r="I1430" t="s">
        <v>907</v>
      </c>
      <c r="J1430" t="s">
        <v>627</v>
      </c>
      <c r="K1430" t="s">
        <v>908</v>
      </c>
    </row>
    <row r="1431" spans="1:11">
      <c r="A1431" s="26">
        <v>44469</v>
      </c>
      <c r="B1431" t="s">
        <v>516</v>
      </c>
      <c r="C1431" t="s">
        <v>517</v>
      </c>
      <c r="D1431" t="s">
        <v>615</v>
      </c>
      <c r="E1431" t="s">
        <v>518</v>
      </c>
      <c r="F1431" s="29">
        <v>94</v>
      </c>
      <c r="G1431" s="29">
        <v>19602791.25</v>
      </c>
      <c r="H1431" t="s">
        <v>11</v>
      </c>
      <c r="I1431" t="s">
        <v>909</v>
      </c>
      <c r="J1431" t="s">
        <v>627</v>
      </c>
      <c r="K1431" t="s">
        <v>910</v>
      </c>
    </row>
    <row r="1432" spans="1:11">
      <c r="A1432" s="26">
        <v>44469</v>
      </c>
      <c r="B1432" t="s">
        <v>516</v>
      </c>
      <c r="C1432" t="s">
        <v>517</v>
      </c>
      <c r="D1432" t="s">
        <v>615</v>
      </c>
      <c r="E1432" t="s">
        <v>518</v>
      </c>
      <c r="F1432" s="29">
        <v>3</v>
      </c>
      <c r="G1432" s="29">
        <v>553936.25</v>
      </c>
      <c r="H1432" t="s">
        <v>11</v>
      </c>
      <c r="I1432" t="s">
        <v>911</v>
      </c>
      <c r="J1432" t="s">
        <v>627</v>
      </c>
      <c r="K1432" t="s">
        <v>912</v>
      </c>
    </row>
    <row r="1433" spans="1:11">
      <c r="A1433" s="26">
        <v>44469</v>
      </c>
      <c r="B1433" t="s">
        <v>516</v>
      </c>
      <c r="C1433" t="s">
        <v>517</v>
      </c>
      <c r="D1433" t="s">
        <v>615</v>
      </c>
      <c r="E1433" t="s">
        <v>518</v>
      </c>
      <c r="F1433" s="29">
        <v>634</v>
      </c>
      <c r="G1433" s="29">
        <v>79763529.379999995</v>
      </c>
      <c r="H1433" t="s">
        <v>11</v>
      </c>
      <c r="I1433" t="s">
        <v>913</v>
      </c>
      <c r="J1433" t="s">
        <v>627</v>
      </c>
      <c r="K1433" t="s">
        <v>914</v>
      </c>
    </row>
    <row r="1434" spans="1:11">
      <c r="A1434" s="26">
        <v>44469</v>
      </c>
      <c r="B1434" t="s">
        <v>516</v>
      </c>
      <c r="C1434" t="s">
        <v>517</v>
      </c>
      <c r="D1434" t="s">
        <v>615</v>
      </c>
      <c r="E1434" t="s">
        <v>518</v>
      </c>
      <c r="F1434" s="29">
        <v>135</v>
      </c>
      <c r="G1434" s="29">
        <v>24269145.940000001</v>
      </c>
      <c r="H1434" t="s">
        <v>11</v>
      </c>
      <c r="I1434" t="s">
        <v>915</v>
      </c>
      <c r="J1434" t="s">
        <v>627</v>
      </c>
      <c r="K1434" t="s">
        <v>916</v>
      </c>
    </row>
    <row r="1435" spans="1:11">
      <c r="A1435" s="26">
        <v>44469</v>
      </c>
      <c r="B1435" t="s">
        <v>516</v>
      </c>
      <c r="C1435" t="s">
        <v>517</v>
      </c>
      <c r="D1435" t="s">
        <v>615</v>
      </c>
      <c r="E1435" t="s">
        <v>518</v>
      </c>
      <c r="F1435" s="29">
        <v>1</v>
      </c>
      <c r="G1435" s="29">
        <v>600125.31000000006</v>
      </c>
      <c r="H1435" t="s">
        <v>11</v>
      </c>
      <c r="I1435" t="s">
        <v>917</v>
      </c>
      <c r="J1435" t="s">
        <v>627</v>
      </c>
      <c r="K1435" t="s">
        <v>918</v>
      </c>
    </row>
    <row r="1436" spans="1:11">
      <c r="A1436" s="26">
        <v>44469</v>
      </c>
      <c r="B1436" t="s">
        <v>516</v>
      </c>
      <c r="C1436" t="s">
        <v>517</v>
      </c>
      <c r="D1436" t="s">
        <v>615</v>
      </c>
      <c r="E1436" t="s">
        <v>518</v>
      </c>
      <c r="F1436" s="29">
        <v>379</v>
      </c>
      <c r="G1436" s="29">
        <v>267582058.44</v>
      </c>
      <c r="H1436" t="s">
        <v>11</v>
      </c>
      <c r="I1436" t="s">
        <v>919</v>
      </c>
      <c r="J1436" t="s">
        <v>627</v>
      </c>
      <c r="K1436" t="s">
        <v>920</v>
      </c>
    </row>
    <row r="1437" spans="1:11">
      <c r="A1437" s="26">
        <v>44469</v>
      </c>
      <c r="B1437" t="s">
        <v>516</v>
      </c>
      <c r="C1437" t="s">
        <v>517</v>
      </c>
      <c r="D1437" t="s">
        <v>615</v>
      </c>
      <c r="E1437" t="s">
        <v>518</v>
      </c>
      <c r="F1437" s="29">
        <v>11</v>
      </c>
      <c r="G1437" s="29">
        <v>8384722.5</v>
      </c>
      <c r="H1437" t="s">
        <v>11</v>
      </c>
      <c r="I1437" t="s">
        <v>921</v>
      </c>
      <c r="J1437" t="s">
        <v>627</v>
      </c>
      <c r="K1437" t="s">
        <v>922</v>
      </c>
    </row>
    <row r="1438" spans="1:11">
      <c r="A1438" s="26">
        <v>44469</v>
      </c>
      <c r="B1438" t="s">
        <v>516</v>
      </c>
      <c r="C1438" t="s">
        <v>517</v>
      </c>
      <c r="D1438" t="s">
        <v>615</v>
      </c>
      <c r="E1438" t="s">
        <v>518</v>
      </c>
      <c r="F1438" s="29">
        <v>42</v>
      </c>
      <c r="G1438" s="29">
        <v>8558216.5600000005</v>
      </c>
      <c r="H1438" t="s">
        <v>11</v>
      </c>
      <c r="I1438" t="s">
        <v>923</v>
      </c>
      <c r="J1438" t="s">
        <v>627</v>
      </c>
      <c r="K1438" t="s">
        <v>924</v>
      </c>
    </row>
    <row r="1439" spans="1:11">
      <c r="A1439" s="26">
        <v>44469</v>
      </c>
      <c r="B1439" t="s">
        <v>516</v>
      </c>
      <c r="C1439" t="s">
        <v>517</v>
      </c>
      <c r="D1439" t="s">
        <v>615</v>
      </c>
      <c r="E1439" t="s">
        <v>518</v>
      </c>
      <c r="F1439" s="29">
        <v>2471</v>
      </c>
      <c r="G1439" s="29">
        <v>511282747.19</v>
      </c>
      <c r="H1439" t="s">
        <v>11</v>
      </c>
      <c r="I1439" t="s">
        <v>925</v>
      </c>
      <c r="J1439" t="s">
        <v>627</v>
      </c>
      <c r="K1439" t="s">
        <v>926</v>
      </c>
    </row>
    <row r="1440" spans="1:11">
      <c r="A1440" s="26">
        <v>44469</v>
      </c>
      <c r="B1440" t="s">
        <v>516</v>
      </c>
      <c r="C1440" t="s">
        <v>517</v>
      </c>
      <c r="D1440" t="s">
        <v>615</v>
      </c>
      <c r="E1440" t="s">
        <v>518</v>
      </c>
      <c r="F1440" s="29">
        <v>549</v>
      </c>
      <c r="G1440" s="29">
        <v>69808389.060000002</v>
      </c>
      <c r="H1440" t="s">
        <v>11</v>
      </c>
      <c r="I1440" t="s">
        <v>927</v>
      </c>
      <c r="J1440" t="s">
        <v>627</v>
      </c>
      <c r="K1440" t="s">
        <v>928</v>
      </c>
    </row>
    <row r="1441" spans="1:11">
      <c r="A1441" s="26">
        <v>44469</v>
      </c>
      <c r="B1441" t="s">
        <v>516</v>
      </c>
      <c r="C1441" t="s">
        <v>517</v>
      </c>
      <c r="D1441" t="s">
        <v>615</v>
      </c>
      <c r="E1441" t="s">
        <v>518</v>
      </c>
      <c r="F1441" s="29">
        <v>68</v>
      </c>
      <c r="G1441" s="29">
        <v>26848434.379999999</v>
      </c>
      <c r="H1441" t="s">
        <v>11</v>
      </c>
      <c r="I1441" t="s">
        <v>929</v>
      </c>
      <c r="J1441" t="s">
        <v>627</v>
      </c>
      <c r="K1441" t="s">
        <v>930</v>
      </c>
    </row>
    <row r="1442" spans="1:11">
      <c r="A1442" s="26">
        <v>44469</v>
      </c>
      <c r="B1442" t="s">
        <v>516</v>
      </c>
      <c r="C1442" t="s">
        <v>517</v>
      </c>
      <c r="D1442" t="s">
        <v>615</v>
      </c>
      <c r="E1442" t="s">
        <v>518</v>
      </c>
      <c r="F1442" s="29">
        <v>39</v>
      </c>
      <c r="G1442" s="29">
        <v>5206057.1900000004</v>
      </c>
      <c r="H1442" t="s">
        <v>11</v>
      </c>
      <c r="I1442" t="s">
        <v>931</v>
      </c>
      <c r="J1442" t="s">
        <v>627</v>
      </c>
      <c r="K1442" t="s">
        <v>932</v>
      </c>
    </row>
    <row r="1443" spans="1:11">
      <c r="A1443" s="26">
        <v>44469</v>
      </c>
      <c r="B1443" t="s">
        <v>516</v>
      </c>
      <c r="C1443" t="s">
        <v>517</v>
      </c>
      <c r="D1443" t="s">
        <v>615</v>
      </c>
      <c r="E1443" t="s">
        <v>518</v>
      </c>
      <c r="F1443" s="29">
        <v>605</v>
      </c>
      <c r="G1443" s="29">
        <v>32608669.379999999</v>
      </c>
      <c r="H1443" t="s">
        <v>11</v>
      </c>
      <c r="I1443" t="s">
        <v>933</v>
      </c>
      <c r="J1443" t="s">
        <v>627</v>
      </c>
      <c r="K1443" t="s">
        <v>934</v>
      </c>
    </row>
    <row r="1444" spans="1:11">
      <c r="A1444" s="26">
        <v>44469</v>
      </c>
      <c r="B1444" t="s">
        <v>516</v>
      </c>
      <c r="C1444" t="s">
        <v>517</v>
      </c>
      <c r="D1444" t="s">
        <v>615</v>
      </c>
      <c r="E1444" t="s">
        <v>518</v>
      </c>
      <c r="F1444" s="29">
        <v>841</v>
      </c>
      <c r="G1444" s="29">
        <v>255990843.13</v>
      </c>
      <c r="H1444" t="s">
        <v>11</v>
      </c>
      <c r="I1444" t="s">
        <v>935</v>
      </c>
      <c r="J1444" t="s">
        <v>627</v>
      </c>
      <c r="K1444" t="s">
        <v>936</v>
      </c>
    </row>
    <row r="1445" spans="1:11">
      <c r="A1445" s="26">
        <v>44469</v>
      </c>
      <c r="B1445" t="s">
        <v>516</v>
      </c>
      <c r="C1445" t="s">
        <v>517</v>
      </c>
      <c r="D1445" t="s">
        <v>615</v>
      </c>
      <c r="E1445" t="s">
        <v>518</v>
      </c>
      <c r="F1445" s="29">
        <v>18</v>
      </c>
      <c r="G1445" s="29">
        <v>2043030</v>
      </c>
      <c r="H1445" t="s">
        <v>11</v>
      </c>
      <c r="I1445" t="s">
        <v>937</v>
      </c>
      <c r="J1445" t="s">
        <v>627</v>
      </c>
      <c r="K1445" t="s">
        <v>938</v>
      </c>
    </row>
    <row r="1446" spans="1:11">
      <c r="A1446" s="26">
        <v>44469</v>
      </c>
      <c r="B1446" t="s">
        <v>516</v>
      </c>
      <c r="C1446" t="s">
        <v>517</v>
      </c>
      <c r="D1446" t="s">
        <v>615</v>
      </c>
      <c r="E1446" t="s">
        <v>518</v>
      </c>
      <c r="F1446" s="29">
        <v>1711</v>
      </c>
      <c r="G1446" s="29">
        <v>668383714.05999994</v>
      </c>
      <c r="H1446" t="s">
        <v>11</v>
      </c>
      <c r="I1446" t="s">
        <v>939</v>
      </c>
      <c r="J1446" t="s">
        <v>627</v>
      </c>
      <c r="K1446" t="s">
        <v>940</v>
      </c>
    </row>
    <row r="1447" spans="1:11">
      <c r="A1447" s="26">
        <v>44469</v>
      </c>
      <c r="B1447" t="s">
        <v>516</v>
      </c>
      <c r="C1447" t="s">
        <v>517</v>
      </c>
      <c r="D1447" t="s">
        <v>615</v>
      </c>
      <c r="E1447" t="s">
        <v>518</v>
      </c>
      <c r="F1447" s="29">
        <v>31</v>
      </c>
      <c r="G1447" s="29">
        <v>20970636.879999999</v>
      </c>
      <c r="H1447" t="s">
        <v>11</v>
      </c>
      <c r="I1447" t="s">
        <v>941</v>
      </c>
      <c r="J1447" t="s">
        <v>627</v>
      </c>
      <c r="K1447" t="s">
        <v>942</v>
      </c>
    </row>
    <row r="1448" spans="1:11">
      <c r="A1448" s="26">
        <v>44469</v>
      </c>
      <c r="B1448" t="s">
        <v>516</v>
      </c>
      <c r="C1448" t="s">
        <v>517</v>
      </c>
      <c r="D1448" t="s">
        <v>615</v>
      </c>
      <c r="E1448" t="s">
        <v>518</v>
      </c>
      <c r="F1448" s="29">
        <v>986</v>
      </c>
      <c r="G1448" s="29">
        <v>149956606.25</v>
      </c>
      <c r="H1448" t="s">
        <v>11</v>
      </c>
      <c r="I1448" t="s">
        <v>943</v>
      </c>
      <c r="J1448" t="s">
        <v>627</v>
      </c>
      <c r="K1448" t="s">
        <v>944</v>
      </c>
    </row>
    <row r="1449" spans="1:11">
      <c r="A1449" s="26">
        <v>44469</v>
      </c>
      <c r="B1449" t="s">
        <v>516</v>
      </c>
      <c r="C1449" t="s">
        <v>517</v>
      </c>
      <c r="D1449" t="s">
        <v>615</v>
      </c>
      <c r="E1449" t="s">
        <v>518</v>
      </c>
      <c r="F1449" s="29">
        <v>239</v>
      </c>
      <c r="G1449" s="29">
        <v>60875442.810000002</v>
      </c>
      <c r="H1449" t="s">
        <v>11</v>
      </c>
      <c r="I1449" t="s">
        <v>945</v>
      </c>
      <c r="J1449" t="s">
        <v>627</v>
      </c>
      <c r="K1449" t="s">
        <v>946</v>
      </c>
    </row>
    <row r="1450" spans="1:11">
      <c r="A1450" s="26">
        <v>44469</v>
      </c>
      <c r="B1450" t="s">
        <v>516</v>
      </c>
      <c r="C1450" t="s">
        <v>517</v>
      </c>
      <c r="D1450" t="s">
        <v>615</v>
      </c>
      <c r="E1450" t="s">
        <v>518</v>
      </c>
      <c r="F1450" s="29">
        <v>1290</v>
      </c>
      <c r="G1450" s="29">
        <v>208989220</v>
      </c>
      <c r="H1450" t="s">
        <v>11</v>
      </c>
      <c r="I1450" t="s">
        <v>947</v>
      </c>
      <c r="J1450" t="s">
        <v>627</v>
      </c>
      <c r="K1450" t="s">
        <v>948</v>
      </c>
    </row>
    <row r="1451" spans="1:11">
      <c r="A1451" s="26">
        <v>44469</v>
      </c>
      <c r="B1451" t="s">
        <v>516</v>
      </c>
      <c r="C1451" t="s">
        <v>517</v>
      </c>
      <c r="D1451" t="s">
        <v>615</v>
      </c>
      <c r="E1451" t="s">
        <v>518</v>
      </c>
      <c r="F1451" s="29">
        <v>108</v>
      </c>
      <c r="G1451" s="29">
        <v>98058700.939999998</v>
      </c>
      <c r="H1451" t="s">
        <v>11</v>
      </c>
      <c r="I1451" t="s">
        <v>949</v>
      </c>
      <c r="J1451" t="s">
        <v>627</v>
      </c>
      <c r="K1451" t="s">
        <v>950</v>
      </c>
    </row>
    <row r="1452" spans="1:11">
      <c r="A1452" s="26">
        <v>44469</v>
      </c>
      <c r="B1452" t="s">
        <v>516</v>
      </c>
      <c r="C1452" t="s">
        <v>517</v>
      </c>
      <c r="D1452" t="s">
        <v>615</v>
      </c>
      <c r="E1452" t="s">
        <v>518</v>
      </c>
      <c r="F1452" s="29">
        <v>24</v>
      </c>
      <c r="G1452" s="29">
        <v>3503313.75</v>
      </c>
      <c r="H1452" t="s">
        <v>11</v>
      </c>
      <c r="I1452" t="s">
        <v>951</v>
      </c>
      <c r="J1452" t="s">
        <v>627</v>
      </c>
      <c r="K1452" t="s">
        <v>952</v>
      </c>
    </row>
    <row r="1453" spans="1:11">
      <c r="A1453" s="26">
        <v>44469</v>
      </c>
      <c r="B1453" t="s">
        <v>516</v>
      </c>
      <c r="C1453" t="s">
        <v>517</v>
      </c>
      <c r="D1453" t="s">
        <v>615</v>
      </c>
      <c r="E1453" t="s">
        <v>518</v>
      </c>
      <c r="F1453" s="29">
        <v>1744</v>
      </c>
      <c r="G1453" s="29">
        <v>2407034826.5599999</v>
      </c>
      <c r="H1453" t="s">
        <v>11</v>
      </c>
      <c r="I1453" t="s">
        <v>953</v>
      </c>
      <c r="J1453" t="s">
        <v>627</v>
      </c>
      <c r="K1453" t="s">
        <v>954</v>
      </c>
    </row>
    <row r="1454" spans="1:11">
      <c r="A1454" s="26">
        <v>44469</v>
      </c>
      <c r="B1454" t="s">
        <v>516</v>
      </c>
      <c r="C1454" t="s">
        <v>517</v>
      </c>
      <c r="D1454" t="s">
        <v>615</v>
      </c>
      <c r="E1454" t="s">
        <v>518</v>
      </c>
      <c r="F1454" s="29">
        <v>25</v>
      </c>
      <c r="G1454" s="29">
        <v>5833560.9400000004</v>
      </c>
      <c r="H1454" t="s">
        <v>11</v>
      </c>
      <c r="I1454" t="s">
        <v>955</v>
      </c>
      <c r="J1454" t="s">
        <v>627</v>
      </c>
      <c r="K1454" t="s">
        <v>956</v>
      </c>
    </row>
    <row r="1455" spans="1:11">
      <c r="A1455" s="26">
        <v>44469</v>
      </c>
      <c r="B1455" t="s">
        <v>516</v>
      </c>
      <c r="C1455" t="s">
        <v>517</v>
      </c>
      <c r="D1455" t="s">
        <v>615</v>
      </c>
      <c r="E1455" t="s">
        <v>518</v>
      </c>
      <c r="F1455" s="29">
        <v>404</v>
      </c>
      <c r="G1455" s="29">
        <v>148723462.5</v>
      </c>
      <c r="H1455" t="s">
        <v>11</v>
      </c>
      <c r="I1455" t="s">
        <v>957</v>
      </c>
      <c r="J1455" t="s">
        <v>627</v>
      </c>
      <c r="K1455" t="s">
        <v>958</v>
      </c>
    </row>
    <row r="1456" spans="1:11">
      <c r="A1456" s="26">
        <v>44469</v>
      </c>
      <c r="B1456" t="s">
        <v>516</v>
      </c>
      <c r="C1456" t="s">
        <v>517</v>
      </c>
      <c r="D1456" t="s">
        <v>615</v>
      </c>
      <c r="E1456" t="s">
        <v>518</v>
      </c>
      <c r="F1456" s="29">
        <v>19</v>
      </c>
      <c r="G1456" s="29">
        <v>6715084.3799999999</v>
      </c>
      <c r="H1456" t="s">
        <v>11</v>
      </c>
      <c r="I1456" t="s">
        <v>959</v>
      </c>
      <c r="J1456" t="s">
        <v>627</v>
      </c>
      <c r="K1456" t="s">
        <v>960</v>
      </c>
    </row>
    <row r="1457" spans="1:11">
      <c r="A1457" s="26">
        <v>44469</v>
      </c>
      <c r="B1457" t="s">
        <v>516</v>
      </c>
      <c r="C1457" t="s">
        <v>517</v>
      </c>
      <c r="D1457" t="s">
        <v>615</v>
      </c>
      <c r="E1457" t="s">
        <v>518</v>
      </c>
      <c r="F1457" s="29">
        <v>14</v>
      </c>
      <c r="G1457" s="29">
        <v>4205559.38</v>
      </c>
      <c r="H1457" t="s">
        <v>11</v>
      </c>
      <c r="I1457" t="s">
        <v>961</v>
      </c>
      <c r="J1457" t="s">
        <v>627</v>
      </c>
      <c r="K1457" t="s">
        <v>962</v>
      </c>
    </row>
    <row r="1458" spans="1:11">
      <c r="A1458" s="26">
        <v>44469</v>
      </c>
      <c r="B1458" t="s">
        <v>516</v>
      </c>
      <c r="C1458" t="s">
        <v>517</v>
      </c>
      <c r="D1458" t="s">
        <v>615</v>
      </c>
      <c r="E1458" t="s">
        <v>518</v>
      </c>
      <c r="F1458" s="29">
        <v>62</v>
      </c>
      <c r="G1458" s="29">
        <v>20850684.379999999</v>
      </c>
      <c r="H1458" t="s">
        <v>11</v>
      </c>
      <c r="I1458" t="s">
        <v>963</v>
      </c>
      <c r="J1458" t="s">
        <v>627</v>
      </c>
      <c r="K1458" t="s">
        <v>964</v>
      </c>
    </row>
    <row r="1459" spans="1:11">
      <c r="A1459" s="26">
        <v>44469</v>
      </c>
      <c r="B1459" t="s">
        <v>516</v>
      </c>
      <c r="C1459" t="s">
        <v>517</v>
      </c>
      <c r="D1459" t="s">
        <v>615</v>
      </c>
      <c r="E1459" t="s">
        <v>518</v>
      </c>
      <c r="F1459" s="29">
        <v>3965</v>
      </c>
      <c r="G1459" s="29">
        <v>160249816.25</v>
      </c>
      <c r="H1459" t="s">
        <v>11</v>
      </c>
      <c r="I1459" t="s">
        <v>965</v>
      </c>
      <c r="J1459" t="s">
        <v>627</v>
      </c>
      <c r="K1459" t="s">
        <v>966</v>
      </c>
    </row>
    <row r="1460" spans="1:11">
      <c r="A1460" s="26">
        <v>44469</v>
      </c>
      <c r="B1460" t="s">
        <v>516</v>
      </c>
      <c r="C1460" t="s">
        <v>517</v>
      </c>
      <c r="D1460" t="s">
        <v>615</v>
      </c>
      <c r="E1460" t="s">
        <v>518</v>
      </c>
      <c r="F1460" s="29">
        <v>27</v>
      </c>
      <c r="G1460" s="29">
        <v>7152540.6299999999</v>
      </c>
      <c r="H1460" t="s">
        <v>11</v>
      </c>
      <c r="I1460" t="s">
        <v>967</v>
      </c>
      <c r="J1460" t="s">
        <v>627</v>
      </c>
      <c r="K1460" t="s">
        <v>968</v>
      </c>
    </row>
    <row r="1461" spans="1:11">
      <c r="A1461" s="26">
        <v>44469</v>
      </c>
      <c r="B1461" t="s">
        <v>516</v>
      </c>
      <c r="C1461" t="s">
        <v>517</v>
      </c>
      <c r="D1461" t="s">
        <v>615</v>
      </c>
      <c r="E1461" t="s">
        <v>518</v>
      </c>
      <c r="F1461" s="29">
        <v>127</v>
      </c>
      <c r="G1461" s="29">
        <v>31429282.809999999</v>
      </c>
      <c r="H1461" t="s">
        <v>11</v>
      </c>
      <c r="I1461" t="s">
        <v>969</v>
      </c>
      <c r="J1461" t="s">
        <v>627</v>
      </c>
      <c r="K1461" t="s">
        <v>970</v>
      </c>
    </row>
    <row r="1462" spans="1:11">
      <c r="A1462" s="26">
        <v>44469</v>
      </c>
      <c r="B1462" t="s">
        <v>516</v>
      </c>
      <c r="C1462" t="s">
        <v>517</v>
      </c>
      <c r="D1462" t="s">
        <v>615</v>
      </c>
      <c r="E1462" t="s">
        <v>518</v>
      </c>
      <c r="F1462" s="29">
        <v>204</v>
      </c>
      <c r="G1462" s="29">
        <v>33228557.809999999</v>
      </c>
      <c r="H1462" t="s">
        <v>11</v>
      </c>
      <c r="I1462" t="s">
        <v>971</v>
      </c>
      <c r="J1462" t="s">
        <v>627</v>
      </c>
      <c r="K1462" t="s">
        <v>972</v>
      </c>
    </row>
    <row r="1463" spans="1:11">
      <c r="A1463" s="26">
        <v>44469</v>
      </c>
      <c r="B1463" t="s">
        <v>516</v>
      </c>
      <c r="C1463" t="s">
        <v>517</v>
      </c>
      <c r="D1463" t="s">
        <v>615</v>
      </c>
      <c r="E1463" t="s">
        <v>518</v>
      </c>
      <c r="F1463" s="29">
        <v>573</v>
      </c>
      <c r="G1463" s="29">
        <v>154991830.22999999</v>
      </c>
      <c r="H1463" t="s">
        <v>11</v>
      </c>
      <c r="I1463" t="s">
        <v>809</v>
      </c>
      <c r="J1463" t="s">
        <v>627</v>
      </c>
      <c r="K1463" t="s">
        <v>973</v>
      </c>
    </row>
    <row r="1464" spans="1:11">
      <c r="A1464" s="26">
        <v>44469</v>
      </c>
      <c r="B1464" t="s">
        <v>516</v>
      </c>
      <c r="C1464" t="s">
        <v>517</v>
      </c>
      <c r="D1464" t="s">
        <v>615</v>
      </c>
      <c r="E1464" t="s">
        <v>518</v>
      </c>
      <c r="F1464" s="29">
        <v>51</v>
      </c>
      <c r="G1464" s="29">
        <v>1842305.22</v>
      </c>
      <c r="H1464" t="s">
        <v>11</v>
      </c>
      <c r="I1464" t="s">
        <v>917</v>
      </c>
      <c r="J1464" t="s">
        <v>627</v>
      </c>
      <c r="K1464" t="s">
        <v>974</v>
      </c>
    </row>
    <row r="1465" spans="1:11">
      <c r="A1465" s="26">
        <v>44469</v>
      </c>
      <c r="B1465" t="s">
        <v>516</v>
      </c>
      <c r="C1465" t="s">
        <v>517</v>
      </c>
      <c r="D1465" t="s">
        <v>615</v>
      </c>
      <c r="E1465" t="s">
        <v>518</v>
      </c>
      <c r="F1465" s="29">
        <v>24</v>
      </c>
      <c r="G1465" s="29">
        <v>4335110.9400000004</v>
      </c>
      <c r="H1465" t="s">
        <v>11</v>
      </c>
      <c r="I1465" t="s">
        <v>975</v>
      </c>
      <c r="J1465" t="s">
        <v>627</v>
      </c>
      <c r="K1465" t="s">
        <v>976</v>
      </c>
    </row>
    <row r="1466" spans="1:11">
      <c r="A1466" s="26">
        <v>44469</v>
      </c>
      <c r="B1466" t="s">
        <v>516</v>
      </c>
      <c r="C1466" t="s">
        <v>517</v>
      </c>
      <c r="D1466" t="s">
        <v>615</v>
      </c>
      <c r="E1466" t="s">
        <v>518</v>
      </c>
      <c r="F1466" s="29">
        <v>168</v>
      </c>
      <c r="G1466" s="29">
        <v>97180419.689999998</v>
      </c>
      <c r="H1466" t="s">
        <v>11</v>
      </c>
      <c r="I1466" t="s">
        <v>977</v>
      </c>
      <c r="J1466" t="s">
        <v>627</v>
      </c>
      <c r="K1466" t="s">
        <v>978</v>
      </c>
    </row>
    <row r="1467" spans="1:11">
      <c r="A1467" s="26">
        <v>44469</v>
      </c>
      <c r="B1467" t="s">
        <v>516</v>
      </c>
      <c r="C1467" t="s">
        <v>517</v>
      </c>
      <c r="D1467" t="s">
        <v>615</v>
      </c>
      <c r="E1467" t="s">
        <v>518</v>
      </c>
      <c r="F1467" s="29">
        <v>26</v>
      </c>
      <c r="G1467" s="29">
        <v>10960377.189999999</v>
      </c>
      <c r="H1467" t="s">
        <v>11</v>
      </c>
      <c r="I1467" t="s">
        <v>979</v>
      </c>
      <c r="J1467" t="s">
        <v>627</v>
      </c>
      <c r="K1467" t="s">
        <v>980</v>
      </c>
    </row>
    <row r="1468" spans="1:11">
      <c r="A1468" s="26">
        <v>44469</v>
      </c>
      <c r="B1468" t="s">
        <v>516</v>
      </c>
      <c r="C1468" t="s">
        <v>517</v>
      </c>
      <c r="D1468" t="s">
        <v>615</v>
      </c>
      <c r="E1468" t="s">
        <v>518</v>
      </c>
      <c r="F1468" s="29">
        <v>65</v>
      </c>
      <c r="G1468" s="29">
        <v>12603510.310000001</v>
      </c>
      <c r="H1468" t="s">
        <v>11</v>
      </c>
      <c r="I1468" t="s">
        <v>981</v>
      </c>
      <c r="J1468" t="s">
        <v>627</v>
      </c>
      <c r="K1468" t="s">
        <v>982</v>
      </c>
    </row>
    <row r="1469" spans="1:11">
      <c r="A1469" s="26">
        <v>44469</v>
      </c>
      <c r="B1469" t="s">
        <v>516</v>
      </c>
      <c r="C1469" t="s">
        <v>517</v>
      </c>
      <c r="D1469" t="s">
        <v>615</v>
      </c>
      <c r="E1469" t="s">
        <v>518</v>
      </c>
      <c r="F1469" s="29">
        <v>855</v>
      </c>
      <c r="G1469" s="29">
        <v>50023374.380000003</v>
      </c>
      <c r="H1469" t="s">
        <v>11</v>
      </c>
      <c r="I1469" t="s">
        <v>983</v>
      </c>
      <c r="J1469" t="s">
        <v>627</v>
      </c>
      <c r="K1469" t="s">
        <v>984</v>
      </c>
    </row>
    <row r="1470" spans="1:11">
      <c r="A1470" s="26">
        <v>44469</v>
      </c>
      <c r="B1470" t="s">
        <v>516</v>
      </c>
      <c r="C1470" t="s">
        <v>517</v>
      </c>
      <c r="D1470" t="s">
        <v>615</v>
      </c>
      <c r="E1470" t="s">
        <v>518</v>
      </c>
      <c r="F1470" s="29">
        <v>11</v>
      </c>
      <c r="G1470" s="29">
        <v>5074392.1900000004</v>
      </c>
      <c r="H1470" t="s">
        <v>11</v>
      </c>
      <c r="I1470" t="s">
        <v>985</v>
      </c>
      <c r="J1470" t="s">
        <v>627</v>
      </c>
      <c r="K1470" t="s">
        <v>986</v>
      </c>
    </row>
    <row r="1471" spans="1:11">
      <c r="A1471" s="26">
        <v>44469</v>
      </c>
      <c r="B1471" t="s">
        <v>516</v>
      </c>
      <c r="C1471" t="s">
        <v>517</v>
      </c>
      <c r="D1471" t="s">
        <v>615</v>
      </c>
      <c r="E1471" t="s">
        <v>518</v>
      </c>
      <c r="F1471" s="29">
        <v>298</v>
      </c>
      <c r="G1471" s="29">
        <v>140220309.06</v>
      </c>
      <c r="H1471" t="s">
        <v>11</v>
      </c>
      <c r="I1471" t="s">
        <v>987</v>
      </c>
      <c r="J1471" t="s">
        <v>627</v>
      </c>
      <c r="K1471" t="s">
        <v>988</v>
      </c>
    </row>
    <row r="1472" spans="1:11">
      <c r="A1472" s="26">
        <v>44469</v>
      </c>
      <c r="B1472" t="s">
        <v>516</v>
      </c>
      <c r="C1472" t="s">
        <v>517</v>
      </c>
      <c r="D1472" t="s">
        <v>615</v>
      </c>
      <c r="E1472" t="s">
        <v>518</v>
      </c>
      <c r="F1472" s="29">
        <v>153</v>
      </c>
      <c r="G1472" s="29">
        <v>35052688.75</v>
      </c>
      <c r="H1472" t="s">
        <v>11</v>
      </c>
      <c r="I1472" t="s">
        <v>989</v>
      </c>
      <c r="J1472" t="s">
        <v>627</v>
      </c>
      <c r="K1472" t="s">
        <v>990</v>
      </c>
    </row>
    <row r="1473" spans="1:11">
      <c r="A1473" s="26">
        <v>44469</v>
      </c>
      <c r="B1473" t="s">
        <v>516</v>
      </c>
      <c r="C1473" t="s">
        <v>517</v>
      </c>
      <c r="D1473" t="s">
        <v>615</v>
      </c>
      <c r="E1473" t="s">
        <v>518</v>
      </c>
      <c r="F1473" s="29">
        <v>253</v>
      </c>
      <c r="G1473" s="29">
        <v>435990859.06</v>
      </c>
      <c r="H1473" t="s">
        <v>11</v>
      </c>
      <c r="I1473" t="s">
        <v>991</v>
      </c>
      <c r="J1473" t="s">
        <v>627</v>
      </c>
      <c r="K1473" t="s">
        <v>992</v>
      </c>
    </row>
    <row r="1474" spans="1:11">
      <c r="A1474" s="26">
        <v>44469</v>
      </c>
      <c r="B1474" t="s">
        <v>516</v>
      </c>
      <c r="C1474" t="s">
        <v>517</v>
      </c>
      <c r="D1474" t="s">
        <v>615</v>
      </c>
      <c r="E1474" t="s">
        <v>518</v>
      </c>
      <c r="F1474" s="29">
        <v>0</v>
      </c>
      <c r="G1474" s="29">
        <v>19945</v>
      </c>
      <c r="H1474" t="s">
        <v>11</v>
      </c>
      <c r="I1474" t="s">
        <v>993</v>
      </c>
      <c r="J1474" t="s">
        <v>627</v>
      </c>
      <c r="K1474" t="s">
        <v>994</v>
      </c>
    </row>
    <row r="1475" spans="1:11">
      <c r="A1475" s="26">
        <v>44469</v>
      </c>
      <c r="B1475" t="s">
        <v>516</v>
      </c>
      <c r="C1475" t="s">
        <v>517</v>
      </c>
      <c r="D1475" t="s">
        <v>615</v>
      </c>
      <c r="E1475" t="s">
        <v>518</v>
      </c>
      <c r="F1475" s="29">
        <v>13</v>
      </c>
      <c r="G1475" s="29">
        <v>823555.3</v>
      </c>
      <c r="H1475" t="s">
        <v>11</v>
      </c>
      <c r="I1475" t="s">
        <v>993</v>
      </c>
      <c r="J1475" t="s">
        <v>627</v>
      </c>
      <c r="K1475" t="s">
        <v>995</v>
      </c>
    </row>
    <row r="1476" spans="1:11">
      <c r="A1476" s="26">
        <v>44469</v>
      </c>
      <c r="B1476" t="s">
        <v>516</v>
      </c>
      <c r="C1476" t="s">
        <v>517</v>
      </c>
      <c r="D1476" t="s">
        <v>615</v>
      </c>
      <c r="E1476" t="s">
        <v>518</v>
      </c>
      <c r="F1476" s="29">
        <v>947</v>
      </c>
      <c r="G1476" s="29">
        <v>228845328.75</v>
      </c>
      <c r="H1476" t="s">
        <v>11</v>
      </c>
      <c r="I1476" t="s">
        <v>996</v>
      </c>
      <c r="J1476" t="s">
        <v>627</v>
      </c>
      <c r="K1476" t="s">
        <v>997</v>
      </c>
    </row>
    <row r="1477" spans="1:11">
      <c r="A1477" s="26">
        <v>44469</v>
      </c>
      <c r="B1477" t="s">
        <v>516</v>
      </c>
      <c r="C1477" t="s">
        <v>517</v>
      </c>
      <c r="D1477" t="s">
        <v>615</v>
      </c>
      <c r="E1477" t="s">
        <v>518</v>
      </c>
      <c r="F1477" s="29">
        <v>468</v>
      </c>
      <c r="G1477" s="29">
        <v>179683940</v>
      </c>
      <c r="H1477" t="s">
        <v>11</v>
      </c>
      <c r="I1477" t="s">
        <v>998</v>
      </c>
      <c r="J1477" t="s">
        <v>627</v>
      </c>
      <c r="K1477" t="s">
        <v>999</v>
      </c>
    </row>
    <row r="1478" spans="1:11">
      <c r="A1478" s="26">
        <v>44469</v>
      </c>
      <c r="B1478" t="s">
        <v>516</v>
      </c>
      <c r="C1478" t="s">
        <v>517</v>
      </c>
      <c r="D1478" t="s">
        <v>615</v>
      </c>
      <c r="E1478" t="s">
        <v>518</v>
      </c>
      <c r="F1478" s="29">
        <v>371</v>
      </c>
      <c r="G1478" s="29">
        <v>31844355.780000001</v>
      </c>
      <c r="H1478" t="s">
        <v>11</v>
      </c>
      <c r="I1478" t="s">
        <v>991</v>
      </c>
      <c r="J1478" t="s">
        <v>627</v>
      </c>
      <c r="K1478" t="s">
        <v>1000</v>
      </c>
    </row>
    <row r="1479" spans="1:11">
      <c r="A1479" s="26">
        <v>44469</v>
      </c>
      <c r="B1479" t="s">
        <v>516</v>
      </c>
      <c r="C1479" t="s">
        <v>517</v>
      </c>
      <c r="D1479" t="s">
        <v>615</v>
      </c>
      <c r="E1479" t="s">
        <v>518</v>
      </c>
      <c r="F1479" s="29">
        <v>8</v>
      </c>
      <c r="G1479" s="29">
        <v>982958.44</v>
      </c>
      <c r="H1479" t="s">
        <v>11</v>
      </c>
      <c r="I1479" t="s">
        <v>1001</v>
      </c>
      <c r="J1479" t="s">
        <v>627</v>
      </c>
      <c r="K1479" t="s">
        <v>1002</v>
      </c>
    </row>
    <row r="1480" spans="1:11">
      <c r="A1480" s="26">
        <v>44469</v>
      </c>
      <c r="B1480" t="s">
        <v>516</v>
      </c>
      <c r="C1480" t="s">
        <v>517</v>
      </c>
      <c r="D1480" t="s">
        <v>615</v>
      </c>
      <c r="E1480" t="s">
        <v>518</v>
      </c>
      <c r="F1480" s="29">
        <v>30</v>
      </c>
      <c r="G1480" s="29">
        <v>13004301.880000001</v>
      </c>
      <c r="H1480" t="s">
        <v>11</v>
      </c>
      <c r="I1480" t="s">
        <v>1003</v>
      </c>
      <c r="J1480" t="s">
        <v>627</v>
      </c>
      <c r="K1480" t="s">
        <v>1004</v>
      </c>
    </row>
    <row r="1481" spans="1:11">
      <c r="A1481" s="26">
        <v>44469</v>
      </c>
      <c r="B1481" t="s">
        <v>516</v>
      </c>
      <c r="C1481" t="s">
        <v>517</v>
      </c>
      <c r="D1481" t="s">
        <v>615</v>
      </c>
      <c r="E1481" t="s">
        <v>518</v>
      </c>
      <c r="F1481" s="29">
        <v>1348</v>
      </c>
      <c r="G1481" s="29">
        <v>219231122.19</v>
      </c>
      <c r="H1481" t="s">
        <v>11</v>
      </c>
      <c r="I1481" t="s">
        <v>1005</v>
      </c>
      <c r="J1481" t="s">
        <v>627</v>
      </c>
      <c r="K1481" t="s">
        <v>1006</v>
      </c>
    </row>
    <row r="1482" spans="1:11">
      <c r="A1482" s="26">
        <v>44469</v>
      </c>
      <c r="B1482" t="s">
        <v>516</v>
      </c>
      <c r="C1482" t="s">
        <v>517</v>
      </c>
      <c r="D1482" t="s">
        <v>615</v>
      </c>
      <c r="E1482" t="s">
        <v>518</v>
      </c>
      <c r="F1482" s="29">
        <v>7</v>
      </c>
      <c r="G1482" s="29">
        <v>2227679.69</v>
      </c>
      <c r="H1482" t="s">
        <v>11</v>
      </c>
      <c r="I1482" t="s">
        <v>1007</v>
      </c>
      <c r="J1482" t="s">
        <v>627</v>
      </c>
      <c r="K1482" t="s">
        <v>1008</v>
      </c>
    </row>
    <row r="1483" spans="1:11">
      <c r="A1483" s="26">
        <v>44469</v>
      </c>
      <c r="B1483" t="s">
        <v>516</v>
      </c>
      <c r="C1483" t="s">
        <v>517</v>
      </c>
      <c r="D1483" t="s">
        <v>615</v>
      </c>
      <c r="E1483" t="s">
        <v>518</v>
      </c>
      <c r="F1483" s="29">
        <v>23</v>
      </c>
      <c r="G1483" s="29">
        <v>1339749.3799999999</v>
      </c>
      <c r="H1483" t="s">
        <v>11</v>
      </c>
      <c r="I1483" t="s">
        <v>1009</v>
      </c>
      <c r="J1483" t="s">
        <v>627</v>
      </c>
      <c r="K1483" t="s">
        <v>1010</v>
      </c>
    </row>
    <row r="1484" spans="1:11">
      <c r="A1484" s="26">
        <v>44469</v>
      </c>
      <c r="B1484" t="s">
        <v>516</v>
      </c>
      <c r="C1484" t="s">
        <v>517</v>
      </c>
      <c r="D1484" t="s">
        <v>615</v>
      </c>
      <c r="E1484" t="s">
        <v>518</v>
      </c>
      <c r="F1484" s="29">
        <v>1</v>
      </c>
      <c r="G1484" s="29">
        <v>2200697.19</v>
      </c>
      <c r="H1484" t="s">
        <v>11</v>
      </c>
      <c r="I1484" t="s">
        <v>1011</v>
      </c>
      <c r="J1484" t="s">
        <v>627</v>
      </c>
      <c r="K1484" t="s">
        <v>1012</v>
      </c>
    </row>
    <row r="1485" spans="1:11">
      <c r="A1485" s="26">
        <v>44469</v>
      </c>
      <c r="B1485" t="s">
        <v>516</v>
      </c>
      <c r="C1485" t="s">
        <v>517</v>
      </c>
      <c r="D1485" t="s">
        <v>615</v>
      </c>
      <c r="E1485" t="s">
        <v>518</v>
      </c>
      <c r="F1485" s="29">
        <v>3</v>
      </c>
      <c r="G1485" s="29">
        <v>10590761.880000001</v>
      </c>
      <c r="H1485" t="s">
        <v>11</v>
      </c>
      <c r="I1485" t="s">
        <v>1013</v>
      </c>
      <c r="J1485" t="s">
        <v>627</v>
      </c>
      <c r="K1485" t="s">
        <v>1014</v>
      </c>
    </row>
    <row r="1486" spans="1:11">
      <c r="A1486" s="26">
        <v>44469</v>
      </c>
      <c r="B1486" t="s">
        <v>516</v>
      </c>
      <c r="C1486" t="s">
        <v>517</v>
      </c>
      <c r="D1486" t="s">
        <v>615</v>
      </c>
      <c r="E1486" t="s">
        <v>518</v>
      </c>
      <c r="F1486" s="29">
        <v>463</v>
      </c>
      <c r="G1486" s="29">
        <v>210327670</v>
      </c>
      <c r="H1486" t="s">
        <v>11</v>
      </c>
      <c r="I1486" t="s">
        <v>1015</v>
      </c>
      <c r="J1486" t="s">
        <v>627</v>
      </c>
      <c r="K1486" t="s">
        <v>1016</v>
      </c>
    </row>
    <row r="1487" spans="1:11">
      <c r="A1487" s="26">
        <v>44469</v>
      </c>
      <c r="B1487" t="s">
        <v>516</v>
      </c>
      <c r="C1487" t="s">
        <v>517</v>
      </c>
      <c r="D1487" t="s">
        <v>615</v>
      </c>
      <c r="E1487" t="s">
        <v>518</v>
      </c>
      <c r="F1487" s="29">
        <v>74</v>
      </c>
      <c r="G1487" s="29">
        <v>9711535</v>
      </c>
      <c r="H1487" t="s">
        <v>11</v>
      </c>
      <c r="I1487" t="s">
        <v>1017</v>
      </c>
      <c r="J1487" t="s">
        <v>627</v>
      </c>
      <c r="K1487" t="s">
        <v>1018</v>
      </c>
    </row>
    <row r="1488" spans="1:11">
      <c r="A1488" s="26">
        <v>44469</v>
      </c>
      <c r="B1488" t="s">
        <v>516</v>
      </c>
      <c r="C1488" t="s">
        <v>517</v>
      </c>
      <c r="D1488" t="s">
        <v>615</v>
      </c>
      <c r="E1488" t="s">
        <v>518</v>
      </c>
      <c r="F1488" s="29">
        <v>3443</v>
      </c>
      <c r="G1488" s="29">
        <v>464951404.06</v>
      </c>
      <c r="H1488" t="s">
        <v>11</v>
      </c>
      <c r="I1488" t="s">
        <v>1019</v>
      </c>
      <c r="J1488" t="s">
        <v>627</v>
      </c>
      <c r="K1488" t="s">
        <v>1020</v>
      </c>
    </row>
    <row r="1489" spans="1:11">
      <c r="A1489" s="26">
        <v>44469</v>
      </c>
      <c r="B1489" t="s">
        <v>516</v>
      </c>
      <c r="C1489" t="s">
        <v>517</v>
      </c>
      <c r="D1489" t="s">
        <v>615</v>
      </c>
      <c r="E1489" t="s">
        <v>518</v>
      </c>
      <c r="F1489" s="29">
        <v>64</v>
      </c>
      <c r="G1489" s="29">
        <v>35569284.380000003</v>
      </c>
      <c r="H1489" t="s">
        <v>11</v>
      </c>
      <c r="I1489" t="s">
        <v>1021</v>
      </c>
      <c r="J1489" t="s">
        <v>627</v>
      </c>
      <c r="K1489" t="s">
        <v>1022</v>
      </c>
    </row>
    <row r="1490" spans="1:11">
      <c r="A1490" s="26">
        <v>44469</v>
      </c>
      <c r="B1490" t="s">
        <v>516</v>
      </c>
      <c r="C1490" t="s">
        <v>517</v>
      </c>
      <c r="D1490" t="s">
        <v>615</v>
      </c>
      <c r="E1490" t="s">
        <v>518</v>
      </c>
      <c r="F1490" s="29">
        <v>135</v>
      </c>
      <c r="G1490" s="29">
        <v>26609320.059999999</v>
      </c>
      <c r="H1490" t="s">
        <v>11</v>
      </c>
      <c r="I1490" t="s">
        <v>1011</v>
      </c>
      <c r="J1490" t="s">
        <v>627</v>
      </c>
      <c r="K1490" t="s">
        <v>1023</v>
      </c>
    </row>
    <row r="1491" spans="1:11">
      <c r="A1491" s="26">
        <v>44469</v>
      </c>
      <c r="B1491" t="s">
        <v>516</v>
      </c>
      <c r="C1491" t="s">
        <v>517</v>
      </c>
      <c r="D1491" t="s">
        <v>615</v>
      </c>
      <c r="E1491" t="s">
        <v>518</v>
      </c>
      <c r="F1491" s="29">
        <v>17</v>
      </c>
      <c r="G1491" s="29">
        <v>4453786.25</v>
      </c>
      <c r="H1491" t="s">
        <v>11</v>
      </c>
      <c r="I1491" t="s">
        <v>1024</v>
      </c>
      <c r="J1491" t="s">
        <v>627</v>
      </c>
      <c r="K1491" t="s">
        <v>1025</v>
      </c>
    </row>
    <row r="1492" spans="1:11">
      <c r="A1492" s="26">
        <v>44469</v>
      </c>
      <c r="B1492" t="s">
        <v>516</v>
      </c>
      <c r="C1492" t="s">
        <v>517</v>
      </c>
      <c r="D1492" t="s">
        <v>615</v>
      </c>
      <c r="E1492" t="s">
        <v>518</v>
      </c>
      <c r="F1492" s="29">
        <v>60</v>
      </c>
      <c r="G1492" s="29">
        <v>10284460.310000001</v>
      </c>
      <c r="H1492" t="s">
        <v>11</v>
      </c>
      <c r="I1492" t="s">
        <v>1026</v>
      </c>
      <c r="J1492" t="s">
        <v>627</v>
      </c>
      <c r="K1492" t="s">
        <v>1027</v>
      </c>
    </row>
    <row r="1493" spans="1:11">
      <c r="A1493" s="26">
        <v>44469</v>
      </c>
      <c r="B1493" t="s">
        <v>516</v>
      </c>
      <c r="C1493" t="s">
        <v>517</v>
      </c>
      <c r="D1493" t="s">
        <v>615</v>
      </c>
      <c r="E1493" t="s">
        <v>518</v>
      </c>
      <c r="F1493" s="29">
        <v>635</v>
      </c>
      <c r="G1493" s="29">
        <v>100999744.69</v>
      </c>
      <c r="H1493" t="s">
        <v>11</v>
      </c>
      <c r="I1493" t="s">
        <v>1028</v>
      </c>
      <c r="J1493" t="s">
        <v>627</v>
      </c>
      <c r="K1493" t="s">
        <v>1029</v>
      </c>
    </row>
    <row r="1494" spans="1:11">
      <c r="A1494" s="26">
        <v>44469</v>
      </c>
      <c r="B1494" t="s">
        <v>516</v>
      </c>
      <c r="C1494" t="s">
        <v>517</v>
      </c>
      <c r="D1494" t="s">
        <v>615</v>
      </c>
      <c r="E1494" t="s">
        <v>518</v>
      </c>
      <c r="F1494" s="29">
        <v>610</v>
      </c>
      <c r="G1494" s="29">
        <v>205415766.56</v>
      </c>
      <c r="H1494" t="s">
        <v>11</v>
      </c>
      <c r="I1494" t="s">
        <v>1030</v>
      </c>
      <c r="J1494" t="s">
        <v>627</v>
      </c>
      <c r="K1494" t="s">
        <v>1031</v>
      </c>
    </row>
    <row r="1495" spans="1:11">
      <c r="A1495" s="26">
        <v>44469</v>
      </c>
      <c r="B1495" t="s">
        <v>516</v>
      </c>
      <c r="C1495" t="s">
        <v>517</v>
      </c>
      <c r="D1495" t="s">
        <v>615</v>
      </c>
      <c r="E1495" t="s">
        <v>518</v>
      </c>
      <c r="F1495" s="29">
        <v>24</v>
      </c>
      <c r="G1495" s="29">
        <v>1402408.75</v>
      </c>
      <c r="H1495" t="s">
        <v>11</v>
      </c>
      <c r="I1495" t="s">
        <v>1032</v>
      </c>
      <c r="J1495" t="s">
        <v>627</v>
      </c>
      <c r="K1495" t="s">
        <v>1033</v>
      </c>
    </row>
    <row r="1496" spans="1:11">
      <c r="A1496" s="26">
        <v>44469</v>
      </c>
      <c r="B1496" t="s">
        <v>516</v>
      </c>
      <c r="C1496" t="s">
        <v>517</v>
      </c>
      <c r="D1496" t="s">
        <v>615</v>
      </c>
      <c r="E1496" t="s">
        <v>518</v>
      </c>
      <c r="F1496" s="29">
        <v>61</v>
      </c>
      <c r="G1496" s="29">
        <v>21708497.5</v>
      </c>
      <c r="H1496" t="s">
        <v>11</v>
      </c>
      <c r="I1496" t="s">
        <v>1034</v>
      </c>
      <c r="J1496" t="s">
        <v>627</v>
      </c>
      <c r="K1496" t="s">
        <v>1035</v>
      </c>
    </row>
    <row r="1497" spans="1:11">
      <c r="A1497" s="26">
        <v>44469</v>
      </c>
      <c r="B1497" t="s">
        <v>516</v>
      </c>
      <c r="C1497" t="s">
        <v>517</v>
      </c>
      <c r="D1497" t="s">
        <v>615</v>
      </c>
      <c r="E1497" t="s">
        <v>518</v>
      </c>
      <c r="F1497" s="29">
        <v>1955</v>
      </c>
      <c r="G1497" s="29">
        <v>179928396.22</v>
      </c>
      <c r="H1497" t="s">
        <v>11</v>
      </c>
      <c r="I1497" t="s">
        <v>701</v>
      </c>
      <c r="J1497" t="s">
        <v>627</v>
      </c>
      <c r="K1497" t="s">
        <v>1036</v>
      </c>
    </row>
    <row r="1498" spans="1:11">
      <c r="A1498" s="26">
        <v>44469</v>
      </c>
      <c r="B1498" t="s">
        <v>516</v>
      </c>
      <c r="C1498" t="s">
        <v>517</v>
      </c>
      <c r="D1498" t="s">
        <v>615</v>
      </c>
      <c r="E1498" t="s">
        <v>518</v>
      </c>
      <c r="F1498" s="29">
        <v>1</v>
      </c>
      <c r="G1498" s="29">
        <v>1633074.38</v>
      </c>
      <c r="H1498" t="s">
        <v>11</v>
      </c>
      <c r="I1498" t="s">
        <v>1037</v>
      </c>
      <c r="J1498" t="s">
        <v>627</v>
      </c>
      <c r="K1498" t="s">
        <v>1038</v>
      </c>
    </row>
    <row r="1499" spans="1:11">
      <c r="A1499" s="26">
        <v>44469</v>
      </c>
      <c r="B1499" t="s">
        <v>516</v>
      </c>
      <c r="C1499" t="s">
        <v>517</v>
      </c>
      <c r="D1499" t="s">
        <v>615</v>
      </c>
      <c r="E1499" t="s">
        <v>518</v>
      </c>
      <c r="F1499" s="29">
        <v>7</v>
      </c>
      <c r="G1499" s="29">
        <v>652321.63</v>
      </c>
      <c r="H1499" t="s">
        <v>11</v>
      </c>
      <c r="I1499" t="s">
        <v>1037</v>
      </c>
      <c r="J1499" t="s">
        <v>627</v>
      </c>
      <c r="K1499" t="s">
        <v>1039</v>
      </c>
    </row>
    <row r="1500" spans="1:11">
      <c r="A1500" s="26">
        <v>44469</v>
      </c>
      <c r="B1500" t="s">
        <v>516</v>
      </c>
      <c r="C1500" t="s">
        <v>517</v>
      </c>
      <c r="D1500" t="s">
        <v>615</v>
      </c>
      <c r="E1500" t="s">
        <v>518</v>
      </c>
      <c r="F1500" s="29">
        <v>2</v>
      </c>
      <c r="G1500" s="29">
        <v>3597329.69</v>
      </c>
      <c r="H1500" t="s">
        <v>11</v>
      </c>
      <c r="I1500" t="s">
        <v>1040</v>
      </c>
      <c r="J1500" t="s">
        <v>627</v>
      </c>
      <c r="K1500" t="s">
        <v>1041</v>
      </c>
    </row>
    <row r="1501" spans="1:11">
      <c r="A1501" s="26">
        <v>44469</v>
      </c>
      <c r="B1501" t="s">
        <v>516</v>
      </c>
      <c r="C1501" t="s">
        <v>517</v>
      </c>
      <c r="D1501" t="s">
        <v>615</v>
      </c>
      <c r="E1501" t="s">
        <v>518</v>
      </c>
      <c r="F1501" s="29">
        <v>28</v>
      </c>
      <c r="G1501" s="29">
        <v>2075079.81</v>
      </c>
      <c r="H1501" t="s">
        <v>11</v>
      </c>
      <c r="I1501" t="s">
        <v>1040</v>
      </c>
      <c r="J1501" t="s">
        <v>627</v>
      </c>
      <c r="K1501" t="s">
        <v>1042</v>
      </c>
    </row>
    <row r="1502" spans="1:11">
      <c r="A1502" s="26">
        <v>44469</v>
      </c>
      <c r="B1502" t="s">
        <v>516</v>
      </c>
      <c r="C1502" t="s">
        <v>517</v>
      </c>
      <c r="D1502" t="s">
        <v>615</v>
      </c>
      <c r="E1502" t="s">
        <v>518</v>
      </c>
      <c r="F1502" s="29">
        <v>0</v>
      </c>
      <c r="G1502" s="29">
        <v>658190.31000000006</v>
      </c>
      <c r="H1502" t="s">
        <v>11</v>
      </c>
      <c r="I1502" t="s">
        <v>1043</v>
      </c>
      <c r="J1502" t="s">
        <v>627</v>
      </c>
      <c r="K1502" t="s">
        <v>1044</v>
      </c>
    </row>
    <row r="1503" spans="1:11">
      <c r="A1503" s="26">
        <v>44469</v>
      </c>
      <c r="B1503" t="s">
        <v>516</v>
      </c>
      <c r="C1503" t="s">
        <v>517</v>
      </c>
      <c r="D1503" t="s">
        <v>615</v>
      </c>
      <c r="E1503" t="s">
        <v>518</v>
      </c>
      <c r="F1503" s="29">
        <v>2</v>
      </c>
      <c r="G1503" s="29">
        <v>442009.09</v>
      </c>
      <c r="H1503" t="s">
        <v>11</v>
      </c>
      <c r="I1503" t="s">
        <v>1043</v>
      </c>
      <c r="J1503" t="s">
        <v>627</v>
      </c>
      <c r="K1503" t="s">
        <v>1045</v>
      </c>
    </row>
    <row r="1504" spans="1:11">
      <c r="A1504" s="26">
        <v>44469</v>
      </c>
      <c r="B1504" t="s">
        <v>516</v>
      </c>
      <c r="C1504" t="s">
        <v>517</v>
      </c>
      <c r="D1504" t="s">
        <v>615</v>
      </c>
      <c r="E1504" t="s">
        <v>518</v>
      </c>
      <c r="F1504" s="29">
        <v>245</v>
      </c>
      <c r="G1504" s="29">
        <v>39005827.189999998</v>
      </c>
      <c r="H1504" t="s">
        <v>11</v>
      </c>
      <c r="I1504" t="s">
        <v>1046</v>
      </c>
      <c r="J1504" t="s">
        <v>627</v>
      </c>
      <c r="K1504" t="s">
        <v>1047</v>
      </c>
    </row>
    <row r="1505" spans="1:11">
      <c r="A1505" s="26">
        <v>44469</v>
      </c>
      <c r="B1505" t="s">
        <v>516</v>
      </c>
      <c r="C1505" t="s">
        <v>517</v>
      </c>
      <c r="D1505" t="s">
        <v>615</v>
      </c>
      <c r="E1505" t="s">
        <v>518</v>
      </c>
      <c r="F1505" s="29">
        <v>7470</v>
      </c>
      <c r="G1505" s="29">
        <v>1071223930</v>
      </c>
      <c r="H1505" t="s">
        <v>11</v>
      </c>
      <c r="I1505" t="s">
        <v>1048</v>
      </c>
      <c r="J1505" t="s">
        <v>627</v>
      </c>
      <c r="K1505" t="s">
        <v>1049</v>
      </c>
    </row>
    <row r="1506" spans="1:11">
      <c r="A1506" s="26">
        <v>44469</v>
      </c>
      <c r="B1506" t="s">
        <v>516</v>
      </c>
      <c r="C1506" t="s">
        <v>517</v>
      </c>
      <c r="D1506" t="s">
        <v>615</v>
      </c>
      <c r="E1506" t="s">
        <v>518</v>
      </c>
      <c r="F1506" s="29">
        <v>9</v>
      </c>
      <c r="G1506" s="29">
        <v>3591374.06</v>
      </c>
      <c r="H1506" t="s">
        <v>11</v>
      </c>
      <c r="I1506" t="s">
        <v>1050</v>
      </c>
      <c r="J1506" t="s">
        <v>627</v>
      </c>
      <c r="K1506" t="s">
        <v>1051</v>
      </c>
    </row>
    <row r="1507" spans="1:11">
      <c r="A1507" s="26">
        <v>44469</v>
      </c>
      <c r="B1507" t="s">
        <v>516</v>
      </c>
      <c r="C1507" t="s">
        <v>517</v>
      </c>
      <c r="D1507" t="s">
        <v>615</v>
      </c>
      <c r="E1507" t="s">
        <v>518</v>
      </c>
      <c r="F1507" s="29">
        <v>540</v>
      </c>
      <c r="G1507" s="29">
        <v>28435634.199999999</v>
      </c>
      <c r="H1507" t="s">
        <v>11</v>
      </c>
      <c r="I1507" t="s">
        <v>899</v>
      </c>
      <c r="J1507" t="s">
        <v>627</v>
      </c>
      <c r="K1507" t="s">
        <v>1052</v>
      </c>
    </row>
    <row r="1508" spans="1:11">
      <c r="A1508" s="26">
        <v>44469</v>
      </c>
      <c r="B1508" t="s">
        <v>516</v>
      </c>
      <c r="C1508" t="s">
        <v>517</v>
      </c>
      <c r="D1508" t="s">
        <v>615</v>
      </c>
      <c r="E1508" t="s">
        <v>518</v>
      </c>
      <c r="F1508" s="29">
        <v>2932</v>
      </c>
      <c r="G1508" s="29">
        <v>174106466.08000001</v>
      </c>
      <c r="H1508" t="s">
        <v>11</v>
      </c>
      <c r="I1508" t="s">
        <v>633</v>
      </c>
      <c r="J1508" t="s">
        <v>627</v>
      </c>
      <c r="K1508" t="s">
        <v>1053</v>
      </c>
    </row>
    <row r="1509" spans="1:11">
      <c r="A1509" s="26">
        <v>44469</v>
      </c>
      <c r="B1509" t="s">
        <v>516</v>
      </c>
      <c r="C1509" t="s">
        <v>517</v>
      </c>
      <c r="D1509" t="s">
        <v>615</v>
      </c>
      <c r="E1509" t="s">
        <v>518</v>
      </c>
      <c r="F1509" s="29">
        <v>113</v>
      </c>
      <c r="G1509" s="29">
        <v>6264714.9800000004</v>
      </c>
      <c r="H1509" t="s">
        <v>11</v>
      </c>
      <c r="I1509" t="s">
        <v>765</v>
      </c>
      <c r="J1509" t="s">
        <v>627</v>
      </c>
      <c r="K1509" t="s">
        <v>1054</v>
      </c>
    </row>
    <row r="1510" spans="1:11">
      <c r="A1510" s="26">
        <v>44469</v>
      </c>
      <c r="B1510" t="s">
        <v>516</v>
      </c>
      <c r="C1510" t="s">
        <v>517</v>
      </c>
      <c r="D1510" t="s">
        <v>615</v>
      </c>
      <c r="E1510" t="s">
        <v>518</v>
      </c>
      <c r="F1510" s="29">
        <v>2143</v>
      </c>
      <c r="G1510" s="29">
        <v>104982065.5</v>
      </c>
      <c r="H1510" t="s">
        <v>11</v>
      </c>
      <c r="I1510" t="s">
        <v>813</v>
      </c>
      <c r="J1510" t="s">
        <v>627</v>
      </c>
      <c r="K1510" t="s">
        <v>1055</v>
      </c>
    </row>
    <row r="1511" spans="1:11">
      <c r="A1511" s="26">
        <v>44469</v>
      </c>
      <c r="B1511" t="s">
        <v>516</v>
      </c>
      <c r="C1511" t="s">
        <v>517</v>
      </c>
      <c r="D1511" t="s">
        <v>615</v>
      </c>
      <c r="E1511" t="s">
        <v>518</v>
      </c>
      <c r="F1511" s="29">
        <v>244</v>
      </c>
      <c r="G1511" s="29">
        <v>8732612.3800000008</v>
      </c>
      <c r="H1511" t="s">
        <v>11</v>
      </c>
      <c r="I1511" t="s">
        <v>919</v>
      </c>
      <c r="J1511" t="s">
        <v>627</v>
      </c>
      <c r="K1511" t="s">
        <v>1056</v>
      </c>
    </row>
    <row r="1512" spans="1:11">
      <c r="A1512" s="26">
        <v>44469</v>
      </c>
      <c r="B1512" t="s">
        <v>516</v>
      </c>
      <c r="C1512" t="s">
        <v>517</v>
      </c>
      <c r="D1512" t="s">
        <v>615</v>
      </c>
      <c r="E1512" t="s">
        <v>518</v>
      </c>
      <c r="F1512" s="29">
        <v>333</v>
      </c>
      <c r="G1512" s="29">
        <v>17215518.140000001</v>
      </c>
      <c r="H1512" t="s">
        <v>11</v>
      </c>
      <c r="I1512" t="s">
        <v>879</v>
      </c>
      <c r="J1512" t="s">
        <v>627</v>
      </c>
      <c r="K1512" t="s">
        <v>1057</v>
      </c>
    </row>
    <row r="1513" spans="1:11">
      <c r="A1513" s="26">
        <v>44469</v>
      </c>
      <c r="B1513" t="s">
        <v>516</v>
      </c>
      <c r="C1513" t="s">
        <v>517</v>
      </c>
      <c r="D1513" t="s">
        <v>615</v>
      </c>
      <c r="E1513" t="s">
        <v>518</v>
      </c>
      <c r="F1513" s="29">
        <v>159</v>
      </c>
      <c r="G1513" s="29">
        <v>12984788.75</v>
      </c>
      <c r="H1513" t="s">
        <v>11</v>
      </c>
      <c r="I1513" t="s">
        <v>1058</v>
      </c>
      <c r="J1513" t="s">
        <v>627</v>
      </c>
      <c r="K1513" t="s">
        <v>1059</v>
      </c>
    </row>
    <row r="1514" spans="1:11">
      <c r="A1514" s="26">
        <v>44469</v>
      </c>
      <c r="B1514" t="s">
        <v>516</v>
      </c>
      <c r="C1514" t="s">
        <v>517</v>
      </c>
      <c r="D1514" t="s">
        <v>615</v>
      </c>
      <c r="E1514" t="s">
        <v>518</v>
      </c>
      <c r="F1514" s="29">
        <v>122</v>
      </c>
      <c r="G1514" s="29">
        <v>41277312.810000002</v>
      </c>
      <c r="H1514" t="s">
        <v>11</v>
      </c>
      <c r="I1514" t="s">
        <v>1060</v>
      </c>
      <c r="J1514" t="s">
        <v>627</v>
      </c>
      <c r="K1514" t="s">
        <v>1061</v>
      </c>
    </row>
    <row r="1515" spans="1:11">
      <c r="A1515" s="26">
        <v>44469</v>
      </c>
      <c r="B1515" t="s">
        <v>516</v>
      </c>
      <c r="C1515" t="s">
        <v>517</v>
      </c>
      <c r="D1515" t="s">
        <v>615</v>
      </c>
      <c r="E1515" t="s">
        <v>518</v>
      </c>
      <c r="F1515" s="29">
        <v>13</v>
      </c>
      <c r="G1515" s="29">
        <v>429567.03</v>
      </c>
      <c r="H1515" t="s">
        <v>11</v>
      </c>
      <c r="I1515" t="s">
        <v>735</v>
      </c>
      <c r="J1515" t="s">
        <v>627</v>
      </c>
      <c r="K1515" t="s">
        <v>1062</v>
      </c>
    </row>
    <row r="1516" spans="1:11">
      <c r="A1516" s="26">
        <v>44469</v>
      </c>
      <c r="B1516" t="s">
        <v>516</v>
      </c>
      <c r="C1516" t="s">
        <v>517</v>
      </c>
      <c r="D1516" t="s">
        <v>615</v>
      </c>
      <c r="E1516" t="s">
        <v>518</v>
      </c>
      <c r="F1516" s="29">
        <v>97</v>
      </c>
      <c r="G1516" s="29">
        <v>4437342.97</v>
      </c>
      <c r="H1516" t="s">
        <v>11</v>
      </c>
      <c r="I1516" t="s">
        <v>949</v>
      </c>
      <c r="J1516" t="s">
        <v>627</v>
      </c>
      <c r="K1516" t="s">
        <v>1063</v>
      </c>
    </row>
    <row r="1517" spans="1:11">
      <c r="A1517" s="26">
        <v>44469</v>
      </c>
      <c r="B1517" t="s">
        <v>516</v>
      </c>
      <c r="C1517" t="s">
        <v>517</v>
      </c>
      <c r="D1517" t="s">
        <v>615</v>
      </c>
      <c r="E1517" t="s">
        <v>518</v>
      </c>
      <c r="F1517" s="29">
        <v>7</v>
      </c>
      <c r="G1517" s="29">
        <v>566714.76</v>
      </c>
      <c r="H1517" t="s">
        <v>11</v>
      </c>
      <c r="I1517" t="s">
        <v>1064</v>
      </c>
      <c r="J1517" t="s">
        <v>627</v>
      </c>
      <c r="K1517" t="s">
        <v>1065</v>
      </c>
    </row>
    <row r="1518" spans="1:11">
      <c r="A1518" s="26">
        <v>44469</v>
      </c>
      <c r="B1518" t="s">
        <v>516</v>
      </c>
      <c r="C1518" t="s">
        <v>517</v>
      </c>
      <c r="D1518" t="s">
        <v>615</v>
      </c>
      <c r="E1518" t="s">
        <v>518</v>
      </c>
      <c r="F1518" s="29">
        <v>4</v>
      </c>
      <c r="G1518" s="29">
        <v>291435.71000000002</v>
      </c>
      <c r="H1518" t="s">
        <v>11</v>
      </c>
      <c r="I1518" t="s">
        <v>1066</v>
      </c>
      <c r="J1518" t="s">
        <v>627</v>
      </c>
      <c r="K1518" t="s">
        <v>1067</v>
      </c>
    </row>
    <row r="1519" spans="1:11">
      <c r="A1519" s="26">
        <v>44469</v>
      </c>
      <c r="B1519" t="s">
        <v>516</v>
      </c>
      <c r="C1519" t="s">
        <v>517</v>
      </c>
      <c r="D1519" t="s">
        <v>615</v>
      </c>
      <c r="E1519" t="s">
        <v>518</v>
      </c>
      <c r="F1519" s="29">
        <v>4</v>
      </c>
      <c r="G1519" s="29">
        <v>378194.76</v>
      </c>
      <c r="H1519" t="s">
        <v>11</v>
      </c>
      <c r="I1519" t="s">
        <v>1068</v>
      </c>
      <c r="J1519" t="s">
        <v>627</v>
      </c>
      <c r="K1519" t="s">
        <v>1069</v>
      </c>
    </row>
    <row r="1520" spans="1:11">
      <c r="A1520" s="26">
        <v>44469</v>
      </c>
      <c r="B1520" t="s">
        <v>516</v>
      </c>
      <c r="C1520" t="s">
        <v>517</v>
      </c>
      <c r="D1520" t="s">
        <v>615</v>
      </c>
      <c r="E1520" t="s">
        <v>518</v>
      </c>
      <c r="F1520" s="29">
        <v>6</v>
      </c>
      <c r="G1520" s="29">
        <v>203055.9</v>
      </c>
      <c r="H1520" t="s">
        <v>11</v>
      </c>
      <c r="I1520" t="s">
        <v>685</v>
      </c>
      <c r="J1520" t="s">
        <v>627</v>
      </c>
      <c r="K1520" t="s">
        <v>1070</v>
      </c>
    </row>
    <row r="1521" spans="1:11">
      <c r="A1521" s="26">
        <v>44469</v>
      </c>
      <c r="B1521" t="s">
        <v>516</v>
      </c>
      <c r="C1521" t="s">
        <v>517</v>
      </c>
      <c r="D1521" t="s">
        <v>615</v>
      </c>
      <c r="E1521" t="s">
        <v>518</v>
      </c>
      <c r="F1521" s="29">
        <v>312</v>
      </c>
      <c r="G1521" s="29">
        <v>13142376.48</v>
      </c>
      <c r="H1521" t="s">
        <v>11</v>
      </c>
      <c r="I1521" t="s">
        <v>901</v>
      </c>
      <c r="J1521" t="s">
        <v>627</v>
      </c>
      <c r="K1521" t="s">
        <v>1071</v>
      </c>
    </row>
    <row r="1522" spans="1:11">
      <c r="A1522" s="26">
        <v>44469</v>
      </c>
      <c r="B1522" t="s">
        <v>516</v>
      </c>
      <c r="C1522" t="s">
        <v>517</v>
      </c>
      <c r="D1522" t="s">
        <v>615</v>
      </c>
      <c r="E1522" t="s">
        <v>518</v>
      </c>
      <c r="F1522" s="29">
        <v>31</v>
      </c>
      <c r="G1522" s="29">
        <v>6916611.7199999997</v>
      </c>
      <c r="H1522" t="s">
        <v>11</v>
      </c>
      <c r="I1522" t="s">
        <v>1086</v>
      </c>
      <c r="J1522" t="s">
        <v>1087</v>
      </c>
      <c r="K1522" t="s">
        <v>1088</v>
      </c>
    </row>
    <row r="1523" spans="1:11">
      <c r="A1523" s="26">
        <v>44469</v>
      </c>
      <c r="B1523" t="s">
        <v>516</v>
      </c>
      <c r="C1523" t="s">
        <v>517</v>
      </c>
      <c r="D1523" t="s">
        <v>615</v>
      </c>
      <c r="E1523" t="s">
        <v>518</v>
      </c>
      <c r="F1523" s="29">
        <v>35</v>
      </c>
      <c r="G1523" s="29">
        <v>30345310.940000001</v>
      </c>
      <c r="H1523" t="s">
        <v>11</v>
      </c>
      <c r="I1523" t="s">
        <v>1089</v>
      </c>
      <c r="J1523" t="s">
        <v>1087</v>
      </c>
      <c r="K1523" t="s">
        <v>1090</v>
      </c>
    </row>
    <row r="1524" spans="1:11">
      <c r="A1524" s="26">
        <v>44469</v>
      </c>
      <c r="B1524" t="s">
        <v>516</v>
      </c>
      <c r="C1524" t="s">
        <v>517</v>
      </c>
      <c r="D1524" t="s">
        <v>615</v>
      </c>
      <c r="E1524" t="s">
        <v>518</v>
      </c>
      <c r="F1524" s="29">
        <v>2439</v>
      </c>
      <c r="G1524" s="29">
        <v>7985441503.1300001</v>
      </c>
      <c r="H1524" t="s">
        <v>11</v>
      </c>
      <c r="I1524" t="s">
        <v>1091</v>
      </c>
      <c r="J1524" t="s">
        <v>1087</v>
      </c>
      <c r="K1524" t="s">
        <v>1092</v>
      </c>
    </row>
    <row r="1525" spans="1:11">
      <c r="A1525" s="26">
        <v>44469</v>
      </c>
      <c r="B1525" t="s">
        <v>516</v>
      </c>
      <c r="C1525" t="s">
        <v>517</v>
      </c>
      <c r="D1525" t="s">
        <v>615</v>
      </c>
      <c r="E1525" t="s">
        <v>518</v>
      </c>
      <c r="F1525" s="29">
        <v>339</v>
      </c>
      <c r="G1525" s="29">
        <v>119041291.58</v>
      </c>
      <c r="H1525" t="s">
        <v>11</v>
      </c>
      <c r="I1525" t="s">
        <v>1093</v>
      </c>
      <c r="J1525" t="s">
        <v>1087</v>
      </c>
      <c r="K1525" t="s">
        <v>1094</v>
      </c>
    </row>
    <row r="1526" spans="1:11">
      <c r="A1526" s="26">
        <v>44469</v>
      </c>
      <c r="B1526" t="s">
        <v>516</v>
      </c>
      <c r="C1526" t="s">
        <v>517</v>
      </c>
      <c r="D1526" t="s">
        <v>615</v>
      </c>
      <c r="E1526" t="s">
        <v>518</v>
      </c>
      <c r="F1526" s="29">
        <v>1513</v>
      </c>
      <c r="G1526" s="29">
        <v>2342941221.8800001</v>
      </c>
      <c r="H1526" t="s">
        <v>11</v>
      </c>
      <c r="I1526" t="s">
        <v>1095</v>
      </c>
      <c r="J1526" t="s">
        <v>1087</v>
      </c>
      <c r="K1526" t="s">
        <v>1096</v>
      </c>
    </row>
    <row r="1527" spans="1:11">
      <c r="A1527" s="26">
        <v>44469</v>
      </c>
      <c r="B1527" t="s">
        <v>516</v>
      </c>
      <c r="C1527" t="s">
        <v>517</v>
      </c>
      <c r="D1527" t="s">
        <v>615</v>
      </c>
      <c r="E1527" t="s">
        <v>518</v>
      </c>
      <c r="F1527" s="29">
        <v>156</v>
      </c>
      <c r="G1527" s="29">
        <v>70661209.379999995</v>
      </c>
      <c r="H1527" t="s">
        <v>11</v>
      </c>
      <c r="I1527" t="s">
        <v>1097</v>
      </c>
      <c r="J1527" t="s">
        <v>1087</v>
      </c>
      <c r="K1527" t="s">
        <v>1098</v>
      </c>
    </row>
    <row r="1528" spans="1:11">
      <c r="A1528" s="26">
        <v>44469</v>
      </c>
      <c r="B1528" t="s">
        <v>516</v>
      </c>
      <c r="C1528" t="s">
        <v>517</v>
      </c>
      <c r="D1528" t="s">
        <v>615</v>
      </c>
      <c r="E1528" t="s">
        <v>518</v>
      </c>
      <c r="F1528" s="29">
        <v>48</v>
      </c>
      <c r="G1528" s="29">
        <v>40666540.630000003</v>
      </c>
      <c r="H1528" t="s">
        <v>11</v>
      </c>
      <c r="I1528" t="s">
        <v>1099</v>
      </c>
      <c r="J1528" t="s">
        <v>1087</v>
      </c>
      <c r="K1528" t="s">
        <v>1100</v>
      </c>
    </row>
    <row r="1529" spans="1:11">
      <c r="A1529" s="26">
        <v>44469</v>
      </c>
      <c r="B1529" t="s">
        <v>516</v>
      </c>
      <c r="C1529" t="s">
        <v>517</v>
      </c>
      <c r="D1529" t="s">
        <v>615</v>
      </c>
      <c r="E1529" t="s">
        <v>518</v>
      </c>
      <c r="F1529" s="29">
        <v>649</v>
      </c>
      <c r="G1529" s="29">
        <v>564525834.21000004</v>
      </c>
      <c r="H1529" t="s">
        <v>11</v>
      </c>
      <c r="I1529" t="s">
        <v>1101</v>
      </c>
      <c r="J1529" t="s">
        <v>1087</v>
      </c>
      <c r="K1529" t="s">
        <v>1102</v>
      </c>
    </row>
    <row r="1530" spans="1:11">
      <c r="A1530" s="26">
        <v>44469</v>
      </c>
      <c r="B1530" t="s">
        <v>516</v>
      </c>
      <c r="C1530" t="s">
        <v>517</v>
      </c>
      <c r="D1530" t="s">
        <v>615</v>
      </c>
      <c r="E1530" t="s">
        <v>518</v>
      </c>
      <c r="F1530" s="29">
        <v>691</v>
      </c>
      <c r="G1530" s="29">
        <v>606914025</v>
      </c>
      <c r="H1530" t="s">
        <v>11</v>
      </c>
      <c r="I1530" t="s">
        <v>1101</v>
      </c>
      <c r="J1530" t="s">
        <v>1087</v>
      </c>
      <c r="K1530" t="s">
        <v>1103</v>
      </c>
    </row>
    <row r="1531" spans="1:11">
      <c r="A1531" s="26">
        <v>44469</v>
      </c>
      <c r="B1531" t="s">
        <v>516</v>
      </c>
      <c r="C1531" t="s">
        <v>517</v>
      </c>
      <c r="D1531" t="s">
        <v>615</v>
      </c>
      <c r="E1531" t="s">
        <v>518</v>
      </c>
      <c r="F1531" s="29">
        <v>838</v>
      </c>
      <c r="G1531" s="29">
        <v>712008578.13</v>
      </c>
      <c r="H1531" t="s">
        <v>11</v>
      </c>
      <c r="I1531" t="s">
        <v>1101</v>
      </c>
      <c r="J1531" t="s">
        <v>1087</v>
      </c>
      <c r="K1531" t="s">
        <v>1104</v>
      </c>
    </row>
    <row r="1532" spans="1:11">
      <c r="A1532" s="26">
        <v>44469</v>
      </c>
      <c r="B1532" t="s">
        <v>516</v>
      </c>
      <c r="C1532" t="s">
        <v>517</v>
      </c>
      <c r="D1532" t="s">
        <v>615</v>
      </c>
      <c r="E1532" t="s">
        <v>518</v>
      </c>
      <c r="F1532" s="29">
        <v>1037</v>
      </c>
      <c r="G1532" s="29">
        <v>878760958.33000004</v>
      </c>
      <c r="H1532" t="s">
        <v>11</v>
      </c>
      <c r="I1532" t="s">
        <v>1101</v>
      </c>
      <c r="J1532" t="s">
        <v>1087</v>
      </c>
      <c r="K1532" t="s">
        <v>1105</v>
      </c>
    </row>
    <row r="1533" spans="1:11">
      <c r="A1533" s="26">
        <v>44469</v>
      </c>
      <c r="B1533" t="s">
        <v>516</v>
      </c>
      <c r="C1533" t="s">
        <v>517</v>
      </c>
      <c r="D1533" t="s">
        <v>615</v>
      </c>
      <c r="E1533" t="s">
        <v>518</v>
      </c>
      <c r="F1533" s="29">
        <v>290561</v>
      </c>
      <c r="G1533" s="29">
        <v>250939059422.66</v>
      </c>
      <c r="H1533" t="s">
        <v>11</v>
      </c>
      <c r="I1533" t="s">
        <v>1106</v>
      </c>
      <c r="J1533" t="s">
        <v>1087</v>
      </c>
      <c r="K1533" t="s">
        <v>1107</v>
      </c>
    </row>
    <row r="1534" spans="1:11">
      <c r="A1534" s="26">
        <v>44469</v>
      </c>
      <c r="B1534" t="s">
        <v>516</v>
      </c>
      <c r="C1534" t="s">
        <v>517</v>
      </c>
      <c r="D1534" t="s">
        <v>615</v>
      </c>
      <c r="E1534" t="s">
        <v>518</v>
      </c>
      <c r="F1534" s="29">
        <v>85</v>
      </c>
      <c r="G1534" s="29">
        <v>75018420.310000002</v>
      </c>
      <c r="H1534" t="s">
        <v>11</v>
      </c>
      <c r="I1534" t="s">
        <v>1112</v>
      </c>
      <c r="J1534" t="s">
        <v>1087</v>
      </c>
      <c r="K1534" t="s">
        <v>1113</v>
      </c>
    </row>
    <row r="1535" spans="1:11">
      <c r="A1535" s="26">
        <v>44469</v>
      </c>
      <c r="B1535" t="s">
        <v>516</v>
      </c>
      <c r="C1535" t="s">
        <v>517</v>
      </c>
      <c r="D1535" t="s">
        <v>615</v>
      </c>
      <c r="E1535" t="s">
        <v>518</v>
      </c>
      <c r="F1535" s="29">
        <v>38</v>
      </c>
      <c r="G1535" s="29">
        <v>50320648.439999998</v>
      </c>
      <c r="H1535" t="s">
        <v>11</v>
      </c>
      <c r="I1535" t="s">
        <v>1206</v>
      </c>
      <c r="J1535" t="s">
        <v>1087</v>
      </c>
      <c r="K1535" t="s">
        <v>1207</v>
      </c>
    </row>
    <row r="1536" spans="1:11">
      <c r="A1536" s="26">
        <v>44469</v>
      </c>
      <c r="B1536" t="s">
        <v>516</v>
      </c>
      <c r="C1536" t="s">
        <v>517</v>
      </c>
      <c r="D1536" t="s">
        <v>615</v>
      </c>
      <c r="E1536" t="s">
        <v>518</v>
      </c>
      <c r="F1536" s="29">
        <v>118</v>
      </c>
      <c r="G1536" s="29">
        <v>46665445</v>
      </c>
      <c r="H1536" t="s">
        <v>11</v>
      </c>
      <c r="I1536" t="s">
        <v>1114</v>
      </c>
      <c r="J1536" t="s">
        <v>1087</v>
      </c>
      <c r="K1536" t="s">
        <v>1115</v>
      </c>
    </row>
    <row r="1537" spans="1:11">
      <c r="A1537" s="26">
        <v>44469</v>
      </c>
      <c r="B1537" t="s">
        <v>516</v>
      </c>
      <c r="C1537" t="s">
        <v>517</v>
      </c>
      <c r="D1537" t="s">
        <v>615</v>
      </c>
      <c r="E1537" t="s">
        <v>518</v>
      </c>
      <c r="F1537" s="29">
        <v>166192</v>
      </c>
      <c r="G1537" s="29">
        <v>574016323253.13</v>
      </c>
      <c r="H1537" t="s">
        <v>11</v>
      </c>
      <c r="I1537" t="s">
        <v>1116</v>
      </c>
      <c r="J1537" t="s">
        <v>1087</v>
      </c>
      <c r="K1537" t="s">
        <v>1117</v>
      </c>
    </row>
    <row r="1538" spans="1:11">
      <c r="A1538" s="26">
        <v>44469</v>
      </c>
      <c r="B1538" t="s">
        <v>516</v>
      </c>
      <c r="C1538" t="s">
        <v>517</v>
      </c>
      <c r="D1538" t="s">
        <v>615</v>
      </c>
      <c r="E1538" t="s">
        <v>518</v>
      </c>
      <c r="F1538" s="29">
        <v>3077</v>
      </c>
      <c r="G1538" s="29">
        <v>2139330087.6700001</v>
      </c>
      <c r="H1538" t="s">
        <v>11</v>
      </c>
      <c r="I1538" t="s">
        <v>1118</v>
      </c>
      <c r="J1538" t="s">
        <v>1087</v>
      </c>
      <c r="K1538" t="s">
        <v>1119</v>
      </c>
    </row>
    <row r="1539" spans="1:11">
      <c r="A1539" s="26">
        <v>44469</v>
      </c>
      <c r="B1539" t="s">
        <v>516</v>
      </c>
      <c r="C1539" t="s">
        <v>517</v>
      </c>
      <c r="D1539" t="s">
        <v>615</v>
      </c>
      <c r="E1539" t="s">
        <v>518</v>
      </c>
      <c r="F1539" s="29">
        <v>2379</v>
      </c>
      <c r="G1539" s="29">
        <v>1789705326.21</v>
      </c>
      <c r="H1539" t="s">
        <v>11</v>
      </c>
      <c r="I1539" t="s">
        <v>1120</v>
      </c>
      <c r="J1539" t="s">
        <v>1087</v>
      </c>
      <c r="K1539" t="s">
        <v>1121</v>
      </c>
    </row>
    <row r="1540" spans="1:11">
      <c r="A1540" s="26">
        <v>44469</v>
      </c>
      <c r="B1540" t="s">
        <v>516</v>
      </c>
      <c r="C1540" t="s">
        <v>517</v>
      </c>
      <c r="D1540" t="s">
        <v>615</v>
      </c>
      <c r="E1540" t="s">
        <v>518</v>
      </c>
      <c r="F1540" s="29">
        <v>378</v>
      </c>
      <c r="G1540" s="29">
        <v>654757898.44000006</v>
      </c>
      <c r="H1540" t="s">
        <v>11</v>
      </c>
      <c r="I1540" t="s">
        <v>1122</v>
      </c>
      <c r="J1540" t="s">
        <v>1087</v>
      </c>
      <c r="K1540" t="s">
        <v>1123</v>
      </c>
    </row>
    <row r="1541" spans="1:11">
      <c r="A1541" s="26">
        <v>44469</v>
      </c>
      <c r="B1541" t="s">
        <v>516</v>
      </c>
      <c r="C1541" t="s">
        <v>517</v>
      </c>
      <c r="D1541" t="s">
        <v>615</v>
      </c>
      <c r="E1541" t="s">
        <v>518</v>
      </c>
      <c r="F1541" s="29">
        <v>3879</v>
      </c>
      <c r="G1541" s="29">
        <v>1585603783.98</v>
      </c>
      <c r="H1541" t="s">
        <v>11</v>
      </c>
      <c r="I1541" t="s">
        <v>1124</v>
      </c>
      <c r="J1541" t="s">
        <v>1087</v>
      </c>
      <c r="K1541" t="s">
        <v>1125</v>
      </c>
    </row>
    <row r="1542" spans="1:11">
      <c r="A1542" s="26">
        <v>44469</v>
      </c>
      <c r="B1542" t="s">
        <v>516</v>
      </c>
      <c r="C1542" t="s">
        <v>517</v>
      </c>
      <c r="D1542" t="s">
        <v>615</v>
      </c>
      <c r="E1542" t="s">
        <v>518</v>
      </c>
      <c r="F1542" s="29">
        <v>414</v>
      </c>
      <c r="G1542" s="29">
        <v>3254798.59</v>
      </c>
      <c r="H1542" t="s">
        <v>11</v>
      </c>
      <c r="I1542" t="s">
        <v>1128</v>
      </c>
      <c r="J1542" t="s">
        <v>1129</v>
      </c>
      <c r="K1542" t="s">
        <v>1130</v>
      </c>
    </row>
    <row r="1543" spans="1:11">
      <c r="A1543" s="26">
        <v>44469</v>
      </c>
      <c r="B1543" t="s">
        <v>516</v>
      </c>
      <c r="C1543" t="s">
        <v>517</v>
      </c>
      <c r="D1543" t="s">
        <v>615</v>
      </c>
      <c r="E1543" t="s">
        <v>518</v>
      </c>
      <c r="F1543" s="29">
        <v>677</v>
      </c>
      <c r="G1543" s="29">
        <v>2428953.2799999998</v>
      </c>
      <c r="H1543" t="s">
        <v>11</v>
      </c>
      <c r="I1543" t="s">
        <v>1131</v>
      </c>
      <c r="J1543" t="s">
        <v>1129</v>
      </c>
      <c r="K1543" t="s">
        <v>1132</v>
      </c>
    </row>
    <row r="1544" spans="1:11">
      <c r="A1544" s="26">
        <v>44469</v>
      </c>
      <c r="B1544" t="s">
        <v>516</v>
      </c>
      <c r="C1544" t="s">
        <v>517</v>
      </c>
      <c r="D1544" t="s">
        <v>615</v>
      </c>
      <c r="E1544" t="s">
        <v>518</v>
      </c>
      <c r="F1544" s="29">
        <v>360015</v>
      </c>
      <c r="G1544" s="29">
        <v>1139561536.05</v>
      </c>
      <c r="H1544" t="s">
        <v>11</v>
      </c>
      <c r="I1544" t="s">
        <v>1133</v>
      </c>
      <c r="J1544" t="s">
        <v>1129</v>
      </c>
      <c r="K1544" t="s">
        <v>1134</v>
      </c>
    </row>
    <row r="1545" spans="1:11">
      <c r="A1545" s="26">
        <v>44469</v>
      </c>
      <c r="B1545" t="s">
        <v>516</v>
      </c>
      <c r="C1545" t="s">
        <v>517</v>
      </c>
      <c r="D1545" t="s">
        <v>615</v>
      </c>
      <c r="E1545" t="s">
        <v>518</v>
      </c>
      <c r="F1545" s="29">
        <v>359478</v>
      </c>
      <c r="G1545" s="29">
        <v>1086361143.6099999</v>
      </c>
      <c r="H1545" t="s">
        <v>11</v>
      </c>
      <c r="I1545" t="s">
        <v>1133</v>
      </c>
      <c r="J1545" t="s">
        <v>1129</v>
      </c>
      <c r="K1545" t="s">
        <v>1135</v>
      </c>
    </row>
    <row r="1546" spans="1:11">
      <c r="A1546" s="26">
        <v>44469</v>
      </c>
      <c r="B1546" t="s">
        <v>516</v>
      </c>
      <c r="C1546" t="s">
        <v>517</v>
      </c>
      <c r="D1546" t="s">
        <v>615</v>
      </c>
      <c r="E1546" t="s">
        <v>518</v>
      </c>
      <c r="F1546" s="29">
        <v>405438</v>
      </c>
      <c r="G1546" s="29">
        <v>1369499119.0599999</v>
      </c>
      <c r="H1546" t="s">
        <v>11</v>
      </c>
      <c r="I1546" t="s">
        <v>1133</v>
      </c>
      <c r="J1546" t="s">
        <v>1129</v>
      </c>
      <c r="K1546" t="s">
        <v>1136</v>
      </c>
    </row>
    <row r="1547" spans="1:11">
      <c r="A1547" s="26">
        <v>44469</v>
      </c>
      <c r="B1547" t="s">
        <v>516</v>
      </c>
      <c r="C1547" t="s">
        <v>517</v>
      </c>
      <c r="D1547" t="s">
        <v>615</v>
      </c>
      <c r="E1547" t="s">
        <v>518</v>
      </c>
      <c r="F1547" s="29">
        <v>300009</v>
      </c>
      <c r="G1547" s="29">
        <v>909058092.5</v>
      </c>
      <c r="H1547" t="s">
        <v>11</v>
      </c>
      <c r="I1547" t="s">
        <v>1133</v>
      </c>
      <c r="J1547" t="s">
        <v>1129</v>
      </c>
      <c r="K1547" t="s">
        <v>1137</v>
      </c>
    </row>
    <row r="1548" spans="1:11">
      <c r="A1548" s="26">
        <v>44469</v>
      </c>
      <c r="B1548" t="s">
        <v>516</v>
      </c>
      <c r="C1548" t="s">
        <v>517</v>
      </c>
      <c r="D1548" t="s">
        <v>615</v>
      </c>
      <c r="E1548" t="s">
        <v>518</v>
      </c>
      <c r="F1548" s="29">
        <v>222504</v>
      </c>
      <c r="G1548" s="29">
        <v>1033417621.41</v>
      </c>
      <c r="H1548" t="s">
        <v>11</v>
      </c>
      <c r="I1548" t="s">
        <v>1138</v>
      </c>
      <c r="J1548" t="s">
        <v>1129</v>
      </c>
      <c r="K1548" t="s">
        <v>1139</v>
      </c>
    </row>
    <row r="1549" spans="1:11">
      <c r="A1549" s="26">
        <v>44469</v>
      </c>
      <c r="B1549" t="s">
        <v>516</v>
      </c>
      <c r="C1549" t="s">
        <v>517</v>
      </c>
      <c r="D1549" t="s">
        <v>615</v>
      </c>
      <c r="E1549" t="s">
        <v>518</v>
      </c>
      <c r="F1549" s="29">
        <v>0</v>
      </c>
      <c r="G1549" s="29">
        <v>0</v>
      </c>
      <c r="H1549" t="s">
        <v>11</v>
      </c>
      <c r="I1549" t="s">
        <v>626</v>
      </c>
      <c r="J1549" t="s">
        <v>1140</v>
      </c>
      <c r="K1549" t="s">
        <v>1141</v>
      </c>
    </row>
    <row r="1550" spans="1:11">
      <c r="A1550" s="26">
        <v>44469</v>
      </c>
      <c r="B1550" t="s">
        <v>516</v>
      </c>
      <c r="C1550" t="s">
        <v>517</v>
      </c>
      <c r="D1550" t="s">
        <v>615</v>
      </c>
      <c r="E1550" t="s">
        <v>518</v>
      </c>
      <c r="F1550" s="29">
        <v>1</v>
      </c>
      <c r="G1550" s="29">
        <v>1009.69</v>
      </c>
      <c r="H1550" t="s">
        <v>11</v>
      </c>
      <c r="I1550" t="s">
        <v>629</v>
      </c>
      <c r="J1550" t="s">
        <v>1140</v>
      </c>
      <c r="K1550" t="s">
        <v>1142</v>
      </c>
    </row>
    <row r="1551" spans="1:11">
      <c r="A1551" s="26">
        <v>44469</v>
      </c>
      <c r="B1551" t="s">
        <v>516</v>
      </c>
      <c r="C1551" t="s">
        <v>517</v>
      </c>
      <c r="D1551" t="s">
        <v>615</v>
      </c>
      <c r="E1551" t="s">
        <v>518</v>
      </c>
      <c r="F1551" s="29">
        <v>65</v>
      </c>
      <c r="G1551" s="29">
        <v>293218.75</v>
      </c>
      <c r="H1551" t="s">
        <v>11</v>
      </c>
      <c r="I1551" t="s">
        <v>631</v>
      </c>
      <c r="J1551" t="s">
        <v>1140</v>
      </c>
      <c r="K1551" t="s">
        <v>1143</v>
      </c>
    </row>
    <row r="1552" spans="1:11">
      <c r="A1552" s="26">
        <v>44469</v>
      </c>
      <c r="B1552" t="s">
        <v>516</v>
      </c>
      <c r="C1552" t="s">
        <v>517</v>
      </c>
      <c r="D1552" t="s">
        <v>615</v>
      </c>
      <c r="E1552" t="s">
        <v>518</v>
      </c>
      <c r="F1552" s="29">
        <v>73</v>
      </c>
      <c r="G1552" s="29">
        <v>1667301.25</v>
      </c>
      <c r="H1552" t="s">
        <v>11</v>
      </c>
      <c r="I1552" t="s">
        <v>633</v>
      </c>
      <c r="J1552" t="s">
        <v>1140</v>
      </c>
      <c r="K1552" t="s">
        <v>1144</v>
      </c>
    </row>
    <row r="1553" spans="1:11">
      <c r="A1553" s="26">
        <v>44469</v>
      </c>
      <c r="B1553" t="s">
        <v>516</v>
      </c>
      <c r="C1553" t="s">
        <v>517</v>
      </c>
      <c r="D1553" t="s">
        <v>615</v>
      </c>
      <c r="E1553" t="s">
        <v>518</v>
      </c>
      <c r="F1553" s="29">
        <v>10</v>
      </c>
      <c r="G1553" s="29">
        <v>39733.75</v>
      </c>
      <c r="H1553" t="s">
        <v>11</v>
      </c>
      <c r="I1553" t="s">
        <v>635</v>
      </c>
      <c r="J1553" t="s">
        <v>1140</v>
      </c>
      <c r="K1553" t="s">
        <v>1145</v>
      </c>
    </row>
    <row r="1554" spans="1:11">
      <c r="A1554" s="26">
        <v>44469</v>
      </c>
      <c r="B1554" t="s">
        <v>516</v>
      </c>
      <c r="C1554" t="s">
        <v>517</v>
      </c>
      <c r="D1554" t="s">
        <v>615</v>
      </c>
      <c r="E1554" t="s">
        <v>518</v>
      </c>
      <c r="F1554" s="29">
        <v>0</v>
      </c>
      <c r="G1554" s="29">
        <v>301.56</v>
      </c>
      <c r="H1554" t="s">
        <v>11</v>
      </c>
      <c r="I1554" t="s">
        <v>637</v>
      </c>
      <c r="J1554" t="s">
        <v>1140</v>
      </c>
      <c r="K1554" t="s">
        <v>1146</v>
      </c>
    </row>
    <row r="1555" spans="1:11">
      <c r="A1555" s="26">
        <v>44469</v>
      </c>
      <c r="B1555" t="s">
        <v>516</v>
      </c>
      <c r="C1555" t="s">
        <v>517</v>
      </c>
      <c r="D1555" t="s">
        <v>615</v>
      </c>
      <c r="E1555" t="s">
        <v>518</v>
      </c>
      <c r="F1555" s="29">
        <v>0</v>
      </c>
      <c r="G1555" s="29">
        <v>0</v>
      </c>
      <c r="H1555" t="s">
        <v>11</v>
      </c>
      <c r="I1555" t="s">
        <v>639</v>
      </c>
      <c r="J1555" t="s">
        <v>1140</v>
      </c>
      <c r="K1555" t="s">
        <v>1147</v>
      </c>
    </row>
    <row r="1556" spans="1:11">
      <c r="A1556" s="26">
        <v>44469</v>
      </c>
      <c r="B1556" t="s">
        <v>516</v>
      </c>
      <c r="C1556" t="s">
        <v>517</v>
      </c>
      <c r="D1556" t="s">
        <v>615</v>
      </c>
      <c r="E1556" t="s">
        <v>518</v>
      </c>
      <c r="F1556" s="29">
        <v>73</v>
      </c>
      <c r="G1556" s="29">
        <v>39358.129999999997</v>
      </c>
      <c r="H1556" t="s">
        <v>11</v>
      </c>
      <c r="I1556" t="s">
        <v>641</v>
      </c>
      <c r="J1556" t="s">
        <v>1140</v>
      </c>
      <c r="K1556" t="s">
        <v>1148</v>
      </c>
    </row>
    <row r="1557" spans="1:11">
      <c r="A1557" s="26">
        <v>44469</v>
      </c>
      <c r="B1557" t="s">
        <v>516</v>
      </c>
      <c r="C1557" t="s">
        <v>517</v>
      </c>
      <c r="D1557" t="s">
        <v>615</v>
      </c>
      <c r="E1557" t="s">
        <v>518</v>
      </c>
      <c r="F1557" s="29">
        <v>0</v>
      </c>
      <c r="G1557" s="29">
        <v>5.63</v>
      </c>
      <c r="H1557" t="s">
        <v>11</v>
      </c>
      <c r="I1557" t="s">
        <v>643</v>
      </c>
      <c r="J1557" t="s">
        <v>1140</v>
      </c>
      <c r="K1557" t="s">
        <v>1149</v>
      </c>
    </row>
    <row r="1558" spans="1:11">
      <c r="A1558" s="26">
        <v>44469</v>
      </c>
      <c r="B1558" t="s">
        <v>516</v>
      </c>
      <c r="C1558" t="s">
        <v>517</v>
      </c>
      <c r="D1558" t="s">
        <v>615</v>
      </c>
      <c r="E1558" t="s">
        <v>518</v>
      </c>
      <c r="F1558" s="29">
        <v>8</v>
      </c>
      <c r="G1558" s="29">
        <v>21150</v>
      </c>
      <c r="H1558" t="s">
        <v>11</v>
      </c>
      <c r="I1558" t="s">
        <v>645</v>
      </c>
      <c r="J1558" t="s">
        <v>1140</v>
      </c>
      <c r="K1558" t="s">
        <v>1150</v>
      </c>
    </row>
    <row r="1559" spans="1:11">
      <c r="A1559" s="26">
        <v>44469</v>
      </c>
      <c r="B1559" t="s">
        <v>516</v>
      </c>
      <c r="C1559" t="s">
        <v>517</v>
      </c>
      <c r="D1559" t="s">
        <v>615</v>
      </c>
      <c r="E1559" t="s">
        <v>518</v>
      </c>
      <c r="F1559" s="29">
        <v>0</v>
      </c>
      <c r="G1559" s="29">
        <v>25.31</v>
      </c>
      <c r="H1559" t="s">
        <v>11</v>
      </c>
      <c r="I1559" t="s">
        <v>647</v>
      </c>
      <c r="J1559" t="s">
        <v>1140</v>
      </c>
      <c r="K1559" t="s">
        <v>1151</v>
      </c>
    </row>
    <row r="1560" spans="1:11">
      <c r="A1560" s="26">
        <v>44469</v>
      </c>
      <c r="B1560" t="s">
        <v>516</v>
      </c>
      <c r="C1560" t="s">
        <v>517</v>
      </c>
      <c r="D1560" t="s">
        <v>615</v>
      </c>
      <c r="E1560" t="s">
        <v>518</v>
      </c>
      <c r="F1560" s="29">
        <v>0</v>
      </c>
      <c r="G1560" s="29">
        <v>31.25</v>
      </c>
      <c r="H1560" t="s">
        <v>11</v>
      </c>
      <c r="I1560" t="s">
        <v>649</v>
      </c>
      <c r="J1560" t="s">
        <v>1140</v>
      </c>
      <c r="K1560" t="s">
        <v>1152</v>
      </c>
    </row>
    <row r="1561" spans="1:11">
      <c r="A1561" s="26">
        <v>44469</v>
      </c>
      <c r="B1561" t="s">
        <v>516</v>
      </c>
      <c r="C1561" t="s">
        <v>517</v>
      </c>
      <c r="D1561" t="s">
        <v>615</v>
      </c>
      <c r="E1561" t="s">
        <v>518</v>
      </c>
      <c r="F1561" s="29">
        <v>0</v>
      </c>
      <c r="G1561" s="29">
        <v>285.94</v>
      </c>
      <c r="H1561" t="s">
        <v>11</v>
      </c>
      <c r="I1561" t="s">
        <v>651</v>
      </c>
      <c r="J1561" t="s">
        <v>1140</v>
      </c>
      <c r="K1561" t="s">
        <v>1153</v>
      </c>
    </row>
    <row r="1562" spans="1:11">
      <c r="A1562" s="26">
        <v>44469</v>
      </c>
      <c r="B1562" t="s">
        <v>516</v>
      </c>
      <c r="C1562" t="s">
        <v>517</v>
      </c>
      <c r="D1562" t="s">
        <v>615</v>
      </c>
      <c r="E1562" t="s">
        <v>518</v>
      </c>
      <c r="F1562" s="29">
        <v>0</v>
      </c>
      <c r="G1562" s="29">
        <v>0</v>
      </c>
      <c r="H1562" t="s">
        <v>11</v>
      </c>
      <c r="I1562" t="s">
        <v>653</v>
      </c>
      <c r="J1562" t="s">
        <v>1140</v>
      </c>
      <c r="K1562" t="s">
        <v>1154</v>
      </c>
    </row>
    <row r="1563" spans="1:11">
      <c r="A1563" s="26">
        <v>44469</v>
      </c>
      <c r="B1563" t="s">
        <v>516</v>
      </c>
      <c r="C1563" t="s">
        <v>517</v>
      </c>
      <c r="D1563" t="s">
        <v>615</v>
      </c>
      <c r="E1563" t="s">
        <v>518</v>
      </c>
      <c r="F1563" s="29">
        <v>0</v>
      </c>
      <c r="G1563" s="29">
        <v>0</v>
      </c>
      <c r="H1563" t="s">
        <v>11</v>
      </c>
      <c r="I1563" t="s">
        <v>655</v>
      </c>
      <c r="J1563" t="s">
        <v>1140</v>
      </c>
      <c r="K1563" t="s">
        <v>1155</v>
      </c>
    </row>
    <row r="1564" spans="1:11">
      <c r="A1564" s="26">
        <v>44469</v>
      </c>
      <c r="B1564" t="s">
        <v>516</v>
      </c>
      <c r="C1564" t="s">
        <v>517</v>
      </c>
      <c r="D1564" t="s">
        <v>615</v>
      </c>
      <c r="E1564" t="s">
        <v>518</v>
      </c>
      <c r="F1564" s="29">
        <v>0</v>
      </c>
      <c r="G1564" s="29">
        <v>0</v>
      </c>
      <c r="H1564" t="s">
        <v>11</v>
      </c>
      <c r="I1564" t="s">
        <v>657</v>
      </c>
      <c r="J1564" t="s">
        <v>1140</v>
      </c>
      <c r="K1564" t="s">
        <v>1156</v>
      </c>
    </row>
    <row r="1565" spans="1:11">
      <c r="A1565" s="26">
        <v>44469</v>
      </c>
      <c r="B1565" t="s">
        <v>516</v>
      </c>
      <c r="C1565" t="s">
        <v>517</v>
      </c>
      <c r="D1565" t="s">
        <v>615</v>
      </c>
      <c r="E1565" t="s">
        <v>518</v>
      </c>
      <c r="F1565" s="29">
        <v>1</v>
      </c>
      <c r="G1565" s="29">
        <v>9067.19</v>
      </c>
      <c r="H1565" t="s">
        <v>11</v>
      </c>
      <c r="I1565" t="s">
        <v>665</v>
      </c>
      <c r="J1565" t="s">
        <v>1140</v>
      </c>
      <c r="K1565" t="s">
        <v>1157</v>
      </c>
    </row>
    <row r="1566" spans="1:11">
      <c r="A1566" s="26">
        <v>44469</v>
      </c>
      <c r="B1566" t="s">
        <v>516</v>
      </c>
      <c r="C1566" t="s">
        <v>517</v>
      </c>
      <c r="D1566" t="s">
        <v>615</v>
      </c>
      <c r="E1566" t="s">
        <v>518</v>
      </c>
      <c r="F1566" s="29">
        <v>0</v>
      </c>
      <c r="G1566" s="29">
        <v>2.19</v>
      </c>
      <c r="H1566" t="s">
        <v>11</v>
      </c>
      <c r="I1566" t="s">
        <v>671</v>
      </c>
      <c r="J1566" t="s">
        <v>1140</v>
      </c>
      <c r="K1566" t="s">
        <v>1158</v>
      </c>
    </row>
    <row r="1567" spans="1:11">
      <c r="A1567" s="26">
        <v>44469</v>
      </c>
      <c r="B1567" t="s">
        <v>516</v>
      </c>
      <c r="C1567" t="s">
        <v>517</v>
      </c>
      <c r="D1567" t="s">
        <v>615</v>
      </c>
      <c r="E1567" t="s">
        <v>518</v>
      </c>
      <c r="F1567" s="29">
        <v>0</v>
      </c>
      <c r="G1567" s="29">
        <v>0</v>
      </c>
      <c r="H1567" t="s">
        <v>11</v>
      </c>
      <c r="I1567" t="s">
        <v>675</v>
      </c>
      <c r="J1567" t="s">
        <v>1140</v>
      </c>
      <c r="K1567" t="s">
        <v>1159</v>
      </c>
    </row>
    <row r="1568" spans="1:11">
      <c r="A1568" s="26">
        <v>44469</v>
      </c>
      <c r="B1568" t="s">
        <v>516</v>
      </c>
      <c r="C1568" t="s">
        <v>517</v>
      </c>
      <c r="D1568" t="s">
        <v>615</v>
      </c>
      <c r="E1568" t="s">
        <v>518</v>
      </c>
      <c r="F1568" s="29">
        <v>0</v>
      </c>
      <c r="G1568" s="29">
        <v>0</v>
      </c>
      <c r="H1568" t="s">
        <v>11</v>
      </c>
      <c r="I1568" t="s">
        <v>677</v>
      </c>
      <c r="J1568" t="s">
        <v>1140</v>
      </c>
      <c r="K1568" t="s">
        <v>1160</v>
      </c>
    </row>
    <row r="1569" spans="1:11">
      <c r="A1569" s="26">
        <v>44469</v>
      </c>
      <c r="B1569" t="s">
        <v>516</v>
      </c>
      <c r="C1569" t="s">
        <v>517</v>
      </c>
      <c r="D1569" t="s">
        <v>615</v>
      </c>
      <c r="E1569" t="s">
        <v>518</v>
      </c>
      <c r="F1569" s="29">
        <v>0</v>
      </c>
      <c r="G1569" s="29">
        <v>28.13</v>
      </c>
      <c r="H1569" t="s">
        <v>11</v>
      </c>
      <c r="I1569" t="s">
        <v>679</v>
      </c>
      <c r="J1569" t="s">
        <v>1140</v>
      </c>
      <c r="K1569" t="s">
        <v>1161</v>
      </c>
    </row>
    <row r="1570" spans="1:11">
      <c r="A1570" s="26">
        <v>44469</v>
      </c>
      <c r="B1570" t="s">
        <v>516</v>
      </c>
      <c r="C1570" t="s">
        <v>517</v>
      </c>
      <c r="D1570" t="s">
        <v>615</v>
      </c>
      <c r="E1570" t="s">
        <v>518</v>
      </c>
      <c r="F1570" s="29">
        <v>15</v>
      </c>
      <c r="G1570" s="29">
        <v>86667.19</v>
      </c>
      <c r="H1570" t="s">
        <v>11</v>
      </c>
      <c r="I1570" t="s">
        <v>681</v>
      </c>
      <c r="J1570" t="s">
        <v>1140</v>
      </c>
      <c r="K1570" t="s">
        <v>1162</v>
      </c>
    </row>
    <row r="1571" spans="1:11">
      <c r="A1571" s="26">
        <v>44469</v>
      </c>
      <c r="B1571" t="s">
        <v>516</v>
      </c>
      <c r="C1571" t="s">
        <v>517</v>
      </c>
      <c r="D1571" t="s">
        <v>615</v>
      </c>
      <c r="E1571" t="s">
        <v>518</v>
      </c>
      <c r="F1571" s="29">
        <v>0</v>
      </c>
      <c r="G1571" s="29">
        <v>0</v>
      </c>
      <c r="H1571" t="s">
        <v>11</v>
      </c>
      <c r="I1571" t="s">
        <v>685</v>
      </c>
      <c r="J1571" t="s">
        <v>1140</v>
      </c>
      <c r="K1571" t="s">
        <v>1163</v>
      </c>
    </row>
    <row r="1572" spans="1:11">
      <c r="A1572" s="26">
        <v>44469</v>
      </c>
      <c r="B1572" t="s">
        <v>516</v>
      </c>
      <c r="C1572" t="s">
        <v>517</v>
      </c>
      <c r="D1572" t="s">
        <v>615</v>
      </c>
      <c r="E1572" t="s">
        <v>518</v>
      </c>
      <c r="F1572" s="29">
        <v>0</v>
      </c>
      <c r="G1572" s="29">
        <v>112.81</v>
      </c>
      <c r="H1572" t="s">
        <v>11</v>
      </c>
      <c r="I1572" t="s">
        <v>687</v>
      </c>
      <c r="J1572" t="s">
        <v>1140</v>
      </c>
      <c r="K1572" t="s">
        <v>1164</v>
      </c>
    </row>
    <row r="1573" spans="1:11">
      <c r="A1573" s="26">
        <v>44469</v>
      </c>
      <c r="B1573" t="s">
        <v>516</v>
      </c>
      <c r="C1573" t="s">
        <v>517</v>
      </c>
      <c r="D1573" t="s">
        <v>615</v>
      </c>
      <c r="E1573" t="s">
        <v>518</v>
      </c>
      <c r="F1573" s="29">
        <v>0</v>
      </c>
      <c r="G1573" s="29">
        <v>0</v>
      </c>
      <c r="H1573" t="s">
        <v>11</v>
      </c>
      <c r="I1573" t="s">
        <v>689</v>
      </c>
      <c r="J1573" t="s">
        <v>1140</v>
      </c>
      <c r="K1573" t="s">
        <v>1165</v>
      </c>
    </row>
    <row r="1574" spans="1:11">
      <c r="A1574" s="26">
        <v>44469</v>
      </c>
      <c r="B1574" t="s">
        <v>516</v>
      </c>
      <c r="C1574" t="s">
        <v>517</v>
      </c>
      <c r="D1574" t="s">
        <v>615</v>
      </c>
      <c r="E1574" t="s">
        <v>518</v>
      </c>
      <c r="F1574" s="29">
        <v>0</v>
      </c>
      <c r="G1574" s="29">
        <v>12.5</v>
      </c>
      <c r="H1574" t="s">
        <v>11</v>
      </c>
      <c r="I1574" t="s">
        <v>691</v>
      </c>
      <c r="J1574" t="s">
        <v>1140</v>
      </c>
      <c r="K1574" t="s">
        <v>1166</v>
      </c>
    </row>
    <row r="1575" spans="1:11">
      <c r="A1575" s="26">
        <v>44469</v>
      </c>
      <c r="B1575" t="s">
        <v>516</v>
      </c>
      <c r="C1575" t="s">
        <v>517</v>
      </c>
      <c r="D1575" t="s">
        <v>615</v>
      </c>
      <c r="E1575" t="s">
        <v>518</v>
      </c>
      <c r="F1575" s="29">
        <v>0</v>
      </c>
      <c r="G1575" s="29">
        <v>0.31</v>
      </c>
      <c r="H1575" t="s">
        <v>11</v>
      </c>
      <c r="I1575" t="s">
        <v>693</v>
      </c>
      <c r="J1575" t="s">
        <v>1140</v>
      </c>
      <c r="K1575" t="s">
        <v>1167</v>
      </c>
    </row>
    <row r="1576" spans="1:11">
      <c r="A1576" s="26">
        <v>44469</v>
      </c>
      <c r="B1576" t="s">
        <v>516</v>
      </c>
      <c r="C1576" t="s">
        <v>517</v>
      </c>
      <c r="D1576" t="s">
        <v>615</v>
      </c>
      <c r="E1576" t="s">
        <v>518</v>
      </c>
      <c r="F1576" s="29">
        <v>0</v>
      </c>
      <c r="G1576" s="29">
        <v>12.5</v>
      </c>
      <c r="H1576" t="s">
        <v>11</v>
      </c>
      <c r="I1576" t="s">
        <v>695</v>
      </c>
      <c r="J1576" t="s">
        <v>1140</v>
      </c>
      <c r="K1576" t="s">
        <v>1168</v>
      </c>
    </row>
    <row r="1577" spans="1:11">
      <c r="A1577" s="26">
        <v>44469</v>
      </c>
      <c r="B1577" t="s">
        <v>516</v>
      </c>
      <c r="C1577" t="s">
        <v>517</v>
      </c>
      <c r="D1577" t="s">
        <v>615</v>
      </c>
      <c r="E1577" t="s">
        <v>518</v>
      </c>
      <c r="F1577" s="29">
        <v>69</v>
      </c>
      <c r="G1577" s="29">
        <v>37356.25</v>
      </c>
      <c r="H1577" t="s">
        <v>11</v>
      </c>
      <c r="I1577" t="s">
        <v>697</v>
      </c>
      <c r="J1577" t="s">
        <v>1140</v>
      </c>
      <c r="K1577" t="s">
        <v>1169</v>
      </c>
    </row>
    <row r="1578" spans="1:11">
      <c r="A1578" s="26">
        <v>44469</v>
      </c>
      <c r="B1578" t="s">
        <v>516</v>
      </c>
      <c r="C1578" t="s">
        <v>517</v>
      </c>
      <c r="D1578" t="s">
        <v>615</v>
      </c>
      <c r="E1578" t="s">
        <v>518</v>
      </c>
      <c r="F1578" s="29">
        <v>0</v>
      </c>
      <c r="G1578" s="29">
        <v>4.6900000000000004</v>
      </c>
      <c r="H1578" t="s">
        <v>11</v>
      </c>
      <c r="I1578" t="s">
        <v>699</v>
      </c>
      <c r="J1578" t="s">
        <v>1140</v>
      </c>
      <c r="K1578" t="s">
        <v>1170</v>
      </c>
    </row>
    <row r="1579" spans="1:11">
      <c r="A1579" s="26">
        <v>44469</v>
      </c>
      <c r="B1579" t="s">
        <v>516</v>
      </c>
      <c r="C1579" t="s">
        <v>517</v>
      </c>
      <c r="D1579" t="s">
        <v>615</v>
      </c>
      <c r="E1579" t="s">
        <v>518</v>
      </c>
      <c r="F1579" s="29">
        <v>0</v>
      </c>
      <c r="G1579" s="29">
        <v>46.88</v>
      </c>
      <c r="H1579" t="s">
        <v>11</v>
      </c>
      <c r="I1579" t="s">
        <v>701</v>
      </c>
      <c r="J1579" t="s">
        <v>1140</v>
      </c>
      <c r="K1579" t="s">
        <v>1171</v>
      </c>
    </row>
    <row r="1580" spans="1:11">
      <c r="A1580" s="26">
        <v>44469</v>
      </c>
      <c r="B1580" t="s">
        <v>516</v>
      </c>
      <c r="C1580" t="s">
        <v>517</v>
      </c>
      <c r="D1580" t="s">
        <v>615</v>
      </c>
      <c r="E1580" t="s">
        <v>518</v>
      </c>
      <c r="F1580" s="29">
        <v>0</v>
      </c>
      <c r="G1580" s="29">
        <v>59.38</v>
      </c>
      <c r="H1580" t="s">
        <v>11</v>
      </c>
      <c r="I1580" t="s">
        <v>703</v>
      </c>
      <c r="J1580" t="s">
        <v>1140</v>
      </c>
      <c r="K1580" t="s">
        <v>1208</v>
      </c>
    </row>
    <row r="1581" spans="1:11">
      <c r="A1581" s="26">
        <v>44469</v>
      </c>
      <c r="B1581" t="s">
        <v>516</v>
      </c>
      <c r="C1581" t="s">
        <v>517</v>
      </c>
      <c r="D1581" t="s">
        <v>615</v>
      </c>
      <c r="E1581" t="s">
        <v>518</v>
      </c>
      <c r="F1581" s="29">
        <v>0</v>
      </c>
      <c r="G1581" s="29">
        <v>0</v>
      </c>
      <c r="H1581" t="s">
        <v>11</v>
      </c>
      <c r="I1581" t="s">
        <v>705</v>
      </c>
      <c r="J1581" t="s">
        <v>1140</v>
      </c>
      <c r="K1581" t="s">
        <v>1172</v>
      </c>
    </row>
    <row r="1582" spans="1:11">
      <c r="A1582" s="26">
        <v>44469</v>
      </c>
      <c r="B1582" t="s">
        <v>516</v>
      </c>
      <c r="C1582" t="s">
        <v>517</v>
      </c>
      <c r="D1582" t="s">
        <v>615</v>
      </c>
      <c r="E1582" t="s">
        <v>518</v>
      </c>
      <c r="F1582" s="29">
        <v>0</v>
      </c>
      <c r="G1582" s="29">
        <v>0</v>
      </c>
      <c r="H1582" t="s">
        <v>11</v>
      </c>
      <c r="I1582" t="s">
        <v>763</v>
      </c>
      <c r="J1582" t="s">
        <v>1140</v>
      </c>
      <c r="K1582" t="s">
        <v>1173</v>
      </c>
    </row>
    <row r="1583" spans="1:11">
      <c r="A1583" s="26">
        <v>44469</v>
      </c>
      <c r="B1583" t="s">
        <v>516</v>
      </c>
      <c r="C1583" t="s">
        <v>517</v>
      </c>
      <c r="D1583" t="s">
        <v>615</v>
      </c>
      <c r="E1583" t="s">
        <v>518</v>
      </c>
      <c r="F1583" s="29">
        <v>0</v>
      </c>
      <c r="G1583" s="29">
        <v>0</v>
      </c>
      <c r="H1583" t="s">
        <v>11</v>
      </c>
      <c r="I1583" t="s">
        <v>781</v>
      </c>
      <c r="J1583" t="s">
        <v>1140</v>
      </c>
      <c r="K1583" t="s">
        <v>1174</v>
      </c>
    </row>
    <row r="1584" spans="1:11">
      <c r="A1584" s="26">
        <v>44469</v>
      </c>
      <c r="B1584" t="s">
        <v>516</v>
      </c>
      <c r="C1584" t="s">
        <v>517</v>
      </c>
      <c r="D1584" t="s">
        <v>615</v>
      </c>
      <c r="E1584" t="s">
        <v>518</v>
      </c>
      <c r="F1584" s="29">
        <v>0</v>
      </c>
      <c r="G1584" s="29">
        <v>4.6900000000000004</v>
      </c>
      <c r="H1584" t="s">
        <v>11</v>
      </c>
      <c r="I1584" t="s">
        <v>789</v>
      </c>
      <c r="J1584" t="s">
        <v>1140</v>
      </c>
      <c r="K1584" t="s">
        <v>1175</v>
      </c>
    </row>
    <row r="1585" spans="1:11">
      <c r="A1585" s="26">
        <v>44469</v>
      </c>
      <c r="B1585" t="s">
        <v>516</v>
      </c>
      <c r="C1585" t="s">
        <v>517</v>
      </c>
      <c r="D1585" t="s">
        <v>615</v>
      </c>
      <c r="E1585" t="s">
        <v>518</v>
      </c>
      <c r="F1585" s="29">
        <v>0</v>
      </c>
      <c r="G1585" s="29">
        <v>0</v>
      </c>
      <c r="H1585" t="s">
        <v>11</v>
      </c>
      <c r="I1585" t="s">
        <v>809</v>
      </c>
      <c r="J1585" t="s">
        <v>1140</v>
      </c>
      <c r="K1585" t="s">
        <v>1176</v>
      </c>
    </row>
    <row r="1586" spans="1:11">
      <c r="A1586" s="26">
        <v>44469</v>
      </c>
      <c r="B1586" t="s">
        <v>516</v>
      </c>
      <c r="C1586" t="s">
        <v>517</v>
      </c>
      <c r="D1586" t="s">
        <v>615</v>
      </c>
      <c r="E1586" t="s">
        <v>518</v>
      </c>
      <c r="F1586" s="29">
        <v>0</v>
      </c>
      <c r="G1586" s="29">
        <v>0</v>
      </c>
      <c r="H1586" t="s">
        <v>11</v>
      </c>
      <c r="I1586" t="s">
        <v>885</v>
      </c>
      <c r="J1586" t="s">
        <v>1140</v>
      </c>
      <c r="K1586" t="s">
        <v>1177</v>
      </c>
    </row>
    <row r="1587" spans="1:11">
      <c r="A1587" s="26">
        <v>44469</v>
      </c>
      <c r="B1587" t="s">
        <v>516</v>
      </c>
      <c r="C1587" t="s">
        <v>517</v>
      </c>
      <c r="D1587" t="s">
        <v>615</v>
      </c>
      <c r="E1587" t="s">
        <v>518</v>
      </c>
      <c r="F1587" s="29">
        <v>4</v>
      </c>
      <c r="G1587" s="29">
        <v>7004.69</v>
      </c>
      <c r="H1587" t="s">
        <v>11</v>
      </c>
      <c r="I1587" t="s">
        <v>953</v>
      </c>
      <c r="J1587" t="s">
        <v>1140</v>
      </c>
      <c r="K1587" t="s">
        <v>1178</v>
      </c>
    </row>
    <row r="1588" spans="1:11">
      <c r="A1588" s="26">
        <v>44469</v>
      </c>
      <c r="B1588" t="s">
        <v>516</v>
      </c>
      <c r="C1588" t="s">
        <v>517</v>
      </c>
      <c r="D1588" t="s">
        <v>615</v>
      </c>
      <c r="E1588" t="s">
        <v>518</v>
      </c>
      <c r="F1588" s="29">
        <v>25</v>
      </c>
      <c r="G1588" s="29">
        <v>142917.19</v>
      </c>
      <c r="H1588" t="s">
        <v>11</v>
      </c>
      <c r="I1588" t="s">
        <v>955</v>
      </c>
      <c r="J1588" t="s">
        <v>1140</v>
      </c>
      <c r="K1588" t="s">
        <v>1179</v>
      </c>
    </row>
    <row r="1589" spans="1:11">
      <c r="A1589" s="26">
        <v>44469</v>
      </c>
      <c r="B1589" t="s">
        <v>516</v>
      </c>
      <c r="C1589" t="s">
        <v>517</v>
      </c>
      <c r="D1589" t="s">
        <v>615</v>
      </c>
      <c r="E1589" t="s">
        <v>518</v>
      </c>
      <c r="F1589" s="29">
        <v>77</v>
      </c>
      <c r="G1589" s="29">
        <v>528610.93999999994</v>
      </c>
      <c r="H1589" t="s">
        <v>11</v>
      </c>
      <c r="I1589" t="s">
        <v>957</v>
      </c>
      <c r="J1589" t="s">
        <v>1140</v>
      </c>
      <c r="K1589" t="s">
        <v>1180</v>
      </c>
    </row>
    <row r="1590" spans="1:11">
      <c r="A1590" s="26">
        <v>44469</v>
      </c>
      <c r="B1590" t="s">
        <v>516</v>
      </c>
      <c r="C1590" t="s">
        <v>517</v>
      </c>
      <c r="D1590" t="s">
        <v>615</v>
      </c>
      <c r="E1590" t="s">
        <v>518</v>
      </c>
      <c r="F1590" s="29">
        <v>29</v>
      </c>
      <c r="G1590" s="29">
        <v>203410.94</v>
      </c>
      <c r="H1590" t="s">
        <v>11</v>
      </c>
      <c r="I1590" t="s">
        <v>959</v>
      </c>
      <c r="J1590" t="s">
        <v>1140</v>
      </c>
      <c r="K1590" t="s">
        <v>1181</v>
      </c>
    </row>
    <row r="1591" spans="1:11">
      <c r="A1591" s="26">
        <v>44469</v>
      </c>
      <c r="B1591" t="s">
        <v>516</v>
      </c>
      <c r="C1591" t="s">
        <v>517</v>
      </c>
      <c r="D1591" t="s">
        <v>615</v>
      </c>
      <c r="E1591" t="s">
        <v>518</v>
      </c>
      <c r="F1591" s="29">
        <v>29</v>
      </c>
      <c r="G1591" s="29">
        <v>163703.13</v>
      </c>
      <c r="H1591" t="s">
        <v>11</v>
      </c>
      <c r="I1591" t="s">
        <v>961</v>
      </c>
      <c r="J1591" t="s">
        <v>1140</v>
      </c>
      <c r="K1591" t="s">
        <v>1182</v>
      </c>
    </row>
    <row r="1592" spans="1:11">
      <c r="A1592" s="26">
        <v>44469</v>
      </c>
      <c r="B1592" t="s">
        <v>516</v>
      </c>
      <c r="C1592" t="s">
        <v>517</v>
      </c>
      <c r="D1592" t="s">
        <v>615</v>
      </c>
      <c r="E1592" t="s">
        <v>518</v>
      </c>
      <c r="F1592" s="29">
        <v>45</v>
      </c>
      <c r="G1592" s="29">
        <v>273320.31</v>
      </c>
      <c r="H1592" t="s">
        <v>11</v>
      </c>
      <c r="I1592" t="s">
        <v>969</v>
      </c>
      <c r="J1592" t="s">
        <v>1140</v>
      </c>
      <c r="K1592" t="s">
        <v>1183</v>
      </c>
    </row>
    <row r="1593" spans="1:11">
      <c r="A1593" s="26">
        <v>44469</v>
      </c>
      <c r="B1593" t="s">
        <v>516</v>
      </c>
      <c r="C1593" t="s">
        <v>517</v>
      </c>
      <c r="D1593" t="s">
        <v>615</v>
      </c>
      <c r="E1593" t="s">
        <v>518</v>
      </c>
      <c r="F1593" s="29">
        <v>28</v>
      </c>
      <c r="G1593" s="29">
        <v>129735.94</v>
      </c>
      <c r="H1593" t="s">
        <v>11</v>
      </c>
      <c r="I1593" t="s">
        <v>971</v>
      </c>
      <c r="J1593" t="s">
        <v>1140</v>
      </c>
      <c r="K1593" t="s">
        <v>1184</v>
      </c>
    </row>
    <row r="1594" spans="1:11">
      <c r="A1594" s="26">
        <v>44469</v>
      </c>
      <c r="B1594" t="s">
        <v>516</v>
      </c>
      <c r="C1594" t="s">
        <v>517</v>
      </c>
      <c r="D1594" t="s">
        <v>615</v>
      </c>
      <c r="E1594" t="s">
        <v>518</v>
      </c>
      <c r="F1594" s="29">
        <v>9</v>
      </c>
      <c r="G1594" s="29">
        <v>56650</v>
      </c>
      <c r="H1594" t="s">
        <v>11</v>
      </c>
      <c r="I1594" t="s">
        <v>975</v>
      </c>
      <c r="J1594" t="s">
        <v>1140</v>
      </c>
      <c r="K1594" t="s">
        <v>1185</v>
      </c>
    </row>
    <row r="1595" spans="1:11">
      <c r="A1595" s="26">
        <v>44469</v>
      </c>
      <c r="B1595" t="s">
        <v>516</v>
      </c>
      <c r="C1595" t="s">
        <v>517</v>
      </c>
      <c r="D1595" t="s">
        <v>615</v>
      </c>
      <c r="E1595" t="s">
        <v>518</v>
      </c>
      <c r="F1595" s="29">
        <v>0</v>
      </c>
      <c r="G1595" s="29">
        <v>0</v>
      </c>
      <c r="H1595" t="s">
        <v>11</v>
      </c>
      <c r="I1595" t="s">
        <v>996</v>
      </c>
      <c r="J1595" t="s">
        <v>1140</v>
      </c>
      <c r="K1595" t="s">
        <v>1186</v>
      </c>
    </row>
    <row r="1596" spans="1:11">
      <c r="A1596" s="26">
        <v>44469</v>
      </c>
      <c r="B1596" t="s">
        <v>516</v>
      </c>
      <c r="C1596" t="s">
        <v>517</v>
      </c>
      <c r="D1596" t="s">
        <v>615</v>
      </c>
      <c r="E1596" t="s">
        <v>518</v>
      </c>
      <c r="F1596" s="29">
        <v>0</v>
      </c>
      <c r="G1596" s="29">
        <v>0</v>
      </c>
      <c r="H1596" t="s">
        <v>11</v>
      </c>
      <c r="I1596" t="s">
        <v>1046</v>
      </c>
      <c r="J1596" t="s">
        <v>1140</v>
      </c>
      <c r="K1596" t="s">
        <v>1187</v>
      </c>
    </row>
    <row r="1597" spans="1:11">
      <c r="A1597" s="26">
        <v>44469</v>
      </c>
      <c r="B1597" t="s">
        <v>516</v>
      </c>
      <c r="C1597" t="s">
        <v>517</v>
      </c>
      <c r="D1597" t="s">
        <v>615</v>
      </c>
      <c r="E1597" t="s">
        <v>1188</v>
      </c>
      <c r="F1597" s="29">
        <v>37</v>
      </c>
      <c r="G1597" s="29">
        <v>24400563.91</v>
      </c>
      <c r="H1597" t="s">
        <v>11</v>
      </c>
      <c r="I1597" t="s">
        <v>1189</v>
      </c>
      <c r="J1597" t="s">
        <v>1190</v>
      </c>
      <c r="K1597" t="s">
        <v>1191</v>
      </c>
    </row>
    <row r="1598" spans="1:11">
      <c r="A1598" s="26">
        <v>44469</v>
      </c>
      <c r="B1598" t="s">
        <v>516</v>
      </c>
      <c r="C1598" t="s">
        <v>517</v>
      </c>
      <c r="D1598" t="s">
        <v>615</v>
      </c>
      <c r="E1598" t="s">
        <v>1188</v>
      </c>
      <c r="F1598" s="29">
        <v>179</v>
      </c>
      <c r="G1598" s="29">
        <v>23317852.780000001</v>
      </c>
      <c r="H1598" t="s">
        <v>11</v>
      </c>
      <c r="I1598" t="s">
        <v>1192</v>
      </c>
      <c r="J1598" t="s">
        <v>1190</v>
      </c>
      <c r="K1598" t="s">
        <v>1193</v>
      </c>
    </row>
    <row r="1599" spans="1:11">
      <c r="A1599" s="26">
        <v>44469</v>
      </c>
      <c r="B1599" t="s">
        <v>516</v>
      </c>
      <c r="C1599" t="s">
        <v>517</v>
      </c>
      <c r="D1599" t="s">
        <v>615</v>
      </c>
      <c r="E1599" t="s">
        <v>619</v>
      </c>
      <c r="F1599" s="29">
        <v>51</v>
      </c>
      <c r="G1599" s="29">
        <v>942293.63</v>
      </c>
      <c r="H1599" t="s">
        <v>11</v>
      </c>
      <c r="I1599" t="s">
        <v>1194</v>
      </c>
      <c r="J1599" t="s">
        <v>1190</v>
      </c>
      <c r="K1599" t="s">
        <v>1195</v>
      </c>
    </row>
    <row r="1600" spans="1:11">
      <c r="A1600" s="26">
        <v>44469</v>
      </c>
      <c r="B1600" t="s">
        <v>516</v>
      </c>
      <c r="C1600" t="s">
        <v>517</v>
      </c>
      <c r="D1600" t="s">
        <v>615</v>
      </c>
      <c r="E1600" t="s">
        <v>619</v>
      </c>
      <c r="F1600" s="29">
        <v>51</v>
      </c>
      <c r="G1600" s="29">
        <v>1407268.28</v>
      </c>
      <c r="H1600" t="s">
        <v>11</v>
      </c>
      <c r="I1600" t="s">
        <v>1196</v>
      </c>
      <c r="J1600" t="s">
        <v>1190</v>
      </c>
      <c r="K1600" t="s">
        <v>1197</v>
      </c>
    </row>
    <row r="1601" spans="1:11">
      <c r="A1601" s="26">
        <v>44469</v>
      </c>
      <c r="B1601" t="s">
        <v>516</v>
      </c>
      <c r="C1601" t="s">
        <v>517</v>
      </c>
      <c r="D1601" t="s">
        <v>615</v>
      </c>
      <c r="E1601" t="s">
        <v>619</v>
      </c>
      <c r="F1601" s="29">
        <v>113</v>
      </c>
      <c r="G1601" s="29">
        <v>2661348.5299999998</v>
      </c>
      <c r="H1601" t="s">
        <v>11</v>
      </c>
      <c r="I1601" t="s">
        <v>1198</v>
      </c>
      <c r="J1601" t="s">
        <v>1190</v>
      </c>
      <c r="K1601" t="s">
        <v>1199</v>
      </c>
    </row>
    <row r="1602" spans="1:11">
      <c r="A1602" s="26">
        <v>44469</v>
      </c>
      <c r="B1602" t="s">
        <v>516</v>
      </c>
      <c r="C1602" t="s">
        <v>517</v>
      </c>
      <c r="D1602" t="s">
        <v>615</v>
      </c>
      <c r="E1602" t="s">
        <v>1200</v>
      </c>
      <c r="F1602" s="29">
        <v>49</v>
      </c>
      <c r="G1602" s="29">
        <v>108574681.25</v>
      </c>
      <c r="H1602" t="s">
        <v>11</v>
      </c>
      <c r="I1602" t="s">
        <v>1201</v>
      </c>
      <c r="J1602" t="s">
        <v>1190</v>
      </c>
      <c r="K1602" t="s">
        <v>1202</v>
      </c>
    </row>
    <row r="1603" spans="1:11">
      <c r="A1603" s="26">
        <v>44469</v>
      </c>
      <c r="B1603" t="s">
        <v>516</v>
      </c>
      <c r="C1603" t="s">
        <v>517</v>
      </c>
      <c r="D1603" t="s">
        <v>615</v>
      </c>
      <c r="E1603" t="s">
        <v>1188</v>
      </c>
      <c r="F1603" s="29">
        <v>0</v>
      </c>
      <c r="G1603" s="29">
        <v>0</v>
      </c>
      <c r="H1603" t="s">
        <v>11</v>
      </c>
      <c r="I1603" t="s">
        <v>1209</v>
      </c>
      <c r="J1603" t="s">
        <v>1210</v>
      </c>
      <c r="K1603" t="s">
        <v>1211</v>
      </c>
    </row>
    <row r="1604" spans="1:11">
      <c r="A1604" s="26">
        <v>44469</v>
      </c>
      <c r="B1604" t="s">
        <v>516</v>
      </c>
      <c r="C1604" t="s">
        <v>517</v>
      </c>
      <c r="D1604" t="s">
        <v>615</v>
      </c>
      <c r="E1604" t="s">
        <v>1188</v>
      </c>
      <c r="F1604" s="29">
        <v>2</v>
      </c>
      <c r="G1604" s="29">
        <v>19081.5</v>
      </c>
      <c r="H1604" t="s">
        <v>11</v>
      </c>
      <c r="I1604" t="s">
        <v>1212</v>
      </c>
      <c r="J1604" t="s">
        <v>1210</v>
      </c>
      <c r="K1604" t="s">
        <v>1213</v>
      </c>
    </row>
    <row r="1605" spans="1:11">
      <c r="A1605" s="26">
        <v>44377</v>
      </c>
      <c r="B1605" t="s">
        <v>516</v>
      </c>
      <c r="C1605" t="s">
        <v>517</v>
      </c>
      <c r="D1605" t="s">
        <v>615</v>
      </c>
      <c r="E1605" t="s">
        <v>518</v>
      </c>
      <c r="F1605" s="29">
        <v>139</v>
      </c>
      <c r="G1605" s="29">
        <v>53056182.329999998</v>
      </c>
      <c r="H1605" t="s">
        <v>11</v>
      </c>
      <c r="I1605" t="s">
        <v>616</v>
      </c>
      <c r="J1605" t="s">
        <v>617</v>
      </c>
      <c r="K1605" t="s">
        <v>618</v>
      </c>
    </row>
    <row r="1606" spans="1:11">
      <c r="A1606" s="26">
        <v>44377</v>
      </c>
      <c r="B1606" t="s">
        <v>516</v>
      </c>
      <c r="C1606" t="s">
        <v>517</v>
      </c>
      <c r="D1606" t="s">
        <v>615</v>
      </c>
      <c r="E1606" t="s">
        <v>619</v>
      </c>
      <c r="F1606" s="29">
        <v>161</v>
      </c>
      <c r="G1606" s="29">
        <v>2722355.77</v>
      </c>
      <c r="H1606" t="s">
        <v>11</v>
      </c>
      <c r="I1606" t="s">
        <v>620</v>
      </c>
      <c r="J1606" t="s">
        <v>617</v>
      </c>
      <c r="K1606" t="s">
        <v>621</v>
      </c>
    </row>
    <row r="1607" spans="1:11">
      <c r="A1607" s="26">
        <v>44377</v>
      </c>
      <c r="B1607" t="s">
        <v>516</v>
      </c>
      <c r="C1607" t="s">
        <v>517</v>
      </c>
      <c r="D1607" t="s">
        <v>615</v>
      </c>
      <c r="E1607" t="s">
        <v>518</v>
      </c>
      <c r="F1607" s="29">
        <v>318</v>
      </c>
      <c r="G1607" s="29">
        <v>193735259.02000001</v>
      </c>
      <c r="H1607" t="s">
        <v>11</v>
      </c>
      <c r="I1607" t="s">
        <v>622</v>
      </c>
      <c r="J1607" t="s">
        <v>617</v>
      </c>
      <c r="K1607" t="s">
        <v>623</v>
      </c>
    </row>
    <row r="1608" spans="1:11">
      <c r="A1608" s="26">
        <v>44377</v>
      </c>
      <c r="B1608" t="s">
        <v>516</v>
      </c>
      <c r="C1608" t="s">
        <v>517</v>
      </c>
      <c r="D1608" t="s">
        <v>615</v>
      </c>
      <c r="E1608" t="s">
        <v>518</v>
      </c>
      <c r="F1608" s="29">
        <v>127</v>
      </c>
      <c r="G1608" s="29">
        <v>341345.9</v>
      </c>
      <c r="H1608" t="s">
        <v>11</v>
      </c>
      <c r="I1608" t="s">
        <v>624</v>
      </c>
      <c r="J1608" t="s">
        <v>617</v>
      </c>
      <c r="K1608" t="s">
        <v>625</v>
      </c>
    </row>
    <row r="1609" spans="1:11">
      <c r="A1609" s="26">
        <v>44377</v>
      </c>
      <c r="B1609" t="s">
        <v>516</v>
      </c>
      <c r="C1609" t="s">
        <v>517</v>
      </c>
      <c r="D1609" t="s">
        <v>615</v>
      </c>
      <c r="E1609" t="s">
        <v>518</v>
      </c>
      <c r="F1609" s="29">
        <v>671</v>
      </c>
      <c r="G1609" s="29">
        <v>114186589.18000001</v>
      </c>
      <c r="H1609" t="s">
        <v>11</v>
      </c>
      <c r="I1609" t="s">
        <v>626</v>
      </c>
      <c r="J1609" t="s">
        <v>627</v>
      </c>
      <c r="K1609" t="s">
        <v>628</v>
      </c>
    </row>
    <row r="1610" spans="1:11">
      <c r="A1610" s="26">
        <v>44377</v>
      </c>
      <c r="B1610" t="s">
        <v>516</v>
      </c>
      <c r="C1610" t="s">
        <v>517</v>
      </c>
      <c r="D1610" t="s">
        <v>615</v>
      </c>
      <c r="E1610" t="s">
        <v>518</v>
      </c>
      <c r="F1610" s="29">
        <v>30225</v>
      </c>
      <c r="G1610" s="29">
        <v>2275530734.0999999</v>
      </c>
      <c r="H1610" t="s">
        <v>11</v>
      </c>
      <c r="I1610" t="s">
        <v>629</v>
      </c>
      <c r="J1610" t="s">
        <v>627</v>
      </c>
      <c r="K1610" t="s">
        <v>630</v>
      </c>
    </row>
    <row r="1611" spans="1:11">
      <c r="A1611" s="26">
        <v>44377</v>
      </c>
      <c r="B1611" t="s">
        <v>516</v>
      </c>
      <c r="C1611" t="s">
        <v>517</v>
      </c>
      <c r="D1611" t="s">
        <v>615</v>
      </c>
      <c r="E1611" t="s">
        <v>518</v>
      </c>
      <c r="F1611" s="29">
        <v>28081</v>
      </c>
      <c r="G1611" s="29">
        <v>2958452416.7199998</v>
      </c>
      <c r="H1611" t="s">
        <v>11</v>
      </c>
      <c r="I1611" t="s">
        <v>631</v>
      </c>
      <c r="J1611" t="s">
        <v>627</v>
      </c>
      <c r="K1611" t="s">
        <v>632</v>
      </c>
    </row>
    <row r="1612" spans="1:11">
      <c r="A1612" s="26">
        <v>44377</v>
      </c>
      <c r="B1612" t="s">
        <v>516</v>
      </c>
      <c r="C1612" t="s">
        <v>517</v>
      </c>
      <c r="D1612" t="s">
        <v>615</v>
      </c>
      <c r="E1612" t="s">
        <v>518</v>
      </c>
      <c r="F1612" s="29">
        <v>9939</v>
      </c>
      <c r="G1612" s="29">
        <v>11679299010.16</v>
      </c>
      <c r="H1612" t="s">
        <v>11</v>
      </c>
      <c r="I1612" t="s">
        <v>633</v>
      </c>
      <c r="J1612" t="s">
        <v>627</v>
      </c>
      <c r="K1612" t="s">
        <v>634</v>
      </c>
    </row>
    <row r="1613" spans="1:11">
      <c r="A1613" s="26">
        <v>44377</v>
      </c>
      <c r="B1613" t="s">
        <v>516</v>
      </c>
      <c r="C1613" t="s">
        <v>517</v>
      </c>
      <c r="D1613" t="s">
        <v>615</v>
      </c>
      <c r="E1613" t="s">
        <v>518</v>
      </c>
      <c r="F1613" s="29">
        <v>1588</v>
      </c>
      <c r="G1613" s="29">
        <v>218832973.44</v>
      </c>
      <c r="H1613" t="s">
        <v>11</v>
      </c>
      <c r="I1613" t="s">
        <v>635</v>
      </c>
      <c r="J1613" t="s">
        <v>627</v>
      </c>
      <c r="K1613" t="s">
        <v>636</v>
      </c>
    </row>
    <row r="1614" spans="1:11">
      <c r="A1614" s="26">
        <v>44377</v>
      </c>
      <c r="B1614" t="s">
        <v>516</v>
      </c>
      <c r="C1614" t="s">
        <v>517</v>
      </c>
      <c r="D1614" t="s">
        <v>615</v>
      </c>
      <c r="E1614" t="s">
        <v>518</v>
      </c>
      <c r="F1614" s="29">
        <v>677</v>
      </c>
      <c r="G1614" s="29">
        <v>140482178.03</v>
      </c>
      <c r="H1614" t="s">
        <v>11</v>
      </c>
      <c r="I1614" t="s">
        <v>637</v>
      </c>
      <c r="J1614" t="s">
        <v>627</v>
      </c>
      <c r="K1614" t="s">
        <v>638</v>
      </c>
    </row>
    <row r="1615" spans="1:11">
      <c r="A1615" s="26">
        <v>44377</v>
      </c>
      <c r="B1615" t="s">
        <v>516</v>
      </c>
      <c r="C1615" t="s">
        <v>517</v>
      </c>
      <c r="D1615" t="s">
        <v>615</v>
      </c>
      <c r="E1615" t="s">
        <v>518</v>
      </c>
      <c r="F1615" s="29">
        <v>215</v>
      </c>
      <c r="G1615" s="29">
        <v>10675256.07</v>
      </c>
      <c r="H1615" t="s">
        <v>11</v>
      </c>
      <c r="I1615" t="s">
        <v>639</v>
      </c>
      <c r="J1615" t="s">
        <v>627</v>
      </c>
      <c r="K1615" t="s">
        <v>640</v>
      </c>
    </row>
    <row r="1616" spans="1:11">
      <c r="A1616" s="26">
        <v>44377</v>
      </c>
      <c r="B1616" t="s">
        <v>516</v>
      </c>
      <c r="C1616" t="s">
        <v>517</v>
      </c>
      <c r="D1616" t="s">
        <v>615</v>
      </c>
      <c r="E1616" t="s">
        <v>518</v>
      </c>
      <c r="F1616" s="29">
        <v>29998</v>
      </c>
      <c r="G1616" s="29">
        <v>1502099079.6700001</v>
      </c>
      <c r="H1616" t="s">
        <v>11</v>
      </c>
      <c r="I1616" t="s">
        <v>641</v>
      </c>
      <c r="J1616" t="s">
        <v>627</v>
      </c>
      <c r="K1616" t="s">
        <v>642</v>
      </c>
    </row>
    <row r="1617" spans="1:11">
      <c r="A1617" s="26">
        <v>44377</v>
      </c>
      <c r="B1617" t="s">
        <v>516</v>
      </c>
      <c r="C1617" t="s">
        <v>517</v>
      </c>
      <c r="D1617" t="s">
        <v>615</v>
      </c>
      <c r="E1617" t="s">
        <v>518</v>
      </c>
      <c r="F1617" s="29">
        <v>82</v>
      </c>
      <c r="G1617" s="29">
        <v>3053004.59</v>
      </c>
      <c r="H1617" t="s">
        <v>11</v>
      </c>
      <c r="I1617" t="s">
        <v>643</v>
      </c>
      <c r="J1617" t="s">
        <v>627</v>
      </c>
      <c r="K1617" t="s">
        <v>644</v>
      </c>
    </row>
    <row r="1618" spans="1:11">
      <c r="A1618" s="26">
        <v>44377</v>
      </c>
      <c r="B1618" t="s">
        <v>516</v>
      </c>
      <c r="C1618" t="s">
        <v>517</v>
      </c>
      <c r="D1618" t="s">
        <v>615</v>
      </c>
      <c r="E1618" t="s">
        <v>518</v>
      </c>
      <c r="F1618" s="29">
        <v>1558</v>
      </c>
      <c r="G1618" s="29">
        <v>167124366.88999999</v>
      </c>
      <c r="H1618" t="s">
        <v>11</v>
      </c>
      <c r="I1618" t="s">
        <v>645</v>
      </c>
      <c r="J1618" t="s">
        <v>627</v>
      </c>
      <c r="K1618" t="s">
        <v>646</v>
      </c>
    </row>
    <row r="1619" spans="1:11">
      <c r="A1619" s="26">
        <v>44377</v>
      </c>
      <c r="B1619" t="s">
        <v>516</v>
      </c>
      <c r="C1619" t="s">
        <v>517</v>
      </c>
      <c r="D1619" t="s">
        <v>615</v>
      </c>
      <c r="E1619" t="s">
        <v>518</v>
      </c>
      <c r="F1619" s="29">
        <v>55</v>
      </c>
      <c r="G1619" s="29">
        <v>3512747.21</v>
      </c>
      <c r="H1619" t="s">
        <v>11</v>
      </c>
      <c r="I1619" t="s">
        <v>647</v>
      </c>
      <c r="J1619" t="s">
        <v>627</v>
      </c>
      <c r="K1619" t="s">
        <v>648</v>
      </c>
    </row>
    <row r="1620" spans="1:11">
      <c r="A1620" s="26">
        <v>44377</v>
      </c>
      <c r="B1620" t="s">
        <v>516</v>
      </c>
      <c r="C1620" t="s">
        <v>517</v>
      </c>
      <c r="D1620" t="s">
        <v>615</v>
      </c>
      <c r="E1620" t="s">
        <v>518</v>
      </c>
      <c r="F1620" s="29">
        <v>54</v>
      </c>
      <c r="G1620" s="29">
        <v>1551825.57</v>
      </c>
      <c r="H1620" t="s">
        <v>11</v>
      </c>
      <c r="I1620" t="s">
        <v>649</v>
      </c>
      <c r="J1620" t="s">
        <v>627</v>
      </c>
      <c r="K1620" t="s">
        <v>650</v>
      </c>
    </row>
    <row r="1621" spans="1:11">
      <c r="A1621" s="26">
        <v>44377</v>
      </c>
      <c r="B1621" t="s">
        <v>516</v>
      </c>
      <c r="C1621" t="s">
        <v>517</v>
      </c>
      <c r="D1621" t="s">
        <v>615</v>
      </c>
      <c r="E1621" t="s">
        <v>518</v>
      </c>
      <c r="F1621" s="29">
        <v>174</v>
      </c>
      <c r="G1621" s="29">
        <v>7851779.0199999996</v>
      </c>
      <c r="H1621" t="s">
        <v>11</v>
      </c>
      <c r="I1621" t="s">
        <v>651</v>
      </c>
      <c r="J1621" t="s">
        <v>627</v>
      </c>
      <c r="K1621" t="s">
        <v>652</v>
      </c>
    </row>
    <row r="1622" spans="1:11">
      <c r="A1622" s="26">
        <v>44377</v>
      </c>
      <c r="B1622" t="s">
        <v>516</v>
      </c>
      <c r="C1622" t="s">
        <v>517</v>
      </c>
      <c r="D1622" t="s">
        <v>615</v>
      </c>
      <c r="E1622" t="s">
        <v>518</v>
      </c>
      <c r="F1622" s="29">
        <v>85</v>
      </c>
      <c r="G1622" s="29">
        <v>12538781.640000001</v>
      </c>
      <c r="H1622" t="s">
        <v>11</v>
      </c>
      <c r="I1622" t="s">
        <v>653</v>
      </c>
      <c r="J1622" t="s">
        <v>627</v>
      </c>
      <c r="K1622" t="s">
        <v>654</v>
      </c>
    </row>
    <row r="1623" spans="1:11">
      <c r="A1623" s="26">
        <v>44377</v>
      </c>
      <c r="B1623" t="s">
        <v>516</v>
      </c>
      <c r="C1623" t="s">
        <v>517</v>
      </c>
      <c r="D1623" t="s">
        <v>615</v>
      </c>
      <c r="E1623" t="s">
        <v>518</v>
      </c>
      <c r="F1623" s="29">
        <v>183</v>
      </c>
      <c r="G1623" s="29">
        <v>11752972.460000001</v>
      </c>
      <c r="H1623" t="s">
        <v>11</v>
      </c>
      <c r="I1623" t="s">
        <v>655</v>
      </c>
      <c r="J1623" t="s">
        <v>627</v>
      </c>
      <c r="K1623" t="s">
        <v>656</v>
      </c>
    </row>
    <row r="1624" spans="1:11">
      <c r="A1624" s="26">
        <v>44377</v>
      </c>
      <c r="B1624" t="s">
        <v>516</v>
      </c>
      <c r="C1624" t="s">
        <v>517</v>
      </c>
      <c r="D1624" t="s">
        <v>615</v>
      </c>
      <c r="E1624" t="s">
        <v>518</v>
      </c>
      <c r="F1624" s="29">
        <v>3328</v>
      </c>
      <c r="G1624" s="29">
        <v>176689723.93000001</v>
      </c>
      <c r="H1624" t="s">
        <v>11</v>
      </c>
      <c r="I1624" t="s">
        <v>657</v>
      </c>
      <c r="J1624" t="s">
        <v>627</v>
      </c>
      <c r="K1624" t="s">
        <v>658</v>
      </c>
    </row>
    <row r="1625" spans="1:11">
      <c r="A1625" s="26">
        <v>44377</v>
      </c>
      <c r="B1625" t="s">
        <v>516</v>
      </c>
      <c r="C1625" t="s">
        <v>517</v>
      </c>
      <c r="D1625" t="s">
        <v>615</v>
      </c>
      <c r="E1625" t="s">
        <v>518</v>
      </c>
      <c r="F1625" s="29">
        <v>157</v>
      </c>
      <c r="G1625" s="29">
        <v>3463575.08</v>
      </c>
      <c r="H1625" t="s">
        <v>11</v>
      </c>
      <c r="I1625" t="s">
        <v>659</v>
      </c>
      <c r="J1625" t="s">
        <v>627</v>
      </c>
      <c r="K1625" t="s">
        <v>660</v>
      </c>
    </row>
    <row r="1626" spans="1:11">
      <c r="A1626" s="26">
        <v>44377</v>
      </c>
      <c r="B1626" t="s">
        <v>516</v>
      </c>
      <c r="C1626" t="s">
        <v>517</v>
      </c>
      <c r="D1626" t="s">
        <v>615</v>
      </c>
      <c r="E1626" t="s">
        <v>518</v>
      </c>
      <c r="F1626" s="29">
        <v>676</v>
      </c>
      <c r="G1626" s="29">
        <v>44688836.390000001</v>
      </c>
      <c r="H1626" t="s">
        <v>11</v>
      </c>
      <c r="I1626" t="s">
        <v>661</v>
      </c>
      <c r="J1626" t="s">
        <v>627</v>
      </c>
      <c r="K1626" t="s">
        <v>662</v>
      </c>
    </row>
    <row r="1627" spans="1:11">
      <c r="A1627" s="26">
        <v>44377</v>
      </c>
      <c r="B1627" t="s">
        <v>516</v>
      </c>
      <c r="C1627" t="s">
        <v>517</v>
      </c>
      <c r="D1627" t="s">
        <v>615</v>
      </c>
      <c r="E1627" t="s">
        <v>518</v>
      </c>
      <c r="F1627" s="29">
        <v>1506</v>
      </c>
      <c r="G1627" s="29">
        <v>265299698.03</v>
      </c>
      <c r="H1627" t="s">
        <v>11</v>
      </c>
      <c r="I1627" t="s">
        <v>663</v>
      </c>
      <c r="J1627" t="s">
        <v>627</v>
      </c>
      <c r="K1627" t="s">
        <v>664</v>
      </c>
    </row>
    <row r="1628" spans="1:11">
      <c r="A1628" s="26">
        <v>44377</v>
      </c>
      <c r="B1628" t="s">
        <v>516</v>
      </c>
      <c r="C1628" t="s">
        <v>517</v>
      </c>
      <c r="D1628" t="s">
        <v>615</v>
      </c>
      <c r="E1628" t="s">
        <v>518</v>
      </c>
      <c r="F1628" s="29">
        <v>117397</v>
      </c>
      <c r="G1628" s="29">
        <v>22952629555.740002</v>
      </c>
      <c r="H1628" t="s">
        <v>11</v>
      </c>
      <c r="I1628" t="s">
        <v>665</v>
      </c>
      <c r="J1628" t="s">
        <v>627</v>
      </c>
      <c r="K1628" t="s">
        <v>666</v>
      </c>
    </row>
    <row r="1629" spans="1:11">
      <c r="A1629" s="26">
        <v>44377</v>
      </c>
      <c r="B1629" t="s">
        <v>516</v>
      </c>
      <c r="C1629" t="s">
        <v>517</v>
      </c>
      <c r="D1629" t="s">
        <v>615</v>
      </c>
      <c r="E1629" t="s">
        <v>518</v>
      </c>
      <c r="F1629" s="29">
        <v>38</v>
      </c>
      <c r="G1629" s="29">
        <v>1298447.54</v>
      </c>
      <c r="H1629" t="s">
        <v>11</v>
      </c>
      <c r="I1629" t="s">
        <v>671</v>
      </c>
      <c r="J1629" t="s">
        <v>627</v>
      </c>
      <c r="K1629" t="s">
        <v>672</v>
      </c>
    </row>
    <row r="1630" spans="1:11">
      <c r="A1630" s="26">
        <v>44377</v>
      </c>
      <c r="B1630" t="s">
        <v>516</v>
      </c>
      <c r="C1630" t="s">
        <v>517</v>
      </c>
      <c r="D1630" t="s">
        <v>615</v>
      </c>
      <c r="E1630" t="s">
        <v>518</v>
      </c>
      <c r="F1630" s="29">
        <v>1221</v>
      </c>
      <c r="G1630" s="29">
        <v>23954333.440000001</v>
      </c>
      <c r="H1630" t="s">
        <v>11</v>
      </c>
      <c r="I1630" t="s">
        <v>673</v>
      </c>
      <c r="J1630" t="s">
        <v>627</v>
      </c>
      <c r="K1630" t="s">
        <v>674</v>
      </c>
    </row>
    <row r="1631" spans="1:11">
      <c r="A1631" s="26">
        <v>44377</v>
      </c>
      <c r="B1631" t="s">
        <v>516</v>
      </c>
      <c r="C1631" t="s">
        <v>517</v>
      </c>
      <c r="D1631" t="s">
        <v>615</v>
      </c>
      <c r="E1631" t="s">
        <v>518</v>
      </c>
      <c r="F1631" s="29">
        <v>138</v>
      </c>
      <c r="G1631" s="29">
        <v>3727387.54</v>
      </c>
      <c r="H1631" t="s">
        <v>11</v>
      </c>
      <c r="I1631" t="s">
        <v>675</v>
      </c>
      <c r="J1631" t="s">
        <v>627</v>
      </c>
      <c r="K1631" t="s">
        <v>676</v>
      </c>
    </row>
    <row r="1632" spans="1:11">
      <c r="A1632" s="26">
        <v>44377</v>
      </c>
      <c r="B1632" t="s">
        <v>516</v>
      </c>
      <c r="C1632" t="s">
        <v>517</v>
      </c>
      <c r="D1632" t="s">
        <v>615</v>
      </c>
      <c r="E1632" t="s">
        <v>518</v>
      </c>
      <c r="F1632" s="29">
        <v>1174</v>
      </c>
      <c r="G1632" s="29">
        <v>122755438.03</v>
      </c>
      <c r="H1632" t="s">
        <v>11</v>
      </c>
      <c r="I1632" t="s">
        <v>677</v>
      </c>
      <c r="J1632" t="s">
        <v>627</v>
      </c>
      <c r="K1632" t="s">
        <v>678</v>
      </c>
    </row>
    <row r="1633" spans="1:11">
      <c r="A1633" s="26">
        <v>44377</v>
      </c>
      <c r="B1633" t="s">
        <v>516</v>
      </c>
      <c r="C1633" t="s">
        <v>517</v>
      </c>
      <c r="D1633" t="s">
        <v>615</v>
      </c>
      <c r="E1633" t="s">
        <v>518</v>
      </c>
      <c r="F1633" s="29">
        <v>145</v>
      </c>
      <c r="G1633" s="29">
        <v>25687059.34</v>
      </c>
      <c r="H1633" t="s">
        <v>11</v>
      </c>
      <c r="I1633" t="s">
        <v>679</v>
      </c>
      <c r="J1633" t="s">
        <v>627</v>
      </c>
      <c r="K1633" t="s">
        <v>680</v>
      </c>
    </row>
    <row r="1634" spans="1:11">
      <c r="A1634" s="26">
        <v>44377</v>
      </c>
      <c r="B1634" t="s">
        <v>516</v>
      </c>
      <c r="C1634" t="s">
        <v>517</v>
      </c>
      <c r="D1634" t="s">
        <v>615</v>
      </c>
      <c r="E1634" t="s">
        <v>518</v>
      </c>
      <c r="F1634" s="29">
        <v>8968</v>
      </c>
      <c r="G1634" s="29">
        <v>2012386831.48</v>
      </c>
      <c r="H1634" t="s">
        <v>11</v>
      </c>
      <c r="I1634" t="s">
        <v>681</v>
      </c>
      <c r="J1634" t="s">
        <v>627</v>
      </c>
      <c r="K1634" t="s">
        <v>682</v>
      </c>
    </row>
    <row r="1635" spans="1:11">
      <c r="A1635" s="26">
        <v>44377</v>
      </c>
      <c r="B1635" t="s">
        <v>516</v>
      </c>
      <c r="C1635" t="s">
        <v>517</v>
      </c>
      <c r="D1635" t="s">
        <v>615</v>
      </c>
      <c r="E1635" t="s">
        <v>518</v>
      </c>
      <c r="F1635" s="29">
        <v>5799</v>
      </c>
      <c r="G1635" s="29">
        <v>512575659.67000002</v>
      </c>
      <c r="H1635" t="s">
        <v>11</v>
      </c>
      <c r="I1635" t="s">
        <v>683</v>
      </c>
      <c r="J1635" t="s">
        <v>627</v>
      </c>
      <c r="K1635" t="s">
        <v>684</v>
      </c>
    </row>
    <row r="1636" spans="1:11">
      <c r="A1636" s="26">
        <v>44377</v>
      </c>
      <c r="B1636" t="s">
        <v>516</v>
      </c>
      <c r="C1636" t="s">
        <v>517</v>
      </c>
      <c r="D1636" t="s">
        <v>615</v>
      </c>
      <c r="E1636" t="s">
        <v>518</v>
      </c>
      <c r="F1636" s="29">
        <v>326</v>
      </c>
      <c r="G1636" s="29">
        <v>250819722.62</v>
      </c>
      <c r="H1636" t="s">
        <v>11</v>
      </c>
      <c r="I1636" t="s">
        <v>685</v>
      </c>
      <c r="J1636" t="s">
        <v>627</v>
      </c>
      <c r="K1636" t="s">
        <v>686</v>
      </c>
    </row>
    <row r="1637" spans="1:11">
      <c r="A1637" s="26">
        <v>44377</v>
      </c>
      <c r="B1637" t="s">
        <v>516</v>
      </c>
      <c r="C1637" t="s">
        <v>517</v>
      </c>
      <c r="D1637" t="s">
        <v>615</v>
      </c>
      <c r="E1637" t="s">
        <v>518</v>
      </c>
      <c r="F1637" s="29">
        <v>105</v>
      </c>
      <c r="G1637" s="29">
        <v>19659008.850000001</v>
      </c>
      <c r="H1637" t="s">
        <v>11</v>
      </c>
      <c r="I1637" t="s">
        <v>687</v>
      </c>
      <c r="J1637" t="s">
        <v>627</v>
      </c>
      <c r="K1637" t="s">
        <v>688</v>
      </c>
    </row>
    <row r="1638" spans="1:11">
      <c r="A1638" s="26">
        <v>44377</v>
      </c>
      <c r="B1638" t="s">
        <v>516</v>
      </c>
      <c r="C1638" t="s">
        <v>517</v>
      </c>
      <c r="D1638" t="s">
        <v>615</v>
      </c>
      <c r="E1638" t="s">
        <v>518</v>
      </c>
      <c r="F1638" s="29">
        <v>104</v>
      </c>
      <c r="G1638" s="29">
        <v>23534039.02</v>
      </c>
      <c r="H1638" t="s">
        <v>11</v>
      </c>
      <c r="I1638" t="s">
        <v>689</v>
      </c>
      <c r="J1638" t="s">
        <v>627</v>
      </c>
      <c r="K1638" t="s">
        <v>690</v>
      </c>
    </row>
    <row r="1639" spans="1:11">
      <c r="A1639" s="26">
        <v>44377</v>
      </c>
      <c r="B1639" t="s">
        <v>516</v>
      </c>
      <c r="C1639" t="s">
        <v>517</v>
      </c>
      <c r="D1639" t="s">
        <v>615</v>
      </c>
      <c r="E1639" t="s">
        <v>518</v>
      </c>
      <c r="F1639" s="29">
        <v>103</v>
      </c>
      <c r="G1639" s="29">
        <v>5360809.84</v>
      </c>
      <c r="H1639" t="s">
        <v>11</v>
      </c>
      <c r="I1639" t="s">
        <v>691</v>
      </c>
      <c r="J1639" t="s">
        <v>627</v>
      </c>
      <c r="K1639" t="s">
        <v>692</v>
      </c>
    </row>
    <row r="1640" spans="1:11">
      <c r="A1640" s="26">
        <v>44377</v>
      </c>
      <c r="B1640" t="s">
        <v>516</v>
      </c>
      <c r="C1640" t="s">
        <v>517</v>
      </c>
      <c r="D1640" t="s">
        <v>615</v>
      </c>
      <c r="E1640" t="s">
        <v>518</v>
      </c>
      <c r="F1640" s="29">
        <v>174</v>
      </c>
      <c r="G1640" s="29">
        <v>8824250.4900000002</v>
      </c>
      <c r="H1640" t="s">
        <v>11</v>
      </c>
      <c r="I1640" t="s">
        <v>693</v>
      </c>
      <c r="J1640" t="s">
        <v>627</v>
      </c>
      <c r="K1640" t="s">
        <v>694</v>
      </c>
    </row>
    <row r="1641" spans="1:11">
      <c r="A1641" s="26">
        <v>44377</v>
      </c>
      <c r="B1641" t="s">
        <v>516</v>
      </c>
      <c r="C1641" t="s">
        <v>517</v>
      </c>
      <c r="D1641" t="s">
        <v>615</v>
      </c>
      <c r="E1641" t="s">
        <v>518</v>
      </c>
      <c r="F1641" s="29">
        <v>35</v>
      </c>
      <c r="G1641" s="29">
        <v>1565943.61</v>
      </c>
      <c r="H1641" t="s">
        <v>11</v>
      </c>
      <c r="I1641" t="s">
        <v>695</v>
      </c>
      <c r="J1641" t="s">
        <v>627</v>
      </c>
      <c r="K1641" t="s">
        <v>696</v>
      </c>
    </row>
    <row r="1642" spans="1:11">
      <c r="A1642" s="26">
        <v>44377</v>
      </c>
      <c r="B1642" t="s">
        <v>516</v>
      </c>
      <c r="C1642" t="s">
        <v>517</v>
      </c>
      <c r="D1642" t="s">
        <v>615</v>
      </c>
      <c r="E1642" t="s">
        <v>518</v>
      </c>
      <c r="F1642" s="29">
        <v>45632</v>
      </c>
      <c r="G1642" s="29">
        <v>2182384794.75</v>
      </c>
      <c r="H1642" t="s">
        <v>11</v>
      </c>
      <c r="I1642" t="s">
        <v>697</v>
      </c>
      <c r="J1642" t="s">
        <v>627</v>
      </c>
      <c r="K1642" t="s">
        <v>698</v>
      </c>
    </row>
    <row r="1643" spans="1:11">
      <c r="A1643" s="26">
        <v>44377</v>
      </c>
      <c r="B1643" t="s">
        <v>516</v>
      </c>
      <c r="C1643" t="s">
        <v>517</v>
      </c>
      <c r="D1643" t="s">
        <v>615</v>
      </c>
      <c r="E1643" t="s">
        <v>518</v>
      </c>
      <c r="F1643" s="29">
        <v>3248</v>
      </c>
      <c r="G1643" s="29">
        <v>208770425.56999999</v>
      </c>
      <c r="H1643" t="s">
        <v>11</v>
      </c>
      <c r="I1643" t="s">
        <v>699</v>
      </c>
      <c r="J1643" t="s">
        <v>627</v>
      </c>
      <c r="K1643" t="s">
        <v>700</v>
      </c>
    </row>
    <row r="1644" spans="1:11">
      <c r="A1644" s="26">
        <v>44377</v>
      </c>
      <c r="B1644" t="s">
        <v>516</v>
      </c>
      <c r="C1644" t="s">
        <v>517</v>
      </c>
      <c r="D1644" t="s">
        <v>615</v>
      </c>
      <c r="E1644" t="s">
        <v>518</v>
      </c>
      <c r="F1644" s="29">
        <v>3121</v>
      </c>
      <c r="G1644" s="29">
        <v>6105659374.1000004</v>
      </c>
      <c r="H1644" t="s">
        <v>11</v>
      </c>
      <c r="I1644" t="s">
        <v>701</v>
      </c>
      <c r="J1644" t="s">
        <v>627</v>
      </c>
      <c r="K1644" t="s">
        <v>702</v>
      </c>
    </row>
    <row r="1645" spans="1:11">
      <c r="A1645" s="26">
        <v>44377</v>
      </c>
      <c r="B1645" t="s">
        <v>516</v>
      </c>
      <c r="C1645" t="s">
        <v>517</v>
      </c>
      <c r="D1645" t="s">
        <v>615</v>
      </c>
      <c r="E1645" t="s">
        <v>518</v>
      </c>
      <c r="F1645" s="29">
        <v>241</v>
      </c>
      <c r="G1645" s="29">
        <v>39841807.869999997</v>
      </c>
      <c r="H1645" t="s">
        <v>11</v>
      </c>
      <c r="I1645" t="s">
        <v>703</v>
      </c>
      <c r="J1645" t="s">
        <v>627</v>
      </c>
      <c r="K1645" t="s">
        <v>704</v>
      </c>
    </row>
    <row r="1646" spans="1:11">
      <c r="A1646" s="26">
        <v>44377</v>
      </c>
      <c r="B1646" t="s">
        <v>516</v>
      </c>
      <c r="C1646" t="s">
        <v>517</v>
      </c>
      <c r="D1646" t="s">
        <v>615</v>
      </c>
      <c r="E1646" t="s">
        <v>518</v>
      </c>
      <c r="F1646" s="29">
        <v>184</v>
      </c>
      <c r="G1646" s="29">
        <v>11622245.9</v>
      </c>
      <c r="H1646" t="s">
        <v>11</v>
      </c>
      <c r="I1646" t="s">
        <v>705</v>
      </c>
      <c r="J1646" t="s">
        <v>627</v>
      </c>
      <c r="K1646" t="s">
        <v>706</v>
      </c>
    </row>
    <row r="1647" spans="1:11">
      <c r="A1647" s="26">
        <v>44377</v>
      </c>
      <c r="B1647" t="s">
        <v>516</v>
      </c>
      <c r="C1647" t="s">
        <v>517</v>
      </c>
      <c r="D1647" t="s">
        <v>615</v>
      </c>
      <c r="E1647" t="s">
        <v>518</v>
      </c>
      <c r="F1647" s="29">
        <v>250</v>
      </c>
      <c r="G1647" s="29">
        <v>25073008.52</v>
      </c>
      <c r="H1647" t="s">
        <v>11</v>
      </c>
      <c r="I1647" t="s">
        <v>707</v>
      </c>
      <c r="J1647" t="s">
        <v>627</v>
      </c>
      <c r="K1647" t="s">
        <v>708</v>
      </c>
    </row>
    <row r="1648" spans="1:11">
      <c r="A1648" s="26">
        <v>44377</v>
      </c>
      <c r="B1648" t="s">
        <v>516</v>
      </c>
      <c r="C1648" t="s">
        <v>517</v>
      </c>
      <c r="D1648" t="s">
        <v>615</v>
      </c>
      <c r="E1648" t="s">
        <v>518</v>
      </c>
      <c r="F1648" s="29">
        <v>39</v>
      </c>
      <c r="G1648" s="29">
        <v>4501395.08</v>
      </c>
      <c r="H1648" t="s">
        <v>11</v>
      </c>
      <c r="I1648" t="s">
        <v>709</v>
      </c>
      <c r="J1648" t="s">
        <v>627</v>
      </c>
      <c r="K1648" t="s">
        <v>710</v>
      </c>
    </row>
    <row r="1649" spans="1:11">
      <c r="A1649" s="26">
        <v>44377</v>
      </c>
      <c r="B1649" t="s">
        <v>516</v>
      </c>
      <c r="C1649" t="s">
        <v>517</v>
      </c>
      <c r="D1649" t="s">
        <v>615</v>
      </c>
      <c r="E1649" t="s">
        <v>518</v>
      </c>
      <c r="F1649" s="29">
        <v>1561</v>
      </c>
      <c r="G1649" s="29">
        <v>91759233.439999998</v>
      </c>
      <c r="H1649" t="s">
        <v>11</v>
      </c>
      <c r="I1649" t="s">
        <v>711</v>
      </c>
      <c r="J1649" t="s">
        <v>627</v>
      </c>
      <c r="K1649" t="s">
        <v>712</v>
      </c>
    </row>
    <row r="1650" spans="1:11">
      <c r="A1650" s="26">
        <v>44377</v>
      </c>
      <c r="B1650" t="s">
        <v>516</v>
      </c>
      <c r="C1650" t="s">
        <v>517</v>
      </c>
      <c r="D1650" t="s">
        <v>615</v>
      </c>
      <c r="E1650" t="s">
        <v>518</v>
      </c>
      <c r="F1650" s="29">
        <v>3729</v>
      </c>
      <c r="G1650" s="29">
        <v>105239363.61</v>
      </c>
      <c r="H1650" t="s">
        <v>11</v>
      </c>
      <c r="I1650" t="s">
        <v>713</v>
      </c>
      <c r="J1650" t="s">
        <v>627</v>
      </c>
      <c r="K1650" t="s">
        <v>714</v>
      </c>
    </row>
    <row r="1651" spans="1:11">
      <c r="A1651" s="26">
        <v>44377</v>
      </c>
      <c r="B1651" t="s">
        <v>516</v>
      </c>
      <c r="C1651" t="s">
        <v>517</v>
      </c>
      <c r="D1651" t="s">
        <v>615</v>
      </c>
      <c r="E1651" t="s">
        <v>518</v>
      </c>
      <c r="F1651" s="29">
        <v>23</v>
      </c>
      <c r="G1651" s="29">
        <v>1620427.54</v>
      </c>
      <c r="H1651" t="s">
        <v>11</v>
      </c>
      <c r="I1651" t="s">
        <v>715</v>
      </c>
      <c r="J1651" t="s">
        <v>627</v>
      </c>
      <c r="K1651" t="s">
        <v>716</v>
      </c>
    </row>
    <row r="1652" spans="1:11">
      <c r="A1652" s="26">
        <v>44377</v>
      </c>
      <c r="B1652" t="s">
        <v>516</v>
      </c>
      <c r="C1652" t="s">
        <v>517</v>
      </c>
      <c r="D1652" t="s">
        <v>615</v>
      </c>
      <c r="E1652" t="s">
        <v>518</v>
      </c>
      <c r="F1652" s="29">
        <v>32</v>
      </c>
      <c r="G1652" s="29">
        <v>2127216.7200000002</v>
      </c>
      <c r="H1652" t="s">
        <v>11</v>
      </c>
      <c r="I1652" t="s">
        <v>719</v>
      </c>
      <c r="J1652" t="s">
        <v>627</v>
      </c>
      <c r="K1652" t="s">
        <v>720</v>
      </c>
    </row>
    <row r="1653" spans="1:11">
      <c r="A1653" s="26">
        <v>44377</v>
      </c>
      <c r="B1653" t="s">
        <v>516</v>
      </c>
      <c r="C1653" t="s">
        <v>517</v>
      </c>
      <c r="D1653" t="s">
        <v>615</v>
      </c>
      <c r="E1653" t="s">
        <v>518</v>
      </c>
      <c r="F1653" s="29">
        <v>10</v>
      </c>
      <c r="G1653" s="29">
        <v>20825617.050000001</v>
      </c>
      <c r="H1653" t="s">
        <v>11</v>
      </c>
      <c r="I1653" t="s">
        <v>721</v>
      </c>
      <c r="J1653" t="s">
        <v>627</v>
      </c>
      <c r="K1653" t="s">
        <v>722</v>
      </c>
    </row>
    <row r="1654" spans="1:11">
      <c r="A1654" s="26">
        <v>44377</v>
      </c>
      <c r="B1654" t="s">
        <v>516</v>
      </c>
      <c r="C1654" t="s">
        <v>517</v>
      </c>
      <c r="D1654" t="s">
        <v>615</v>
      </c>
      <c r="E1654" t="s">
        <v>518</v>
      </c>
      <c r="F1654" s="29">
        <v>34</v>
      </c>
      <c r="G1654" s="29">
        <v>3779926.23</v>
      </c>
      <c r="H1654" t="s">
        <v>11</v>
      </c>
      <c r="I1654" t="s">
        <v>723</v>
      </c>
      <c r="J1654" t="s">
        <v>627</v>
      </c>
      <c r="K1654" t="s">
        <v>724</v>
      </c>
    </row>
    <row r="1655" spans="1:11">
      <c r="A1655" s="26">
        <v>44377</v>
      </c>
      <c r="B1655" t="s">
        <v>516</v>
      </c>
      <c r="C1655" t="s">
        <v>517</v>
      </c>
      <c r="D1655" t="s">
        <v>615</v>
      </c>
      <c r="E1655" t="s">
        <v>518</v>
      </c>
      <c r="F1655" s="29">
        <v>694</v>
      </c>
      <c r="G1655" s="29">
        <v>16205064.92</v>
      </c>
      <c r="H1655" t="s">
        <v>11</v>
      </c>
      <c r="I1655" t="s">
        <v>725</v>
      </c>
      <c r="J1655" t="s">
        <v>627</v>
      </c>
      <c r="K1655" t="s">
        <v>726</v>
      </c>
    </row>
    <row r="1656" spans="1:11">
      <c r="A1656" s="26">
        <v>44377</v>
      </c>
      <c r="B1656" t="s">
        <v>516</v>
      </c>
      <c r="C1656" t="s">
        <v>517</v>
      </c>
      <c r="D1656" t="s">
        <v>615</v>
      </c>
      <c r="E1656" t="s">
        <v>518</v>
      </c>
      <c r="F1656" s="29">
        <v>53</v>
      </c>
      <c r="G1656" s="29">
        <v>6209107.21</v>
      </c>
      <c r="H1656" t="s">
        <v>11</v>
      </c>
      <c r="I1656" t="s">
        <v>727</v>
      </c>
      <c r="J1656" t="s">
        <v>627</v>
      </c>
      <c r="K1656" t="s">
        <v>728</v>
      </c>
    </row>
    <row r="1657" spans="1:11">
      <c r="A1657" s="26">
        <v>44377</v>
      </c>
      <c r="B1657" t="s">
        <v>516</v>
      </c>
      <c r="C1657" t="s">
        <v>517</v>
      </c>
      <c r="D1657" t="s">
        <v>615</v>
      </c>
      <c r="E1657" t="s">
        <v>518</v>
      </c>
      <c r="F1657" s="29">
        <v>9012</v>
      </c>
      <c r="G1657" s="29">
        <v>865921267.21000004</v>
      </c>
      <c r="H1657" t="s">
        <v>11</v>
      </c>
      <c r="I1657" t="s">
        <v>733</v>
      </c>
      <c r="J1657" t="s">
        <v>627</v>
      </c>
      <c r="K1657" t="s">
        <v>734</v>
      </c>
    </row>
    <row r="1658" spans="1:11">
      <c r="A1658" s="26">
        <v>44377</v>
      </c>
      <c r="B1658" t="s">
        <v>516</v>
      </c>
      <c r="C1658" t="s">
        <v>517</v>
      </c>
      <c r="D1658" t="s">
        <v>615</v>
      </c>
      <c r="E1658" t="s">
        <v>518</v>
      </c>
      <c r="F1658" s="29">
        <v>108</v>
      </c>
      <c r="G1658" s="29">
        <v>83236680.329999998</v>
      </c>
      <c r="H1658" t="s">
        <v>11</v>
      </c>
      <c r="I1658" t="s">
        <v>735</v>
      </c>
      <c r="J1658" t="s">
        <v>627</v>
      </c>
      <c r="K1658" t="s">
        <v>736</v>
      </c>
    </row>
    <row r="1659" spans="1:11">
      <c r="A1659" s="26">
        <v>44377</v>
      </c>
      <c r="B1659" t="s">
        <v>516</v>
      </c>
      <c r="C1659" t="s">
        <v>517</v>
      </c>
      <c r="D1659" t="s">
        <v>615</v>
      </c>
      <c r="E1659" t="s">
        <v>518</v>
      </c>
      <c r="F1659" s="29">
        <v>4</v>
      </c>
      <c r="G1659" s="29">
        <v>2741696.07</v>
      </c>
      <c r="H1659" t="s">
        <v>11</v>
      </c>
      <c r="I1659" t="s">
        <v>737</v>
      </c>
      <c r="J1659" t="s">
        <v>627</v>
      </c>
      <c r="K1659" t="s">
        <v>738</v>
      </c>
    </row>
    <row r="1660" spans="1:11">
      <c r="A1660" s="26">
        <v>44377</v>
      </c>
      <c r="B1660" t="s">
        <v>516</v>
      </c>
      <c r="C1660" t="s">
        <v>517</v>
      </c>
      <c r="D1660" t="s">
        <v>615</v>
      </c>
      <c r="E1660" t="s">
        <v>518</v>
      </c>
      <c r="F1660" s="29">
        <v>267</v>
      </c>
      <c r="G1660" s="29">
        <v>27341482.620000001</v>
      </c>
      <c r="H1660" t="s">
        <v>11</v>
      </c>
      <c r="I1660" t="s">
        <v>739</v>
      </c>
      <c r="J1660" t="s">
        <v>627</v>
      </c>
      <c r="K1660" t="s">
        <v>740</v>
      </c>
    </row>
    <row r="1661" spans="1:11">
      <c r="A1661" s="26">
        <v>44377</v>
      </c>
      <c r="B1661" t="s">
        <v>516</v>
      </c>
      <c r="C1661" t="s">
        <v>517</v>
      </c>
      <c r="D1661" t="s">
        <v>615</v>
      </c>
      <c r="E1661" t="s">
        <v>518</v>
      </c>
      <c r="F1661" s="29">
        <v>267</v>
      </c>
      <c r="G1661" s="29">
        <v>23680567.870000001</v>
      </c>
      <c r="H1661" t="s">
        <v>11</v>
      </c>
      <c r="I1661" t="s">
        <v>741</v>
      </c>
      <c r="J1661" t="s">
        <v>627</v>
      </c>
      <c r="K1661" t="s">
        <v>742</v>
      </c>
    </row>
    <row r="1662" spans="1:11">
      <c r="A1662" s="26">
        <v>44377</v>
      </c>
      <c r="B1662" t="s">
        <v>516</v>
      </c>
      <c r="C1662" t="s">
        <v>517</v>
      </c>
      <c r="D1662" t="s">
        <v>615</v>
      </c>
      <c r="E1662" t="s">
        <v>518</v>
      </c>
      <c r="F1662" s="29">
        <v>66</v>
      </c>
      <c r="G1662" s="29">
        <v>8494846.8900000006</v>
      </c>
      <c r="H1662" t="s">
        <v>11</v>
      </c>
      <c r="I1662" t="s">
        <v>743</v>
      </c>
      <c r="J1662" t="s">
        <v>627</v>
      </c>
      <c r="K1662" t="s">
        <v>744</v>
      </c>
    </row>
    <row r="1663" spans="1:11">
      <c r="A1663" s="26">
        <v>44377</v>
      </c>
      <c r="B1663" t="s">
        <v>516</v>
      </c>
      <c r="C1663" t="s">
        <v>517</v>
      </c>
      <c r="D1663" t="s">
        <v>615</v>
      </c>
      <c r="E1663" t="s">
        <v>518</v>
      </c>
      <c r="F1663" s="29">
        <v>690</v>
      </c>
      <c r="G1663" s="29">
        <v>402541151.80000001</v>
      </c>
      <c r="H1663" t="s">
        <v>11</v>
      </c>
      <c r="I1663" t="s">
        <v>745</v>
      </c>
      <c r="J1663" t="s">
        <v>627</v>
      </c>
      <c r="K1663" t="s">
        <v>746</v>
      </c>
    </row>
    <row r="1664" spans="1:11">
      <c r="A1664" s="26">
        <v>44377</v>
      </c>
      <c r="B1664" t="s">
        <v>516</v>
      </c>
      <c r="C1664" t="s">
        <v>517</v>
      </c>
      <c r="D1664" t="s">
        <v>615</v>
      </c>
      <c r="E1664" t="s">
        <v>518</v>
      </c>
      <c r="F1664" s="29">
        <v>646</v>
      </c>
      <c r="G1664" s="29">
        <v>52328992.460000001</v>
      </c>
      <c r="H1664" t="s">
        <v>11</v>
      </c>
      <c r="I1664" t="s">
        <v>747</v>
      </c>
      <c r="J1664" t="s">
        <v>627</v>
      </c>
      <c r="K1664" t="s">
        <v>748</v>
      </c>
    </row>
    <row r="1665" spans="1:11">
      <c r="A1665" s="26">
        <v>44377</v>
      </c>
      <c r="B1665" t="s">
        <v>516</v>
      </c>
      <c r="C1665" t="s">
        <v>517</v>
      </c>
      <c r="D1665" t="s">
        <v>615</v>
      </c>
      <c r="E1665" t="s">
        <v>518</v>
      </c>
      <c r="F1665" s="29">
        <v>608</v>
      </c>
      <c r="G1665" s="29">
        <v>33763528.520000003</v>
      </c>
      <c r="H1665" t="s">
        <v>11</v>
      </c>
      <c r="I1665" t="s">
        <v>749</v>
      </c>
      <c r="J1665" t="s">
        <v>627</v>
      </c>
      <c r="K1665" t="s">
        <v>750</v>
      </c>
    </row>
    <row r="1666" spans="1:11">
      <c r="A1666" s="26">
        <v>44377</v>
      </c>
      <c r="B1666" t="s">
        <v>516</v>
      </c>
      <c r="C1666" t="s">
        <v>517</v>
      </c>
      <c r="D1666" t="s">
        <v>615</v>
      </c>
      <c r="E1666" t="s">
        <v>518</v>
      </c>
      <c r="F1666" s="29">
        <v>187</v>
      </c>
      <c r="G1666" s="29">
        <v>8420501.6400000006</v>
      </c>
      <c r="H1666" t="s">
        <v>11</v>
      </c>
      <c r="I1666" t="s">
        <v>751</v>
      </c>
      <c r="J1666" t="s">
        <v>627</v>
      </c>
      <c r="K1666" t="s">
        <v>752</v>
      </c>
    </row>
    <row r="1667" spans="1:11">
      <c r="A1667" s="26">
        <v>44377</v>
      </c>
      <c r="B1667" t="s">
        <v>516</v>
      </c>
      <c r="C1667" t="s">
        <v>517</v>
      </c>
      <c r="D1667" t="s">
        <v>615</v>
      </c>
      <c r="E1667" t="s">
        <v>518</v>
      </c>
      <c r="F1667" s="29">
        <v>182</v>
      </c>
      <c r="G1667" s="29">
        <v>10136324.59</v>
      </c>
      <c r="H1667" t="s">
        <v>11</v>
      </c>
      <c r="I1667" t="s">
        <v>1215</v>
      </c>
      <c r="J1667" t="s">
        <v>627</v>
      </c>
      <c r="K1667" t="s">
        <v>754</v>
      </c>
    </row>
    <row r="1668" spans="1:11">
      <c r="A1668" s="26">
        <v>44377</v>
      </c>
      <c r="B1668" t="s">
        <v>516</v>
      </c>
      <c r="C1668" t="s">
        <v>517</v>
      </c>
      <c r="D1668" t="s">
        <v>615</v>
      </c>
      <c r="E1668" t="s">
        <v>518</v>
      </c>
      <c r="F1668" s="29">
        <v>11586</v>
      </c>
      <c r="G1668" s="29">
        <v>779890300.33000004</v>
      </c>
      <c r="H1668" t="s">
        <v>11</v>
      </c>
      <c r="I1668" t="s">
        <v>755</v>
      </c>
      <c r="J1668" t="s">
        <v>627</v>
      </c>
      <c r="K1668" t="s">
        <v>756</v>
      </c>
    </row>
    <row r="1669" spans="1:11">
      <c r="A1669" s="26">
        <v>44377</v>
      </c>
      <c r="B1669" t="s">
        <v>516</v>
      </c>
      <c r="C1669" t="s">
        <v>517</v>
      </c>
      <c r="D1669" t="s">
        <v>615</v>
      </c>
      <c r="E1669" t="s">
        <v>518</v>
      </c>
      <c r="F1669" s="29">
        <v>73</v>
      </c>
      <c r="G1669" s="29">
        <v>8012310.8200000003</v>
      </c>
      <c r="H1669" t="s">
        <v>11</v>
      </c>
      <c r="I1669" t="s">
        <v>757</v>
      </c>
      <c r="J1669" t="s">
        <v>627</v>
      </c>
      <c r="K1669" t="s">
        <v>758</v>
      </c>
    </row>
    <row r="1670" spans="1:11">
      <c r="A1670" s="26">
        <v>44377</v>
      </c>
      <c r="B1670" t="s">
        <v>516</v>
      </c>
      <c r="C1670" t="s">
        <v>517</v>
      </c>
      <c r="D1670" t="s">
        <v>615</v>
      </c>
      <c r="E1670" t="s">
        <v>518</v>
      </c>
      <c r="F1670" s="29">
        <v>300</v>
      </c>
      <c r="G1670" s="29">
        <v>40169908.520000003</v>
      </c>
      <c r="H1670" t="s">
        <v>11</v>
      </c>
      <c r="I1670" t="s">
        <v>759</v>
      </c>
      <c r="J1670" t="s">
        <v>627</v>
      </c>
      <c r="K1670" t="s">
        <v>760</v>
      </c>
    </row>
    <row r="1671" spans="1:11">
      <c r="A1671" s="26">
        <v>44377</v>
      </c>
      <c r="B1671" t="s">
        <v>516</v>
      </c>
      <c r="C1671" t="s">
        <v>517</v>
      </c>
      <c r="D1671" t="s">
        <v>615</v>
      </c>
      <c r="E1671" t="s">
        <v>518</v>
      </c>
      <c r="F1671" s="29">
        <v>1002</v>
      </c>
      <c r="G1671" s="29">
        <v>221598668.19999999</v>
      </c>
      <c r="H1671" t="s">
        <v>11</v>
      </c>
      <c r="I1671" t="s">
        <v>761</v>
      </c>
      <c r="J1671" t="s">
        <v>627</v>
      </c>
      <c r="K1671" t="s">
        <v>762</v>
      </c>
    </row>
    <row r="1672" spans="1:11">
      <c r="A1672" s="26">
        <v>44377</v>
      </c>
      <c r="B1672" t="s">
        <v>516</v>
      </c>
      <c r="C1672" t="s">
        <v>517</v>
      </c>
      <c r="D1672" t="s">
        <v>615</v>
      </c>
      <c r="E1672" t="s">
        <v>518</v>
      </c>
      <c r="F1672" s="29">
        <v>609</v>
      </c>
      <c r="G1672" s="29">
        <v>212141942.94999999</v>
      </c>
      <c r="H1672" t="s">
        <v>11</v>
      </c>
      <c r="I1672" t="s">
        <v>763</v>
      </c>
      <c r="J1672" t="s">
        <v>627</v>
      </c>
      <c r="K1672" t="s">
        <v>764</v>
      </c>
    </row>
    <row r="1673" spans="1:11">
      <c r="A1673" s="26">
        <v>44377</v>
      </c>
      <c r="B1673" t="s">
        <v>516</v>
      </c>
      <c r="C1673" t="s">
        <v>517</v>
      </c>
      <c r="D1673" t="s">
        <v>615</v>
      </c>
      <c r="E1673" t="s">
        <v>518</v>
      </c>
      <c r="F1673" s="29">
        <v>269</v>
      </c>
      <c r="G1673" s="29">
        <v>268152219.02000001</v>
      </c>
      <c r="H1673" t="s">
        <v>11</v>
      </c>
      <c r="I1673" t="s">
        <v>765</v>
      </c>
      <c r="J1673" t="s">
        <v>627</v>
      </c>
      <c r="K1673" t="s">
        <v>766</v>
      </c>
    </row>
    <row r="1674" spans="1:11">
      <c r="A1674" s="26">
        <v>44377</v>
      </c>
      <c r="B1674" t="s">
        <v>516</v>
      </c>
      <c r="C1674" t="s">
        <v>517</v>
      </c>
      <c r="D1674" t="s">
        <v>615</v>
      </c>
      <c r="E1674" t="s">
        <v>518</v>
      </c>
      <c r="F1674" s="29">
        <v>77</v>
      </c>
      <c r="G1674" s="29">
        <v>6662416.0700000003</v>
      </c>
      <c r="H1674" t="s">
        <v>11</v>
      </c>
      <c r="I1674" t="s">
        <v>767</v>
      </c>
      <c r="J1674" t="s">
        <v>627</v>
      </c>
      <c r="K1674" t="s">
        <v>768</v>
      </c>
    </row>
    <row r="1675" spans="1:11">
      <c r="A1675" s="26">
        <v>44377</v>
      </c>
      <c r="B1675" t="s">
        <v>516</v>
      </c>
      <c r="C1675" t="s">
        <v>517</v>
      </c>
      <c r="D1675" t="s">
        <v>615</v>
      </c>
      <c r="E1675" t="s">
        <v>518</v>
      </c>
      <c r="F1675" s="29">
        <v>155</v>
      </c>
      <c r="G1675" s="29">
        <v>15048819.67</v>
      </c>
      <c r="H1675" t="s">
        <v>11</v>
      </c>
      <c r="I1675" t="s">
        <v>769</v>
      </c>
      <c r="J1675" t="s">
        <v>627</v>
      </c>
      <c r="K1675" t="s">
        <v>770</v>
      </c>
    </row>
    <row r="1676" spans="1:11">
      <c r="A1676" s="26">
        <v>44377</v>
      </c>
      <c r="B1676" t="s">
        <v>516</v>
      </c>
      <c r="C1676" t="s">
        <v>517</v>
      </c>
      <c r="D1676" t="s">
        <v>615</v>
      </c>
      <c r="E1676" t="s">
        <v>518</v>
      </c>
      <c r="F1676" s="29">
        <v>1419</v>
      </c>
      <c r="G1676" s="29">
        <v>89176941.969999999</v>
      </c>
      <c r="H1676" t="s">
        <v>11</v>
      </c>
      <c r="I1676" t="s">
        <v>771</v>
      </c>
      <c r="J1676" t="s">
        <v>627</v>
      </c>
      <c r="K1676" t="s">
        <v>772</v>
      </c>
    </row>
    <row r="1677" spans="1:11">
      <c r="A1677" s="26">
        <v>44377</v>
      </c>
      <c r="B1677" t="s">
        <v>516</v>
      </c>
      <c r="C1677" t="s">
        <v>517</v>
      </c>
      <c r="D1677" t="s">
        <v>615</v>
      </c>
      <c r="E1677" t="s">
        <v>518</v>
      </c>
      <c r="F1677" s="29">
        <v>29</v>
      </c>
      <c r="G1677" s="29">
        <v>14278635.74</v>
      </c>
      <c r="H1677" t="s">
        <v>11</v>
      </c>
      <c r="I1677" t="s">
        <v>773</v>
      </c>
      <c r="J1677" t="s">
        <v>627</v>
      </c>
      <c r="K1677" t="s">
        <v>774</v>
      </c>
    </row>
    <row r="1678" spans="1:11">
      <c r="A1678" s="26">
        <v>44377</v>
      </c>
      <c r="B1678" t="s">
        <v>516</v>
      </c>
      <c r="C1678" t="s">
        <v>517</v>
      </c>
      <c r="D1678" t="s">
        <v>615</v>
      </c>
      <c r="E1678" t="s">
        <v>518</v>
      </c>
      <c r="F1678" s="29">
        <v>1056</v>
      </c>
      <c r="G1678" s="29">
        <v>93452098.689999998</v>
      </c>
      <c r="H1678" t="s">
        <v>11</v>
      </c>
      <c r="I1678" t="s">
        <v>775</v>
      </c>
      <c r="J1678" t="s">
        <v>627</v>
      </c>
      <c r="K1678" t="s">
        <v>776</v>
      </c>
    </row>
    <row r="1679" spans="1:11">
      <c r="A1679" s="26">
        <v>44377</v>
      </c>
      <c r="B1679" t="s">
        <v>516</v>
      </c>
      <c r="C1679" t="s">
        <v>517</v>
      </c>
      <c r="D1679" t="s">
        <v>615</v>
      </c>
      <c r="E1679" t="s">
        <v>518</v>
      </c>
      <c r="F1679" s="29">
        <v>439</v>
      </c>
      <c r="G1679" s="29">
        <v>104195570.81999999</v>
      </c>
      <c r="H1679" t="s">
        <v>11</v>
      </c>
      <c r="I1679" t="s">
        <v>777</v>
      </c>
      <c r="J1679" t="s">
        <v>627</v>
      </c>
      <c r="K1679" t="s">
        <v>778</v>
      </c>
    </row>
    <row r="1680" spans="1:11">
      <c r="A1680" s="26">
        <v>44377</v>
      </c>
      <c r="B1680" t="s">
        <v>516</v>
      </c>
      <c r="C1680" t="s">
        <v>517</v>
      </c>
      <c r="D1680" t="s">
        <v>615</v>
      </c>
      <c r="E1680" t="s">
        <v>518</v>
      </c>
      <c r="F1680" s="29">
        <v>709</v>
      </c>
      <c r="G1680" s="29">
        <v>289745626.88999999</v>
      </c>
      <c r="H1680" t="s">
        <v>11</v>
      </c>
      <c r="I1680" t="s">
        <v>779</v>
      </c>
      <c r="J1680" t="s">
        <v>627</v>
      </c>
      <c r="K1680" t="s">
        <v>780</v>
      </c>
    </row>
    <row r="1681" spans="1:11">
      <c r="A1681" s="26">
        <v>44377</v>
      </c>
      <c r="B1681" t="s">
        <v>516</v>
      </c>
      <c r="C1681" t="s">
        <v>517</v>
      </c>
      <c r="D1681" t="s">
        <v>615</v>
      </c>
      <c r="E1681" t="s">
        <v>518</v>
      </c>
      <c r="F1681" s="29">
        <v>760</v>
      </c>
      <c r="G1681" s="29">
        <v>285825137.05000001</v>
      </c>
      <c r="H1681" t="s">
        <v>11</v>
      </c>
      <c r="I1681" t="s">
        <v>781</v>
      </c>
      <c r="J1681" t="s">
        <v>627</v>
      </c>
      <c r="K1681" t="s">
        <v>782</v>
      </c>
    </row>
    <row r="1682" spans="1:11">
      <c r="A1682" s="26">
        <v>44377</v>
      </c>
      <c r="B1682" t="s">
        <v>516</v>
      </c>
      <c r="C1682" t="s">
        <v>517</v>
      </c>
      <c r="D1682" t="s">
        <v>615</v>
      </c>
      <c r="E1682" t="s">
        <v>518</v>
      </c>
      <c r="F1682" s="29">
        <v>179</v>
      </c>
      <c r="G1682" s="29">
        <v>7855377.3799999999</v>
      </c>
      <c r="H1682" t="s">
        <v>11</v>
      </c>
      <c r="I1682" t="s">
        <v>783</v>
      </c>
      <c r="J1682" t="s">
        <v>627</v>
      </c>
      <c r="K1682" t="s">
        <v>784</v>
      </c>
    </row>
    <row r="1683" spans="1:11">
      <c r="A1683" s="26">
        <v>44377</v>
      </c>
      <c r="B1683" t="s">
        <v>516</v>
      </c>
      <c r="C1683" t="s">
        <v>517</v>
      </c>
      <c r="D1683" t="s">
        <v>615</v>
      </c>
      <c r="E1683" t="s">
        <v>518</v>
      </c>
      <c r="F1683" s="29">
        <v>737</v>
      </c>
      <c r="G1683" s="29">
        <v>28318649.84</v>
      </c>
      <c r="H1683" t="s">
        <v>11</v>
      </c>
      <c r="I1683" t="s">
        <v>785</v>
      </c>
      <c r="J1683" t="s">
        <v>627</v>
      </c>
      <c r="K1683" t="s">
        <v>786</v>
      </c>
    </row>
    <row r="1684" spans="1:11">
      <c r="A1684" s="26">
        <v>44377</v>
      </c>
      <c r="B1684" t="s">
        <v>516</v>
      </c>
      <c r="C1684" t="s">
        <v>517</v>
      </c>
      <c r="D1684" t="s">
        <v>615</v>
      </c>
      <c r="E1684" t="s">
        <v>518</v>
      </c>
      <c r="F1684" s="29">
        <v>1425</v>
      </c>
      <c r="G1684" s="29">
        <v>635364985.25</v>
      </c>
      <c r="H1684" t="s">
        <v>11</v>
      </c>
      <c r="I1684" t="s">
        <v>787</v>
      </c>
      <c r="J1684" t="s">
        <v>627</v>
      </c>
      <c r="K1684" t="s">
        <v>788</v>
      </c>
    </row>
    <row r="1685" spans="1:11">
      <c r="A1685" s="26">
        <v>44377</v>
      </c>
      <c r="B1685" t="s">
        <v>516</v>
      </c>
      <c r="C1685" t="s">
        <v>517</v>
      </c>
      <c r="D1685" t="s">
        <v>615</v>
      </c>
      <c r="E1685" t="s">
        <v>518</v>
      </c>
      <c r="F1685" s="29">
        <v>1001</v>
      </c>
      <c r="G1685" s="29">
        <v>77487887.209999993</v>
      </c>
      <c r="H1685" t="s">
        <v>11</v>
      </c>
      <c r="I1685" t="s">
        <v>789</v>
      </c>
      <c r="J1685" t="s">
        <v>627</v>
      </c>
      <c r="K1685" t="s">
        <v>790</v>
      </c>
    </row>
    <row r="1686" spans="1:11">
      <c r="A1686" s="26">
        <v>44377</v>
      </c>
      <c r="B1686" t="s">
        <v>516</v>
      </c>
      <c r="C1686" t="s">
        <v>517</v>
      </c>
      <c r="D1686" t="s">
        <v>615</v>
      </c>
      <c r="E1686" t="s">
        <v>518</v>
      </c>
      <c r="F1686" s="29">
        <v>267</v>
      </c>
      <c r="G1686" s="29">
        <v>5372536.0700000003</v>
      </c>
      <c r="H1686" t="s">
        <v>11</v>
      </c>
      <c r="I1686" t="s">
        <v>791</v>
      </c>
      <c r="J1686" t="s">
        <v>627</v>
      </c>
      <c r="K1686" t="s">
        <v>792</v>
      </c>
    </row>
    <row r="1687" spans="1:11">
      <c r="A1687" s="26">
        <v>44377</v>
      </c>
      <c r="B1687" t="s">
        <v>516</v>
      </c>
      <c r="C1687" t="s">
        <v>517</v>
      </c>
      <c r="D1687" t="s">
        <v>615</v>
      </c>
      <c r="E1687" t="s">
        <v>518</v>
      </c>
      <c r="F1687" s="29">
        <v>364</v>
      </c>
      <c r="G1687" s="29">
        <v>28905625.899999999</v>
      </c>
      <c r="H1687" t="s">
        <v>11</v>
      </c>
      <c r="I1687" t="s">
        <v>793</v>
      </c>
      <c r="J1687" t="s">
        <v>627</v>
      </c>
      <c r="K1687" t="s">
        <v>794</v>
      </c>
    </row>
    <row r="1688" spans="1:11">
      <c r="A1688" s="26">
        <v>44377</v>
      </c>
      <c r="B1688" t="s">
        <v>516</v>
      </c>
      <c r="C1688" t="s">
        <v>517</v>
      </c>
      <c r="D1688" t="s">
        <v>615</v>
      </c>
      <c r="E1688" t="s">
        <v>518</v>
      </c>
      <c r="F1688" s="29">
        <v>73</v>
      </c>
      <c r="G1688" s="29">
        <v>6439475.4100000001</v>
      </c>
      <c r="H1688" t="s">
        <v>11</v>
      </c>
      <c r="I1688" t="s">
        <v>795</v>
      </c>
      <c r="J1688" t="s">
        <v>627</v>
      </c>
      <c r="K1688" t="s">
        <v>796</v>
      </c>
    </row>
    <row r="1689" spans="1:11">
      <c r="A1689" s="26">
        <v>44377</v>
      </c>
      <c r="B1689" t="s">
        <v>516</v>
      </c>
      <c r="C1689" t="s">
        <v>517</v>
      </c>
      <c r="D1689" t="s">
        <v>615</v>
      </c>
      <c r="E1689" t="s">
        <v>518</v>
      </c>
      <c r="F1689" s="29">
        <v>11</v>
      </c>
      <c r="G1689" s="29">
        <v>1948878.36</v>
      </c>
      <c r="H1689" t="s">
        <v>11</v>
      </c>
      <c r="I1689" t="s">
        <v>797</v>
      </c>
      <c r="J1689" t="s">
        <v>627</v>
      </c>
      <c r="K1689" t="s">
        <v>798</v>
      </c>
    </row>
    <row r="1690" spans="1:11">
      <c r="A1690" s="26">
        <v>44377</v>
      </c>
      <c r="B1690" t="s">
        <v>516</v>
      </c>
      <c r="C1690" t="s">
        <v>517</v>
      </c>
      <c r="D1690" t="s">
        <v>615</v>
      </c>
      <c r="E1690" t="s">
        <v>518</v>
      </c>
      <c r="F1690" s="29">
        <v>12591</v>
      </c>
      <c r="G1690" s="29">
        <v>482537202.62</v>
      </c>
      <c r="H1690" t="s">
        <v>11</v>
      </c>
      <c r="I1690" t="s">
        <v>801</v>
      </c>
      <c r="J1690" t="s">
        <v>627</v>
      </c>
      <c r="K1690" t="s">
        <v>802</v>
      </c>
    </row>
    <row r="1691" spans="1:11">
      <c r="A1691" s="26">
        <v>44377</v>
      </c>
      <c r="B1691" t="s">
        <v>516</v>
      </c>
      <c r="C1691" t="s">
        <v>517</v>
      </c>
      <c r="D1691" t="s">
        <v>615</v>
      </c>
      <c r="E1691" t="s">
        <v>518</v>
      </c>
      <c r="F1691" s="29">
        <v>79</v>
      </c>
      <c r="G1691" s="29">
        <v>4016235.74</v>
      </c>
      <c r="H1691" t="s">
        <v>11</v>
      </c>
      <c r="I1691" t="s">
        <v>1216</v>
      </c>
      <c r="J1691" t="s">
        <v>627</v>
      </c>
      <c r="K1691" t="s">
        <v>1217</v>
      </c>
    </row>
    <row r="1692" spans="1:11">
      <c r="A1692" s="26">
        <v>44377</v>
      </c>
      <c r="B1692" t="s">
        <v>516</v>
      </c>
      <c r="C1692" t="s">
        <v>517</v>
      </c>
      <c r="D1692" t="s">
        <v>615</v>
      </c>
      <c r="E1692" t="s">
        <v>518</v>
      </c>
      <c r="F1692" s="29">
        <v>73</v>
      </c>
      <c r="G1692" s="29">
        <v>1420574.75</v>
      </c>
      <c r="H1692" t="s">
        <v>11</v>
      </c>
      <c r="I1692" t="s">
        <v>803</v>
      </c>
      <c r="J1692" t="s">
        <v>627</v>
      </c>
      <c r="K1692" t="s">
        <v>804</v>
      </c>
    </row>
    <row r="1693" spans="1:11">
      <c r="A1693" s="26">
        <v>44377</v>
      </c>
      <c r="B1693" t="s">
        <v>516</v>
      </c>
      <c r="C1693" t="s">
        <v>517</v>
      </c>
      <c r="D1693" t="s">
        <v>615</v>
      </c>
      <c r="E1693" t="s">
        <v>518</v>
      </c>
      <c r="F1693" s="29">
        <v>185</v>
      </c>
      <c r="G1693" s="29">
        <v>8073290.1600000001</v>
      </c>
      <c r="H1693" t="s">
        <v>11</v>
      </c>
      <c r="I1693" t="s">
        <v>805</v>
      </c>
      <c r="J1693" t="s">
        <v>627</v>
      </c>
      <c r="K1693" t="s">
        <v>806</v>
      </c>
    </row>
    <row r="1694" spans="1:11">
      <c r="A1694" s="26">
        <v>44377</v>
      </c>
      <c r="B1694" t="s">
        <v>516</v>
      </c>
      <c r="C1694" t="s">
        <v>517</v>
      </c>
      <c r="D1694" t="s">
        <v>615</v>
      </c>
      <c r="E1694" t="s">
        <v>518</v>
      </c>
      <c r="F1694" s="29">
        <v>4708</v>
      </c>
      <c r="G1694" s="29">
        <v>1261674628.52</v>
      </c>
      <c r="H1694" t="s">
        <v>11</v>
      </c>
      <c r="I1694" t="s">
        <v>1218</v>
      </c>
      <c r="J1694" t="s">
        <v>627</v>
      </c>
      <c r="K1694" t="s">
        <v>808</v>
      </c>
    </row>
    <row r="1695" spans="1:11">
      <c r="A1695" s="26">
        <v>44377</v>
      </c>
      <c r="B1695" t="s">
        <v>516</v>
      </c>
      <c r="C1695" t="s">
        <v>517</v>
      </c>
      <c r="D1695" t="s">
        <v>615</v>
      </c>
      <c r="E1695" t="s">
        <v>518</v>
      </c>
      <c r="F1695" s="29">
        <v>8</v>
      </c>
      <c r="G1695" s="29">
        <v>49408547.539999999</v>
      </c>
      <c r="H1695" t="s">
        <v>11</v>
      </c>
      <c r="I1695" t="s">
        <v>809</v>
      </c>
      <c r="J1695" t="s">
        <v>627</v>
      </c>
      <c r="K1695" t="s">
        <v>810</v>
      </c>
    </row>
    <row r="1696" spans="1:11">
      <c r="A1696" s="26">
        <v>44377</v>
      </c>
      <c r="B1696" t="s">
        <v>516</v>
      </c>
      <c r="C1696" t="s">
        <v>517</v>
      </c>
      <c r="D1696" t="s">
        <v>615</v>
      </c>
      <c r="E1696" t="s">
        <v>518</v>
      </c>
      <c r="F1696" s="29">
        <v>661</v>
      </c>
      <c r="G1696" s="29">
        <v>113054140.98</v>
      </c>
      <c r="H1696" t="s">
        <v>11</v>
      </c>
      <c r="I1696" t="s">
        <v>811</v>
      </c>
      <c r="J1696" t="s">
        <v>627</v>
      </c>
      <c r="K1696" t="s">
        <v>812</v>
      </c>
    </row>
    <row r="1697" spans="1:11">
      <c r="A1697" s="26">
        <v>44377</v>
      </c>
      <c r="B1697" t="s">
        <v>516</v>
      </c>
      <c r="C1697" t="s">
        <v>517</v>
      </c>
      <c r="D1697" t="s">
        <v>615</v>
      </c>
      <c r="E1697" t="s">
        <v>518</v>
      </c>
      <c r="F1697" s="29">
        <v>2827</v>
      </c>
      <c r="G1697" s="29">
        <v>3069950328.1999998</v>
      </c>
      <c r="H1697" t="s">
        <v>11</v>
      </c>
      <c r="I1697" t="s">
        <v>813</v>
      </c>
      <c r="J1697" t="s">
        <v>627</v>
      </c>
      <c r="K1697" t="s">
        <v>814</v>
      </c>
    </row>
    <row r="1698" spans="1:11">
      <c r="A1698" s="26">
        <v>44377</v>
      </c>
      <c r="B1698" t="s">
        <v>516</v>
      </c>
      <c r="C1698" t="s">
        <v>517</v>
      </c>
      <c r="D1698" t="s">
        <v>615</v>
      </c>
      <c r="E1698" t="s">
        <v>518</v>
      </c>
      <c r="F1698" s="29">
        <v>738</v>
      </c>
      <c r="G1698" s="29">
        <v>98923478.689999998</v>
      </c>
      <c r="H1698" t="s">
        <v>11</v>
      </c>
      <c r="I1698" t="s">
        <v>815</v>
      </c>
      <c r="J1698" t="s">
        <v>627</v>
      </c>
      <c r="K1698" t="s">
        <v>816</v>
      </c>
    </row>
    <row r="1699" spans="1:11">
      <c r="A1699" s="26">
        <v>44377</v>
      </c>
      <c r="B1699" t="s">
        <v>516</v>
      </c>
      <c r="C1699" t="s">
        <v>517</v>
      </c>
      <c r="D1699" t="s">
        <v>615</v>
      </c>
      <c r="E1699" t="s">
        <v>518</v>
      </c>
      <c r="F1699" s="29">
        <v>46</v>
      </c>
      <c r="G1699" s="29">
        <v>4857500</v>
      </c>
      <c r="H1699" t="s">
        <v>11</v>
      </c>
      <c r="I1699" t="s">
        <v>817</v>
      </c>
      <c r="J1699" t="s">
        <v>627</v>
      </c>
      <c r="K1699" t="s">
        <v>818</v>
      </c>
    </row>
    <row r="1700" spans="1:11">
      <c r="A1700" s="26">
        <v>44377</v>
      </c>
      <c r="B1700" t="s">
        <v>516</v>
      </c>
      <c r="C1700" t="s">
        <v>517</v>
      </c>
      <c r="D1700" t="s">
        <v>615</v>
      </c>
      <c r="E1700" t="s">
        <v>518</v>
      </c>
      <c r="F1700" s="29">
        <v>3659</v>
      </c>
      <c r="G1700" s="29">
        <v>805396628.85000002</v>
      </c>
      <c r="H1700" t="s">
        <v>11</v>
      </c>
      <c r="I1700" t="s">
        <v>819</v>
      </c>
      <c r="J1700" t="s">
        <v>627</v>
      </c>
      <c r="K1700" t="s">
        <v>820</v>
      </c>
    </row>
    <row r="1701" spans="1:11">
      <c r="A1701" s="26">
        <v>44377</v>
      </c>
      <c r="B1701" t="s">
        <v>516</v>
      </c>
      <c r="C1701" t="s">
        <v>517</v>
      </c>
      <c r="D1701" t="s">
        <v>615</v>
      </c>
      <c r="E1701" t="s">
        <v>518</v>
      </c>
      <c r="F1701" s="29">
        <v>1223</v>
      </c>
      <c r="G1701" s="29">
        <v>271923827.54000002</v>
      </c>
      <c r="H1701" t="s">
        <v>11</v>
      </c>
      <c r="I1701" t="s">
        <v>821</v>
      </c>
      <c r="J1701" t="s">
        <v>627</v>
      </c>
      <c r="K1701" t="s">
        <v>822</v>
      </c>
    </row>
    <row r="1702" spans="1:11">
      <c r="A1702" s="26">
        <v>44377</v>
      </c>
      <c r="B1702" t="s">
        <v>516</v>
      </c>
      <c r="C1702" t="s">
        <v>517</v>
      </c>
      <c r="D1702" t="s">
        <v>615</v>
      </c>
      <c r="E1702" t="s">
        <v>518</v>
      </c>
      <c r="F1702" s="29">
        <v>1210</v>
      </c>
      <c r="G1702" s="29">
        <v>274399271.80000001</v>
      </c>
      <c r="H1702" t="s">
        <v>11</v>
      </c>
      <c r="I1702" t="s">
        <v>823</v>
      </c>
      <c r="J1702" t="s">
        <v>627</v>
      </c>
      <c r="K1702" t="s">
        <v>824</v>
      </c>
    </row>
    <row r="1703" spans="1:11">
      <c r="A1703" s="26">
        <v>44377</v>
      </c>
      <c r="B1703" t="s">
        <v>516</v>
      </c>
      <c r="C1703" t="s">
        <v>517</v>
      </c>
      <c r="D1703" t="s">
        <v>615</v>
      </c>
      <c r="E1703" t="s">
        <v>518</v>
      </c>
      <c r="F1703" s="29">
        <v>55</v>
      </c>
      <c r="G1703" s="29">
        <v>12771263.93</v>
      </c>
      <c r="H1703" t="s">
        <v>11</v>
      </c>
      <c r="I1703" t="s">
        <v>825</v>
      </c>
      <c r="J1703" t="s">
        <v>627</v>
      </c>
      <c r="K1703" t="s">
        <v>826</v>
      </c>
    </row>
    <row r="1704" spans="1:11">
      <c r="A1704" s="26">
        <v>44377</v>
      </c>
      <c r="B1704" t="s">
        <v>516</v>
      </c>
      <c r="C1704" t="s">
        <v>517</v>
      </c>
      <c r="D1704" t="s">
        <v>615</v>
      </c>
      <c r="E1704" t="s">
        <v>518</v>
      </c>
      <c r="F1704" s="29">
        <v>111</v>
      </c>
      <c r="G1704" s="29">
        <v>7376826.5599999996</v>
      </c>
      <c r="H1704" t="s">
        <v>11</v>
      </c>
      <c r="I1704" t="s">
        <v>827</v>
      </c>
      <c r="J1704" t="s">
        <v>627</v>
      </c>
      <c r="K1704" t="s">
        <v>828</v>
      </c>
    </row>
    <row r="1705" spans="1:11">
      <c r="A1705" s="26">
        <v>44377</v>
      </c>
      <c r="B1705" t="s">
        <v>516</v>
      </c>
      <c r="C1705" t="s">
        <v>517</v>
      </c>
      <c r="D1705" t="s">
        <v>615</v>
      </c>
      <c r="E1705" t="s">
        <v>518</v>
      </c>
      <c r="F1705" s="29">
        <v>382</v>
      </c>
      <c r="G1705" s="29">
        <v>299560471.14999998</v>
      </c>
      <c r="H1705" t="s">
        <v>11</v>
      </c>
      <c r="I1705" t="s">
        <v>829</v>
      </c>
      <c r="J1705" t="s">
        <v>627</v>
      </c>
      <c r="K1705" t="s">
        <v>830</v>
      </c>
    </row>
    <row r="1706" spans="1:11">
      <c r="A1706" s="26">
        <v>44377</v>
      </c>
      <c r="B1706" t="s">
        <v>516</v>
      </c>
      <c r="C1706" t="s">
        <v>517</v>
      </c>
      <c r="D1706" t="s">
        <v>615</v>
      </c>
      <c r="E1706" t="s">
        <v>518</v>
      </c>
      <c r="F1706" s="29">
        <v>111</v>
      </c>
      <c r="G1706" s="29">
        <v>116654020.33</v>
      </c>
      <c r="H1706" t="s">
        <v>11</v>
      </c>
      <c r="I1706" t="s">
        <v>831</v>
      </c>
      <c r="J1706" t="s">
        <v>627</v>
      </c>
      <c r="K1706" t="s">
        <v>832</v>
      </c>
    </row>
    <row r="1707" spans="1:11">
      <c r="A1707" s="26">
        <v>44377</v>
      </c>
      <c r="B1707" t="s">
        <v>516</v>
      </c>
      <c r="C1707" t="s">
        <v>517</v>
      </c>
      <c r="D1707" t="s">
        <v>615</v>
      </c>
      <c r="E1707" t="s">
        <v>518</v>
      </c>
      <c r="F1707" s="29">
        <v>51</v>
      </c>
      <c r="G1707" s="29">
        <v>27647391.800000001</v>
      </c>
      <c r="H1707" t="s">
        <v>11</v>
      </c>
      <c r="I1707" t="s">
        <v>833</v>
      </c>
      <c r="J1707" t="s">
        <v>627</v>
      </c>
      <c r="K1707" t="s">
        <v>834</v>
      </c>
    </row>
    <row r="1708" spans="1:11">
      <c r="A1708" s="26">
        <v>44377</v>
      </c>
      <c r="B1708" t="s">
        <v>516</v>
      </c>
      <c r="C1708" t="s">
        <v>517</v>
      </c>
      <c r="D1708" t="s">
        <v>615</v>
      </c>
      <c r="E1708" t="s">
        <v>518</v>
      </c>
      <c r="F1708" s="29">
        <v>739</v>
      </c>
      <c r="G1708" s="29">
        <v>75067639.340000004</v>
      </c>
      <c r="H1708" t="s">
        <v>11</v>
      </c>
      <c r="I1708" t="s">
        <v>835</v>
      </c>
      <c r="J1708" t="s">
        <v>627</v>
      </c>
      <c r="K1708" t="s">
        <v>836</v>
      </c>
    </row>
    <row r="1709" spans="1:11">
      <c r="A1709" s="26">
        <v>44377</v>
      </c>
      <c r="B1709" t="s">
        <v>516</v>
      </c>
      <c r="C1709" t="s">
        <v>517</v>
      </c>
      <c r="D1709" t="s">
        <v>615</v>
      </c>
      <c r="E1709" t="s">
        <v>518</v>
      </c>
      <c r="F1709" s="29">
        <v>26</v>
      </c>
      <c r="G1709" s="29">
        <v>2574886.89</v>
      </c>
      <c r="H1709" t="s">
        <v>11</v>
      </c>
      <c r="I1709" t="s">
        <v>837</v>
      </c>
      <c r="J1709" t="s">
        <v>627</v>
      </c>
      <c r="K1709" t="s">
        <v>838</v>
      </c>
    </row>
    <row r="1710" spans="1:11">
      <c r="A1710" s="26">
        <v>44377</v>
      </c>
      <c r="B1710" t="s">
        <v>516</v>
      </c>
      <c r="C1710" t="s">
        <v>517</v>
      </c>
      <c r="D1710" t="s">
        <v>615</v>
      </c>
      <c r="E1710" t="s">
        <v>518</v>
      </c>
      <c r="F1710" s="29">
        <v>414</v>
      </c>
      <c r="G1710" s="29">
        <v>60001821.310000002</v>
      </c>
      <c r="H1710" t="s">
        <v>11</v>
      </c>
      <c r="I1710" t="s">
        <v>839</v>
      </c>
      <c r="J1710" t="s">
        <v>627</v>
      </c>
      <c r="K1710" t="s">
        <v>840</v>
      </c>
    </row>
    <row r="1711" spans="1:11">
      <c r="A1711" s="26">
        <v>44377</v>
      </c>
      <c r="B1711" t="s">
        <v>516</v>
      </c>
      <c r="C1711" t="s">
        <v>517</v>
      </c>
      <c r="D1711" t="s">
        <v>615</v>
      </c>
      <c r="E1711" t="s">
        <v>518</v>
      </c>
      <c r="F1711" s="29">
        <v>7</v>
      </c>
      <c r="G1711" s="29">
        <v>1150206.23</v>
      </c>
      <c r="H1711" t="s">
        <v>11</v>
      </c>
      <c r="I1711" t="s">
        <v>841</v>
      </c>
      <c r="J1711" t="s">
        <v>627</v>
      </c>
      <c r="K1711" t="s">
        <v>842</v>
      </c>
    </row>
    <row r="1712" spans="1:11">
      <c r="A1712" s="26">
        <v>44377</v>
      </c>
      <c r="B1712" t="s">
        <v>516</v>
      </c>
      <c r="C1712" t="s">
        <v>517</v>
      </c>
      <c r="D1712" t="s">
        <v>615</v>
      </c>
      <c r="E1712" t="s">
        <v>518</v>
      </c>
      <c r="F1712" s="29">
        <v>910</v>
      </c>
      <c r="G1712" s="29">
        <v>61336582.299999997</v>
      </c>
      <c r="H1712" t="s">
        <v>11</v>
      </c>
      <c r="I1712" t="s">
        <v>843</v>
      </c>
      <c r="J1712" t="s">
        <v>627</v>
      </c>
      <c r="K1712" t="s">
        <v>844</v>
      </c>
    </row>
    <row r="1713" spans="1:11">
      <c r="A1713" s="26">
        <v>44377</v>
      </c>
      <c r="B1713" t="s">
        <v>516</v>
      </c>
      <c r="C1713" t="s">
        <v>517</v>
      </c>
      <c r="D1713" t="s">
        <v>615</v>
      </c>
      <c r="E1713" t="s">
        <v>518</v>
      </c>
      <c r="F1713" s="29">
        <v>66</v>
      </c>
      <c r="G1713" s="29">
        <v>16319767.539999999</v>
      </c>
      <c r="H1713" t="s">
        <v>11</v>
      </c>
      <c r="I1713" t="s">
        <v>845</v>
      </c>
      <c r="J1713" t="s">
        <v>627</v>
      </c>
      <c r="K1713" t="s">
        <v>846</v>
      </c>
    </row>
    <row r="1714" spans="1:11">
      <c r="A1714" s="26">
        <v>44377</v>
      </c>
      <c r="B1714" t="s">
        <v>516</v>
      </c>
      <c r="C1714" t="s">
        <v>517</v>
      </c>
      <c r="D1714" t="s">
        <v>615</v>
      </c>
      <c r="E1714" t="s">
        <v>518</v>
      </c>
      <c r="F1714" s="29">
        <v>113</v>
      </c>
      <c r="G1714" s="29">
        <v>31376705.57</v>
      </c>
      <c r="H1714" t="s">
        <v>11</v>
      </c>
      <c r="I1714" t="s">
        <v>847</v>
      </c>
      <c r="J1714" t="s">
        <v>627</v>
      </c>
      <c r="K1714" t="s">
        <v>848</v>
      </c>
    </row>
    <row r="1715" spans="1:11">
      <c r="A1715" s="26">
        <v>44377</v>
      </c>
      <c r="B1715" t="s">
        <v>516</v>
      </c>
      <c r="C1715" t="s">
        <v>517</v>
      </c>
      <c r="D1715" t="s">
        <v>615</v>
      </c>
      <c r="E1715" t="s">
        <v>518</v>
      </c>
      <c r="F1715" s="29">
        <v>85</v>
      </c>
      <c r="G1715" s="29">
        <v>18454096.390000001</v>
      </c>
      <c r="H1715" t="s">
        <v>11</v>
      </c>
      <c r="I1715" t="s">
        <v>849</v>
      </c>
      <c r="J1715" t="s">
        <v>627</v>
      </c>
      <c r="K1715" t="s">
        <v>850</v>
      </c>
    </row>
    <row r="1716" spans="1:11">
      <c r="A1716" s="26">
        <v>44377</v>
      </c>
      <c r="B1716" t="s">
        <v>516</v>
      </c>
      <c r="C1716" t="s">
        <v>517</v>
      </c>
      <c r="D1716" t="s">
        <v>615</v>
      </c>
      <c r="E1716" t="s">
        <v>518</v>
      </c>
      <c r="F1716" s="29">
        <v>369</v>
      </c>
      <c r="G1716" s="29">
        <v>144608005.90000001</v>
      </c>
      <c r="H1716" t="s">
        <v>11</v>
      </c>
      <c r="I1716" t="s">
        <v>851</v>
      </c>
      <c r="J1716" t="s">
        <v>627</v>
      </c>
      <c r="K1716" t="s">
        <v>852</v>
      </c>
    </row>
    <row r="1717" spans="1:11">
      <c r="A1717" s="26">
        <v>44377</v>
      </c>
      <c r="B1717" t="s">
        <v>516</v>
      </c>
      <c r="C1717" t="s">
        <v>517</v>
      </c>
      <c r="D1717" t="s">
        <v>615</v>
      </c>
      <c r="E1717" t="s">
        <v>518</v>
      </c>
      <c r="F1717" s="29">
        <v>496</v>
      </c>
      <c r="G1717" s="29">
        <v>117806575.41</v>
      </c>
      <c r="H1717" t="s">
        <v>11</v>
      </c>
      <c r="I1717" t="s">
        <v>853</v>
      </c>
      <c r="J1717" t="s">
        <v>627</v>
      </c>
      <c r="K1717" t="s">
        <v>854</v>
      </c>
    </row>
    <row r="1718" spans="1:11">
      <c r="A1718" s="26">
        <v>44377</v>
      </c>
      <c r="B1718" t="s">
        <v>516</v>
      </c>
      <c r="C1718" t="s">
        <v>517</v>
      </c>
      <c r="D1718" t="s">
        <v>615</v>
      </c>
      <c r="E1718" t="s">
        <v>518</v>
      </c>
      <c r="F1718" s="29">
        <v>106</v>
      </c>
      <c r="G1718" s="29">
        <v>6092448.2000000002</v>
      </c>
      <c r="H1718" t="s">
        <v>11</v>
      </c>
      <c r="I1718" t="s">
        <v>855</v>
      </c>
      <c r="J1718" t="s">
        <v>627</v>
      </c>
      <c r="K1718" t="s">
        <v>856</v>
      </c>
    </row>
    <row r="1719" spans="1:11">
      <c r="A1719" s="26">
        <v>44377</v>
      </c>
      <c r="B1719" t="s">
        <v>516</v>
      </c>
      <c r="C1719" t="s">
        <v>517</v>
      </c>
      <c r="D1719" t="s">
        <v>615</v>
      </c>
      <c r="E1719" t="s">
        <v>518</v>
      </c>
      <c r="F1719" s="29">
        <v>36</v>
      </c>
      <c r="G1719" s="29">
        <v>5044233.1100000003</v>
      </c>
      <c r="H1719" t="s">
        <v>11</v>
      </c>
      <c r="I1719" t="s">
        <v>857</v>
      </c>
      <c r="J1719" t="s">
        <v>627</v>
      </c>
      <c r="K1719" t="s">
        <v>858</v>
      </c>
    </row>
    <row r="1720" spans="1:11">
      <c r="A1720" s="26">
        <v>44377</v>
      </c>
      <c r="B1720" t="s">
        <v>516</v>
      </c>
      <c r="C1720" t="s">
        <v>517</v>
      </c>
      <c r="D1720" t="s">
        <v>615</v>
      </c>
      <c r="E1720" t="s">
        <v>518</v>
      </c>
      <c r="F1720" s="29">
        <v>47</v>
      </c>
      <c r="G1720" s="29">
        <v>4930913.1100000003</v>
      </c>
      <c r="H1720" t="s">
        <v>11</v>
      </c>
      <c r="I1720" t="s">
        <v>859</v>
      </c>
      <c r="J1720" t="s">
        <v>627</v>
      </c>
      <c r="K1720" t="s">
        <v>860</v>
      </c>
    </row>
    <row r="1721" spans="1:11">
      <c r="A1721" s="26">
        <v>44377</v>
      </c>
      <c r="B1721" t="s">
        <v>516</v>
      </c>
      <c r="C1721" t="s">
        <v>517</v>
      </c>
      <c r="D1721" t="s">
        <v>615</v>
      </c>
      <c r="E1721" t="s">
        <v>518</v>
      </c>
      <c r="F1721" s="29">
        <v>76</v>
      </c>
      <c r="G1721" s="29">
        <v>7205008.8499999996</v>
      </c>
      <c r="H1721" t="s">
        <v>11</v>
      </c>
      <c r="I1721" t="s">
        <v>861</v>
      </c>
      <c r="J1721" t="s">
        <v>627</v>
      </c>
      <c r="K1721" t="s">
        <v>862</v>
      </c>
    </row>
    <row r="1722" spans="1:11">
      <c r="A1722" s="26">
        <v>44377</v>
      </c>
      <c r="B1722" t="s">
        <v>516</v>
      </c>
      <c r="C1722" t="s">
        <v>517</v>
      </c>
      <c r="D1722" t="s">
        <v>615</v>
      </c>
      <c r="E1722" t="s">
        <v>518</v>
      </c>
      <c r="F1722" s="29">
        <v>259</v>
      </c>
      <c r="G1722" s="29">
        <v>18658037.379999999</v>
      </c>
      <c r="H1722" t="s">
        <v>11</v>
      </c>
      <c r="I1722" t="s">
        <v>863</v>
      </c>
      <c r="J1722" t="s">
        <v>627</v>
      </c>
      <c r="K1722" t="s">
        <v>864</v>
      </c>
    </row>
    <row r="1723" spans="1:11">
      <c r="A1723" s="26">
        <v>44377</v>
      </c>
      <c r="B1723" t="s">
        <v>516</v>
      </c>
      <c r="C1723" t="s">
        <v>517</v>
      </c>
      <c r="D1723" t="s">
        <v>615</v>
      </c>
      <c r="E1723" t="s">
        <v>518</v>
      </c>
      <c r="F1723" s="29">
        <v>196</v>
      </c>
      <c r="G1723" s="29">
        <v>28775325.25</v>
      </c>
      <c r="H1723" t="s">
        <v>11</v>
      </c>
      <c r="I1723" t="s">
        <v>865</v>
      </c>
      <c r="J1723" t="s">
        <v>627</v>
      </c>
      <c r="K1723" t="s">
        <v>866</v>
      </c>
    </row>
    <row r="1724" spans="1:11">
      <c r="A1724" s="26">
        <v>44377</v>
      </c>
      <c r="B1724" t="s">
        <v>516</v>
      </c>
      <c r="C1724" t="s">
        <v>517</v>
      </c>
      <c r="D1724" t="s">
        <v>615</v>
      </c>
      <c r="E1724" t="s">
        <v>518</v>
      </c>
      <c r="F1724" s="29">
        <v>84</v>
      </c>
      <c r="G1724" s="29">
        <v>8767153.7699999996</v>
      </c>
      <c r="H1724" t="s">
        <v>11</v>
      </c>
      <c r="I1724" t="s">
        <v>867</v>
      </c>
      <c r="J1724" t="s">
        <v>627</v>
      </c>
      <c r="K1724" t="s">
        <v>868</v>
      </c>
    </row>
    <row r="1725" spans="1:11">
      <c r="A1725" s="26">
        <v>44377</v>
      </c>
      <c r="B1725" t="s">
        <v>516</v>
      </c>
      <c r="C1725" t="s">
        <v>517</v>
      </c>
      <c r="D1725" t="s">
        <v>615</v>
      </c>
      <c r="E1725" t="s">
        <v>518</v>
      </c>
      <c r="F1725" s="29">
        <v>187</v>
      </c>
      <c r="G1725" s="29">
        <v>96395510.489999995</v>
      </c>
      <c r="H1725" t="s">
        <v>11</v>
      </c>
      <c r="I1725" t="s">
        <v>869</v>
      </c>
      <c r="J1725" t="s">
        <v>627</v>
      </c>
      <c r="K1725" t="s">
        <v>870</v>
      </c>
    </row>
    <row r="1726" spans="1:11">
      <c r="A1726" s="26">
        <v>44377</v>
      </c>
      <c r="B1726" t="s">
        <v>516</v>
      </c>
      <c r="C1726" t="s">
        <v>517</v>
      </c>
      <c r="D1726" t="s">
        <v>615</v>
      </c>
      <c r="E1726" t="s">
        <v>518</v>
      </c>
      <c r="F1726" s="29">
        <v>1804</v>
      </c>
      <c r="G1726" s="29">
        <v>147682717.05000001</v>
      </c>
      <c r="H1726" t="s">
        <v>11</v>
      </c>
      <c r="I1726" t="s">
        <v>873</v>
      </c>
      <c r="J1726" t="s">
        <v>627</v>
      </c>
      <c r="K1726" t="s">
        <v>874</v>
      </c>
    </row>
    <row r="1727" spans="1:11">
      <c r="A1727" s="26">
        <v>44377</v>
      </c>
      <c r="B1727" t="s">
        <v>516</v>
      </c>
      <c r="C1727" t="s">
        <v>517</v>
      </c>
      <c r="D1727" t="s">
        <v>615</v>
      </c>
      <c r="E1727" t="s">
        <v>518</v>
      </c>
      <c r="F1727" s="29">
        <v>13</v>
      </c>
      <c r="G1727" s="29">
        <v>3399205.57</v>
      </c>
      <c r="H1727" t="s">
        <v>11</v>
      </c>
      <c r="I1727" t="s">
        <v>875</v>
      </c>
      <c r="J1727" t="s">
        <v>627</v>
      </c>
      <c r="K1727" t="s">
        <v>876</v>
      </c>
    </row>
    <row r="1728" spans="1:11">
      <c r="A1728" s="26">
        <v>44377</v>
      </c>
      <c r="B1728" t="s">
        <v>516</v>
      </c>
      <c r="C1728" t="s">
        <v>517</v>
      </c>
      <c r="D1728" t="s">
        <v>615</v>
      </c>
      <c r="E1728" t="s">
        <v>518</v>
      </c>
      <c r="F1728" s="29">
        <v>25</v>
      </c>
      <c r="G1728" s="29">
        <v>5044636.3899999997</v>
      </c>
      <c r="H1728" t="s">
        <v>11</v>
      </c>
      <c r="I1728" t="s">
        <v>877</v>
      </c>
      <c r="J1728" t="s">
        <v>627</v>
      </c>
      <c r="K1728" t="s">
        <v>878</v>
      </c>
    </row>
    <row r="1729" spans="1:11">
      <c r="A1729" s="26">
        <v>44377</v>
      </c>
      <c r="B1729" t="s">
        <v>516</v>
      </c>
      <c r="C1729" t="s">
        <v>517</v>
      </c>
      <c r="D1729" t="s">
        <v>615</v>
      </c>
      <c r="E1729" t="s">
        <v>518</v>
      </c>
      <c r="F1729" s="29">
        <v>674</v>
      </c>
      <c r="G1729" s="29">
        <v>667917502.95000005</v>
      </c>
      <c r="H1729" t="s">
        <v>11</v>
      </c>
      <c r="I1729" t="s">
        <v>879</v>
      </c>
      <c r="J1729" t="s">
        <v>627</v>
      </c>
      <c r="K1729" t="s">
        <v>880</v>
      </c>
    </row>
    <row r="1730" spans="1:11">
      <c r="A1730" s="26">
        <v>44377</v>
      </c>
      <c r="B1730" t="s">
        <v>516</v>
      </c>
      <c r="C1730" t="s">
        <v>517</v>
      </c>
      <c r="D1730" t="s">
        <v>615</v>
      </c>
      <c r="E1730" t="s">
        <v>518</v>
      </c>
      <c r="F1730" s="29">
        <v>432</v>
      </c>
      <c r="G1730" s="29">
        <v>106548055.41</v>
      </c>
      <c r="H1730" t="s">
        <v>11</v>
      </c>
      <c r="I1730" t="s">
        <v>881</v>
      </c>
      <c r="J1730" t="s">
        <v>627</v>
      </c>
      <c r="K1730" t="s">
        <v>882</v>
      </c>
    </row>
    <row r="1731" spans="1:11">
      <c r="A1731" s="26">
        <v>44377</v>
      </c>
      <c r="B1731" t="s">
        <v>516</v>
      </c>
      <c r="C1731" t="s">
        <v>517</v>
      </c>
      <c r="D1731" t="s">
        <v>615</v>
      </c>
      <c r="E1731" t="s">
        <v>518</v>
      </c>
      <c r="F1731" s="29">
        <v>69</v>
      </c>
      <c r="G1731" s="29">
        <v>44838530.159999996</v>
      </c>
      <c r="H1731" t="s">
        <v>11</v>
      </c>
      <c r="I1731" t="s">
        <v>883</v>
      </c>
      <c r="J1731" t="s">
        <v>627</v>
      </c>
      <c r="K1731" t="s">
        <v>884</v>
      </c>
    </row>
    <row r="1732" spans="1:11">
      <c r="A1732" s="26">
        <v>44377</v>
      </c>
      <c r="B1732" t="s">
        <v>516</v>
      </c>
      <c r="C1732" t="s">
        <v>517</v>
      </c>
      <c r="D1732" t="s">
        <v>615</v>
      </c>
      <c r="E1732" t="s">
        <v>518</v>
      </c>
      <c r="F1732" s="29">
        <v>17</v>
      </c>
      <c r="G1732" s="29">
        <v>698797.7</v>
      </c>
      <c r="H1732" t="s">
        <v>11</v>
      </c>
      <c r="I1732" t="s">
        <v>885</v>
      </c>
      <c r="J1732" t="s">
        <v>627</v>
      </c>
      <c r="K1732" t="s">
        <v>886</v>
      </c>
    </row>
    <row r="1733" spans="1:11">
      <c r="A1733" s="26">
        <v>44377</v>
      </c>
      <c r="B1733" t="s">
        <v>516</v>
      </c>
      <c r="C1733" t="s">
        <v>517</v>
      </c>
      <c r="D1733" t="s">
        <v>615</v>
      </c>
      <c r="E1733" t="s">
        <v>518</v>
      </c>
      <c r="F1733" s="29">
        <v>280</v>
      </c>
      <c r="G1733" s="29">
        <v>14845203.279999999</v>
      </c>
      <c r="H1733" t="s">
        <v>11</v>
      </c>
      <c r="I1733" t="s">
        <v>887</v>
      </c>
      <c r="J1733" t="s">
        <v>627</v>
      </c>
      <c r="K1733" t="s">
        <v>888</v>
      </c>
    </row>
    <row r="1734" spans="1:11">
      <c r="A1734" s="26">
        <v>44377</v>
      </c>
      <c r="B1734" t="s">
        <v>516</v>
      </c>
      <c r="C1734" t="s">
        <v>517</v>
      </c>
      <c r="D1734" t="s">
        <v>615</v>
      </c>
      <c r="E1734" t="s">
        <v>518</v>
      </c>
      <c r="F1734" s="29">
        <v>653</v>
      </c>
      <c r="G1734" s="29">
        <v>16333893.77</v>
      </c>
      <c r="H1734" t="s">
        <v>11</v>
      </c>
      <c r="I1734" t="s">
        <v>889</v>
      </c>
      <c r="J1734" t="s">
        <v>627</v>
      </c>
      <c r="K1734" t="s">
        <v>890</v>
      </c>
    </row>
    <row r="1735" spans="1:11">
      <c r="A1735" s="26">
        <v>44377</v>
      </c>
      <c r="B1735" t="s">
        <v>516</v>
      </c>
      <c r="C1735" t="s">
        <v>517</v>
      </c>
      <c r="D1735" t="s">
        <v>615</v>
      </c>
      <c r="E1735" t="s">
        <v>518</v>
      </c>
      <c r="F1735" s="29">
        <v>20</v>
      </c>
      <c r="G1735" s="29">
        <v>2561116.7200000002</v>
      </c>
      <c r="H1735" t="s">
        <v>11</v>
      </c>
      <c r="I1735" t="s">
        <v>891</v>
      </c>
      <c r="J1735" t="s">
        <v>627</v>
      </c>
      <c r="K1735" t="s">
        <v>892</v>
      </c>
    </row>
    <row r="1736" spans="1:11">
      <c r="A1736" s="26">
        <v>44377</v>
      </c>
      <c r="B1736" t="s">
        <v>516</v>
      </c>
      <c r="C1736" t="s">
        <v>517</v>
      </c>
      <c r="D1736" t="s">
        <v>615</v>
      </c>
      <c r="E1736" t="s">
        <v>518</v>
      </c>
      <c r="F1736" s="29">
        <v>500</v>
      </c>
      <c r="G1736" s="29">
        <v>103349354.75</v>
      </c>
      <c r="H1736" t="s">
        <v>11</v>
      </c>
      <c r="I1736" t="s">
        <v>893</v>
      </c>
      <c r="J1736" t="s">
        <v>627</v>
      </c>
      <c r="K1736" t="s">
        <v>894</v>
      </c>
    </row>
    <row r="1737" spans="1:11">
      <c r="A1737" s="26">
        <v>44377</v>
      </c>
      <c r="B1737" t="s">
        <v>516</v>
      </c>
      <c r="C1737" t="s">
        <v>517</v>
      </c>
      <c r="D1737" t="s">
        <v>615</v>
      </c>
      <c r="E1737" t="s">
        <v>518</v>
      </c>
      <c r="F1737" s="29">
        <v>19</v>
      </c>
      <c r="G1737" s="29">
        <v>7723659.0199999996</v>
      </c>
      <c r="H1737" t="s">
        <v>11</v>
      </c>
      <c r="I1737" t="s">
        <v>895</v>
      </c>
      <c r="J1737" t="s">
        <v>627</v>
      </c>
      <c r="K1737" t="s">
        <v>896</v>
      </c>
    </row>
    <row r="1738" spans="1:11">
      <c r="A1738" s="26">
        <v>44377</v>
      </c>
      <c r="B1738" t="s">
        <v>516</v>
      </c>
      <c r="C1738" t="s">
        <v>517</v>
      </c>
      <c r="D1738" t="s">
        <v>615</v>
      </c>
      <c r="E1738" t="s">
        <v>518</v>
      </c>
      <c r="F1738" s="29">
        <v>169</v>
      </c>
      <c r="G1738" s="29">
        <v>195967123.93000001</v>
      </c>
      <c r="H1738" t="s">
        <v>11</v>
      </c>
      <c r="I1738" t="s">
        <v>897</v>
      </c>
      <c r="J1738" t="s">
        <v>627</v>
      </c>
      <c r="K1738" t="s">
        <v>898</v>
      </c>
    </row>
    <row r="1739" spans="1:11">
      <c r="A1739" s="26">
        <v>44377</v>
      </c>
      <c r="B1739" t="s">
        <v>516</v>
      </c>
      <c r="C1739" t="s">
        <v>517</v>
      </c>
      <c r="D1739" t="s">
        <v>615</v>
      </c>
      <c r="E1739" t="s">
        <v>518</v>
      </c>
      <c r="F1739" s="29">
        <v>1243</v>
      </c>
      <c r="G1739" s="29">
        <v>1254492531.48</v>
      </c>
      <c r="H1739" t="s">
        <v>11</v>
      </c>
      <c r="I1739" t="s">
        <v>899</v>
      </c>
      <c r="J1739" t="s">
        <v>627</v>
      </c>
      <c r="K1739" t="s">
        <v>900</v>
      </c>
    </row>
    <row r="1740" spans="1:11">
      <c r="A1740" s="26">
        <v>44377</v>
      </c>
      <c r="B1740" t="s">
        <v>516</v>
      </c>
      <c r="C1740" t="s">
        <v>517</v>
      </c>
      <c r="D1740" t="s">
        <v>615</v>
      </c>
      <c r="E1740" t="s">
        <v>518</v>
      </c>
      <c r="F1740" s="29">
        <v>1096</v>
      </c>
      <c r="G1740" s="29">
        <v>725685277.38</v>
      </c>
      <c r="H1740" t="s">
        <v>11</v>
      </c>
      <c r="I1740" t="s">
        <v>901</v>
      </c>
      <c r="J1740" t="s">
        <v>627</v>
      </c>
      <c r="K1740" t="s">
        <v>902</v>
      </c>
    </row>
    <row r="1741" spans="1:11">
      <c r="A1741" s="26">
        <v>44377</v>
      </c>
      <c r="B1741" t="s">
        <v>516</v>
      </c>
      <c r="C1741" t="s">
        <v>517</v>
      </c>
      <c r="D1741" t="s">
        <v>615</v>
      </c>
      <c r="E1741" t="s">
        <v>518</v>
      </c>
      <c r="F1741" s="29">
        <v>12</v>
      </c>
      <c r="G1741" s="29">
        <v>4161938.69</v>
      </c>
      <c r="H1741" t="s">
        <v>11</v>
      </c>
      <c r="I1741" t="s">
        <v>903</v>
      </c>
      <c r="J1741" t="s">
        <v>627</v>
      </c>
      <c r="K1741" t="s">
        <v>904</v>
      </c>
    </row>
    <row r="1742" spans="1:11">
      <c r="A1742" s="26">
        <v>44377</v>
      </c>
      <c r="B1742" t="s">
        <v>516</v>
      </c>
      <c r="C1742" t="s">
        <v>517</v>
      </c>
      <c r="D1742" t="s">
        <v>615</v>
      </c>
      <c r="E1742" t="s">
        <v>518</v>
      </c>
      <c r="F1742" s="29">
        <v>67</v>
      </c>
      <c r="G1742" s="29">
        <v>4325827.54</v>
      </c>
      <c r="H1742" t="s">
        <v>11</v>
      </c>
      <c r="I1742" t="s">
        <v>905</v>
      </c>
      <c r="J1742" t="s">
        <v>627</v>
      </c>
      <c r="K1742" t="s">
        <v>906</v>
      </c>
    </row>
    <row r="1743" spans="1:11">
      <c r="A1743" s="26">
        <v>44377</v>
      </c>
      <c r="B1743" t="s">
        <v>516</v>
      </c>
      <c r="C1743" t="s">
        <v>517</v>
      </c>
      <c r="D1743" t="s">
        <v>615</v>
      </c>
      <c r="E1743" t="s">
        <v>518</v>
      </c>
      <c r="F1743" s="29">
        <v>15</v>
      </c>
      <c r="G1743" s="29">
        <v>5777769.8399999999</v>
      </c>
      <c r="H1743" t="s">
        <v>11</v>
      </c>
      <c r="I1743" t="s">
        <v>907</v>
      </c>
      <c r="J1743" t="s">
        <v>627</v>
      </c>
      <c r="K1743" t="s">
        <v>908</v>
      </c>
    </row>
    <row r="1744" spans="1:11">
      <c r="A1744" s="26">
        <v>44377</v>
      </c>
      <c r="B1744" t="s">
        <v>516</v>
      </c>
      <c r="C1744" t="s">
        <v>517</v>
      </c>
      <c r="D1744" t="s">
        <v>615</v>
      </c>
      <c r="E1744" t="s">
        <v>518</v>
      </c>
      <c r="F1744" s="29">
        <v>148</v>
      </c>
      <c r="G1744" s="29">
        <v>33769429.840000004</v>
      </c>
      <c r="H1744" t="s">
        <v>11</v>
      </c>
      <c r="I1744" t="s">
        <v>909</v>
      </c>
      <c r="J1744" t="s">
        <v>627</v>
      </c>
      <c r="K1744" t="s">
        <v>910</v>
      </c>
    </row>
    <row r="1745" spans="1:11">
      <c r="A1745" s="26">
        <v>44377</v>
      </c>
      <c r="B1745" t="s">
        <v>516</v>
      </c>
      <c r="C1745" t="s">
        <v>517</v>
      </c>
      <c r="D1745" t="s">
        <v>615</v>
      </c>
      <c r="E1745" t="s">
        <v>518</v>
      </c>
      <c r="F1745" s="29">
        <v>5</v>
      </c>
      <c r="G1745" s="29">
        <v>955824.26</v>
      </c>
      <c r="H1745" t="s">
        <v>11</v>
      </c>
      <c r="I1745" t="s">
        <v>911</v>
      </c>
      <c r="J1745" t="s">
        <v>627</v>
      </c>
      <c r="K1745" t="s">
        <v>912</v>
      </c>
    </row>
    <row r="1746" spans="1:11">
      <c r="A1746" s="26">
        <v>44377</v>
      </c>
      <c r="B1746" t="s">
        <v>516</v>
      </c>
      <c r="C1746" t="s">
        <v>517</v>
      </c>
      <c r="D1746" t="s">
        <v>615</v>
      </c>
      <c r="E1746" t="s">
        <v>518</v>
      </c>
      <c r="F1746" s="29">
        <v>208</v>
      </c>
      <c r="G1746" s="29">
        <v>21656326.23</v>
      </c>
      <c r="H1746" t="s">
        <v>11</v>
      </c>
      <c r="I1746" t="s">
        <v>913</v>
      </c>
      <c r="J1746" t="s">
        <v>627</v>
      </c>
      <c r="K1746" t="s">
        <v>914</v>
      </c>
    </row>
    <row r="1747" spans="1:11">
      <c r="A1747" s="26">
        <v>44377</v>
      </c>
      <c r="B1747" t="s">
        <v>516</v>
      </c>
      <c r="C1747" t="s">
        <v>517</v>
      </c>
      <c r="D1747" t="s">
        <v>615</v>
      </c>
      <c r="E1747" t="s">
        <v>518</v>
      </c>
      <c r="F1747" s="29">
        <v>267</v>
      </c>
      <c r="G1747" s="29">
        <v>50879494.43</v>
      </c>
      <c r="H1747" t="s">
        <v>11</v>
      </c>
      <c r="I1747" t="s">
        <v>915</v>
      </c>
      <c r="J1747" t="s">
        <v>627</v>
      </c>
      <c r="K1747" t="s">
        <v>916</v>
      </c>
    </row>
    <row r="1748" spans="1:11">
      <c r="A1748" s="26">
        <v>44377</v>
      </c>
      <c r="B1748" t="s">
        <v>516</v>
      </c>
      <c r="C1748" t="s">
        <v>517</v>
      </c>
      <c r="D1748" t="s">
        <v>615</v>
      </c>
      <c r="E1748" t="s">
        <v>518</v>
      </c>
      <c r="F1748" s="29">
        <v>1</v>
      </c>
      <c r="G1748" s="29">
        <v>916354.75</v>
      </c>
      <c r="H1748" t="s">
        <v>11</v>
      </c>
      <c r="I1748" t="s">
        <v>917</v>
      </c>
      <c r="J1748" t="s">
        <v>627</v>
      </c>
      <c r="K1748" t="s">
        <v>918</v>
      </c>
    </row>
    <row r="1749" spans="1:11">
      <c r="A1749" s="26">
        <v>44377</v>
      </c>
      <c r="B1749" t="s">
        <v>516</v>
      </c>
      <c r="C1749" t="s">
        <v>517</v>
      </c>
      <c r="D1749" t="s">
        <v>615</v>
      </c>
      <c r="E1749" t="s">
        <v>518</v>
      </c>
      <c r="F1749" s="29">
        <v>408</v>
      </c>
      <c r="G1749" s="29">
        <v>289058666.56</v>
      </c>
      <c r="H1749" t="s">
        <v>11</v>
      </c>
      <c r="I1749" t="s">
        <v>919</v>
      </c>
      <c r="J1749" t="s">
        <v>627</v>
      </c>
      <c r="K1749" t="s">
        <v>920</v>
      </c>
    </row>
    <row r="1750" spans="1:11">
      <c r="A1750" s="26">
        <v>44377</v>
      </c>
      <c r="B1750" t="s">
        <v>516</v>
      </c>
      <c r="C1750" t="s">
        <v>517</v>
      </c>
      <c r="D1750" t="s">
        <v>615</v>
      </c>
      <c r="E1750" t="s">
        <v>518</v>
      </c>
      <c r="F1750" s="29">
        <v>9</v>
      </c>
      <c r="G1750" s="29">
        <v>8790620.9800000004</v>
      </c>
      <c r="H1750" t="s">
        <v>11</v>
      </c>
      <c r="I1750" t="s">
        <v>921</v>
      </c>
      <c r="J1750" t="s">
        <v>627</v>
      </c>
      <c r="K1750" t="s">
        <v>922</v>
      </c>
    </row>
    <row r="1751" spans="1:11">
      <c r="A1751" s="26">
        <v>44377</v>
      </c>
      <c r="B1751" t="s">
        <v>516</v>
      </c>
      <c r="C1751" t="s">
        <v>517</v>
      </c>
      <c r="D1751" t="s">
        <v>615</v>
      </c>
      <c r="E1751" t="s">
        <v>518</v>
      </c>
      <c r="F1751" s="29">
        <v>55</v>
      </c>
      <c r="G1751" s="29">
        <v>12635130.16</v>
      </c>
      <c r="H1751" t="s">
        <v>11</v>
      </c>
      <c r="I1751" t="s">
        <v>923</v>
      </c>
      <c r="J1751" t="s">
        <v>627</v>
      </c>
      <c r="K1751" t="s">
        <v>924</v>
      </c>
    </row>
    <row r="1752" spans="1:11">
      <c r="A1752" s="26">
        <v>44377</v>
      </c>
      <c r="B1752" t="s">
        <v>516</v>
      </c>
      <c r="C1752" t="s">
        <v>517</v>
      </c>
      <c r="D1752" t="s">
        <v>615</v>
      </c>
      <c r="E1752" t="s">
        <v>518</v>
      </c>
      <c r="F1752" s="29">
        <v>2927</v>
      </c>
      <c r="G1752" s="29">
        <v>597317902.29999995</v>
      </c>
      <c r="H1752" t="s">
        <v>11</v>
      </c>
      <c r="I1752" t="s">
        <v>925</v>
      </c>
      <c r="J1752" t="s">
        <v>627</v>
      </c>
      <c r="K1752" t="s">
        <v>926</v>
      </c>
    </row>
    <row r="1753" spans="1:11">
      <c r="A1753" s="26">
        <v>44377</v>
      </c>
      <c r="B1753" t="s">
        <v>516</v>
      </c>
      <c r="C1753" t="s">
        <v>517</v>
      </c>
      <c r="D1753" t="s">
        <v>615</v>
      </c>
      <c r="E1753" t="s">
        <v>518</v>
      </c>
      <c r="F1753" s="29">
        <v>99</v>
      </c>
      <c r="G1753" s="29">
        <v>8743396.0700000003</v>
      </c>
      <c r="H1753" t="s">
        <v>11</v>
      </c>
      <c r="I1753" t="s">
        <v>927</v>
      </c>
      <c r="J1753" t="s">
        <v>627</v>
      </c>
      <c r="K1753" t="s">
        <v>928</v>
      </c>
    </row>
    <row r="1754" spans="1:11">
      <c r="A1754" s="26">
        <v>44377</v>
      </c>
      <c r="B1754" t="s">
        <v>516</v>
      </c>
      <c r="C1754" t="s">
        <v>517</v>
      </c>
      <c r="D1754" t="s">
        <v>615</v>
      </c>
      <c r="E1754" t="s">
        <v>518</v>
      </c>
      <c r="F1754" s="29">
        <v>59</v>
      </c>
      <c r="G1754" s="29">
        <v>21327412.129999999</v>
      </c>
      <c r="H1754" t="s">
        <v>11</v>
      </c>
      <c r="I1754" t="s">
        <v>929</v>
      </c>
      <c r="J1754" t="s">
        <v>627</v>
      </c>
      <c r="K1754" t="s">
        <v>930</v>
      </c>
    </row>
    <row r="1755" spans="1:11">
      <c r="A1755" s="26">
        <v>44377</v>
      </c>
      <c r="B1755" t="s">
        <v>516</v>
      </c>
      <c r="C1755" t="s">
        <v>517</v>
      </c>
      <c r="D1755" t="s">
        <v>615</v>
      </c>
      <c r="E1755" t="s">
        <v>518</v>
      </c>
      <c r="F1755" s="29">
        <v>69</v>
      </c>
      <c r="G1755" s="29">
        <v>9498346.2300000004</v>
      </c>
      <c r="H1755" t="s">
        <v>11</v>
      </c>
      <c r="I1755" t="s">
        <v>931</v>
      </c>
      <c r="J1755" t="s">
        <v>627</v>
      </c>
      <c r="K1755" t="s">
        <v>932</v>
      </c>
    </row>
    <row r="1756" spans="1:11">
      <c r="A1756" s="26">
        <v>44377</v>
      </c>
      <c r="B1756" t="s">
        <v>516</v>
      </c>
      <c r="C1756" t="s">
        <v>517</v>
      </c>
      <c r="D1756" t="s">
        <v>615</v>
      </c>
      <c r="E1756" t="s">
        <v>518</v>
      </c>
      <c r="F1756" s="29">
        <v>174</v>
      </c>
      <c r="G1756" s="29">
        <v>7524642.2999999998</v>
      </c>
      <c r="H1756" t="s">
        <v>11</v>
      </c>
      <c r="I1756" t="s">
        <v>933</v>
      </c>
      <c r="J1756" t="s">
        <v>627</v>
      </c>
      <c r="K1756" t="s">
        <v>934</v>
      </c>
    </row>
    <row r="1757" spans="1:11">
      <c r="A1757" s="26">
        <v>44377</v>
      </c>
      <c r="B1757" t="s">
        <v>516</v>
      </c>
      <c r="C1757" t="s">
        <v>517</v>
      </c>
      <c r="D1757" t="s">
        <v>615</v>
      </c>
      <c r="E1757" t="s">
        <v>518</v>
      </c>
      <c r="F1757" s="29">
        <v>143</v>
      </c>
      <c r="G1757" s="29">
        <v>32745014.75</v>
      </c>
      <c r="H1757" t="s">
        <v>11</v>
      </c>
      <c r="I1757" t="s">
        <v>935</v>
      </c>
      <c r="J1757" t="s">
        <v>627</v>
      </c>
      <c r="K1757" t="s">
        <v>936</v>
      </c>
    </row>
    <row r="1758" spans="1:11">
      <c r="A1758" s="26">
        <v>44377</v>
      </c>
      <c r="B1758" t="s">
        <v>516</v>
      </c>
      <c r="C1758" t="s">
        <v>517</v>
      </c>
      <c r="D1758" t="s">
        <v>615</v>
      </c>
      <c r="E1758" t="s">
        <v>518</v>
      </c>
      <c r="F1758" s="29">
        <v>83</v>
      </c>
      <c r="G1758" s="29">
        <v>9966874.4299999997</v>
      </c>
      <c r="H1758" t="s">
        <v>11</v>
      </c>
      <c r="I1758" t="s">
        <v>937</v>
      </c>
      <c r="J1758" t="s">
        <v>627</v>
      </c>
      <c r="K1758" t="s">
        <v>938</v>
      </c>
    </row>
    <row r="1759" spans="1:11">
      <c r="A1759" s="26">
        <v>44377</v>
      </c>
      <c r="B1759" t="s">
        <v>516</v>
      </c>
      <c r="C1759" t="s">
        <v>517</v>
      </c>
      <c r="D1759" t="s">
        <v>615</v>
      </c>
      <c r="E1759" t="s">
        <v>518</v>
      </c>
      <c r="F1759" s="29">
        <v>2049</v>
      </c>
      <c r="G1759" s="29">
        <v>727668044.25999999</v>
      </c>
      <c r="H1759" t="s">
        <v>11</v>
      </c>
      <c r="I1759" t="s">
        <v>939</v>
      </c>
      <c r="J1759" t="s">
        <v>627</v>
      </c>
      <c r="K1759" t="s">
        <v>940</v>
      </c>
    </row>
    <row r="1760" spans="1:11">
      <c r="A1760" s="26">
        <v>44377</v>
      </c>
      <c r="B1760" t="s">
        <v>516</v>
      </c>
      <c r="C1760" t="s">
        <v>517</v>
      </c>
      <c r="D1760" t="s">
        <v>615</v>
      </c>
      <c r="E1760" t="s">
        <v>518</v>
      </c>
      <c r="F1760" s="29">
        <v>49</v>
      </c>
      <c r="G1760" s="29">
        <v>35769006.890000001</v>
      </c>
      <c r="H1760" t="s">
        <v>11</v>
      </c>
      <c r="I1760" t="s">
        <v>941</v>
      </c>
      <c r="J1760" t="s">
        <v>627</v>
      </c>
      <c r="K1760" t="s">
        <v>942</v>
      </c>
    </row>
    <row r="1761" spans="1:11">
      <c r="A1761" s="26">
        <v>44377</v>
      </c>
      <c r="B1761" t="s">
        <v>516</v>
      </c>
      <c r="C1761" t="s">
        <v>517</v>
      </c>
      <c r="D1761" t="s">
        <v>615</v>
      </c>
      <c r="E1761" t="s">
        <v>518</v>
      </c>
      <c r="F1761" s="29">
        <v>190</v>
      </c>
      <c r="G1761" s="29">
        <v>27563239.670000002</v>
      </c>
      <c r="H1761" t="s">
        <v>11</v>
      </c>
      <c r="I1761" t="s">
        <v>943</v>
      </c>
      <c r="J1761" t="s">
        <v>627</v>
      </c>
      <c r="K1761" t="s">
        <v>944</v>
      </c>
    </row>
    <row r="1762" spans="1:11">
      <c r="A1762" s="26">
        <v>44377</v>
      </c>
      <c r="B1762" t="s">
        <v>516</v>
      </c>
      <c r="C1762" t="s">
        <v>517</v>
      </c>
      <c r="D1762" t="s">
        <v>615</v>
      </c>
      <c r="E1762" t="s">
        <v>518</v>
      </c>
      <c r="F1762" s="29">
        <v>101</v>
      </c>
      <c r="G1762" s="29">
        <v>21213988.850000001</v>
      </c>
      <c r="H1762" t="s">
        <v>11</v>
      </c>
      <c r="I1762" t="s">
        <v>945</v>
      </c>
      <c r="J1762" t="s">
        <v>627</v>
      </c>
      <c r="K1762" t="s">
        <v>946</v>
      </c>
    </row>
    <row r="1763" spans="1:11">
      <c r="A1763" s="26">
        <v>44377</v>
      </c>
      <c r="B1763" t="s">
        <v>516</v>
      </c>
      <c r="C1763" t="s">
        <v>517</v>
      </c>
      <c r="D1763" t="s">
        <v>615</v>
      </c>
      <c r="E1763" t="s">
        <v>518</v>
      </c>
      <c r="F1763" s="29">
        <v>880</v>
      </c>
      <c r="G1763" s="29">
        <v>110028196.06999999</v>
      </c>
      <c r="H1763" t="s">
        <v>11</v>
      </c>
      <c r="I1763" t="s">
        <v>947</v>
      </c>
      <c r="J1763" t="s">
        <v>627</v>
      </c>
      <c r="K1763" t="s">
        <v>948</v>
      </c>
    </row>
    <row r="1764" spans="1:11">
      <c r="A1764" s="26">
        <v>44377</v>
      </c>
      <c r="B1764" t="s">
        <v>516</v>
      </c>
      <c r="C1764" t="s">
        <v>517</v>
      </c>
      <c r="D1764" t="s">
        <v>615</v>
      </c>
      <c r="E1764" t="s">
        <v>518</v>
      </c>
      <c r="F1764" s="29">
        <v>308</v>
      </c>
      <c r="G1764" s="29">
        <v>313887172.13</v>
      </c>
      <c r="H1764" t="s">
        <v>11</v>
      </c>
      <c r="I1764" t="s">
        <v>949</v>
      </c>
      <c r="J1764" t="s">
        <v>627</v>
      </c>
      <c r="K1764" t="s">
        <v>950</v>
      </c>
    </row>
    <row r="1765" spans="1:11">
      <c r="A1765" s="26">
        <v>44377</v>
      </c>
      <c r="B1765" t="s">
        <v>516</v>
      </c>
      <c r="C1765" t="s">
        <v>517</v>
      </c>
      <c r="D1765" t="s">
        <v>615</v>
      </c>
      <c r="E1765" t="s">
        <v>518</v>
      </c>
      <c r="F1765" s="29">
        <v>16</v>
      </c>
      <c r="G1765" s="29">
        <v>2210050.16</v>
      </c>
      <c r="H1765" t="s">
        <v>11</v>
      </c>
      <c r="I1765" t="s">
        <v>951</v>
      </c>
      <c r="J1765" t="s">
        <v>627</v>
      </c>
      <c r="K1765" t="s">
        <v>952</v>
      </c>
    </row>
    <row r="1766" spans="1:11">
      <c r="A1766" s="26">
        <v>44377</v>
      </c>
      <c r="B1766" t="s">
        <v>516</v>
      </c>
      <c r="C1766" t="s">
        <v>517</v>
      </c>
      <c r="D1766" t="s">
        <v>615</v>
      </c>
      <c r="E1766" t="s">
        <v>518</v>
      </c>
      <c r="F1766" s="29">
        <v>2537</v>
      </c>
      <c r="G1766" s="29">
        <v>3417968260.6599998</v>
      </c>
      <c r="H1766" t="s">
        <v>11</v>
      </c>
      <c r="I1766" t="s">
        <v>953</v>
      </c>
      <c r="J1766" t="s">
        <v>627</v>
      </c>
      <c r="K1766" t="s">
        <v>954</v>
      </c>
    </row>
    <row r="1767" spans="1:11">
      <c r="A1767" s="26">
        <v>44377</v>
      </c>
      <c r="B1767" t="s">
        <v>516</v>
      </c>
      <c r="C1767" t="s">
        <v>517</v>
      </c>
      <c r="D1767" t="s">
        <v>615</v>
      </c>
      <c r="E1767" t="s">
        <v>518</v>
      </c>
      <c r="F1767" s="29">
        <v>28</v>
      </c>
      <c r="G1767" s="29">
        <v>6622821.3099999996</v>
      </c>
      <c r="H1767" t="s">
        <v>11</v>
      </c>
      <c r="I1767" t="s">
        <v>955</v>
      </c>
      <c r="J1767" t="s">
        <v>627</v>
      </c>
      <c r="K1767" t="s">
        <v>956</v>
      </c>
    </row>
    <row r="1768" spans="1:11">
      <c r="A1768" s="26">
        <v>44377</v>
      </c>
      <c r="B1768" t="s">
        <v>516</v>
      </c>
      <c r="C1768" t="s">
        <v>517</v>
      </c>
      <c r="D1768" t="s">
        <v>615</v>
      </c>
      <c r="E1768" t="s">
        <v>518</v>
      </c>
      <c r="F1768" s="29">
        <v>482</v>
      </c>
      <c r="G1768" s="29">
        <v>185047511.47999999</v>
      </c>
      <c r="H1768" t="s">
        <v>11</v>
      </c>
      <c r="I1768" t="s">
        <v>957</v>
      </c>
      <c r="J1768" t="s">
        <v>627</v>
      </c>
      <c r="K1768" t="s">
        <v>958</v>
      </c>
    </row>
    <row r="1769" spans="1:11">
      <c r="A1769" s="26">
        <v>44377</v>
      </c>
      <c r="B1769" t="s">
        <v>516</v>
      </c>
      <c r="C1769" t="s">
        <v>517</v>
      </c>
      <c r="D1769" t="s">
        <v>615</v>
      </c>
      <c r="E1769" t="s">
        <v>518</v>
      </c>
      <c r="F1769" s="29">
        <v>28</v>
      </c>
      <c r="G1769" s="29">
        <v>10817342.619999999</v>
      </c>
      <c r="H1769" t="s">
        <v>11</v>
      </c>
      <c r="I1769" t="s">
        <v>959</v>
      </c>
      <c r="J1769" t="s">
        <v>627</v>
      </c>
      <c r="K1769" t="s">
        <v>960</v>
      </c>
    </row>
    <row r="1770" spans="1:11">
      <c r="A1770" s="26">
        <v>44377</v>
      </c>
      <c r="B1770" t="s">
        <v>516</v>
      </c>
      <c r="C1770" t="s">
        <v>517</v>
      </c>
      <c r="D1770" t="s">
        <v>615</v>
      </c>
      <c r="E1770" t="s">
        <v>518</v>
      </c>
      <c r="F1770" s="29">
        <v>17</v>
      </c>
      <c r="G1770" s="29">
        <v>5312160.66</v>
      </c>
      <c r="H1770" t="s">
        <v>11</v>
      </c>
      <c r="I1770" t="s">
        <v>961</v>
      </c>
      <c r="J1770" t="s">
        <v>627</v>
      </c>
      <c r="K1770" t="s">
        <v>962</v>
      </c>
    </row>
    <row r="1771" spans="1:11">
      <c r="A1771" s="26">
        <v>44377</v>
      </c>
      <c r="B1771" t="s">
        <v>516</v>
      </c>
      <c r="C1771" t="s">
        <v>517</v>
      </c>
      <c r="D1771" t="s">
        <v>615</v>
      </c>
      <c r="E1771" t="s">
        <v>518</v>
      </c>
      <c r="F1771" s="29">
        <v>137</v>
      </c>
      <c r="G1771" s="29">
        <v>62063466.560000002</v>
      </c>
      <c r="H1771" t="s">
        <v>11</v>
      </c>
      <c r="I1771" t="s">
        <v>963</v>
      </c>
      <c r="J1771" t="s">
        <v>627</v>
      </c>
      <c r="K1771" t="s">
        <v>964</v>
      </c>
    </row>
    <row r="1772" spans="1:11">
      <c r="A1772" s="26">
        <v>44377</v>
      </c>
      <c r="B1772" t="s">
        <v>516</v>
      </c>
      <c r="C1772" t="s">
        <v>517</v>
      </c>
      <c r="D1772" t="s">
        <v>615</v>
      </c>
      <c r="E1772" t="s">
        <v>518</v>
      </c>
      <c r="F1772" s="29">
        <v>11250</v>
      </c>
      <c r="G1772" s="29">
        <v>501370845.25</v>
      </c>
      <c r="H1772" t="s">
        <v>11</v>
      </c>
      <c r="I1772" t="s">
        <v>965</v>
      </c>
      <c r="J1772" t="s">
        <v>627</v>
      </c>
      <c r="K1772" t="s">
        <v>966</v>
      </c>
    </row>
    <row r="1773" spans="1:11">
      <c r="A1773" s="26">
        <v>44377</v>
      </c>
      <c r="B1773" t="s">
        <v>516</v>
      </c>
      <c r="C1773" t="s">
        <v>517</v>
      </c>
      <c r="D1773" t="s">
        <v>615</v>
      </c>
      <c r="E1773" t="s">
        <v>518</v>
      </c>
      <c r="F1773" s="29">
        <v>32</v>
      </c>
      <c r="G1773" s="29">
        <v>7689877.0499999998</v>
      </c>
      <c r="H1773" t="s">
        <v>11</v>
      </c>
      <c r="I1773" t="s">
        <v>967</v>
      </c>
      <c r="J1773" t="s">
        <v>627</v>
      </c>
      <c r="K1773" t="s">
        <v>968</v>
      </c>
    </row>
    <row r="1774" spans="1:11">
      <c r="A1774" s="26">
        <v>44377</v>
      </c>
      <c r="B1774" t="s">
        <v>516</v>
      </c>
      <c r="C1774" t="s">
        <v>517</v>
      </c>
      <c r="D1774" t="s">
        <v>615</v>
      </c>
      <c r="E1774" t="s">
        <v>518</v>
      </c>
      <c r="F1774" s="29">
        <v>167</v>
      </c>
      <c r="G1774" s="29">
        <v>46061077.049999997</v>
      </c>
      <c r="H1774" t="s">
        <v>11</v>
      </c>
      <c r="I1774" t="s">
        <v>969</v>
      </c>
      <c r="J1774" t="s">
        <v>627</v>
      </c>
      <c r="K1774" t="s">
        <v>970</v>
      </c>
    </row>
    <row r="1775" spans="1:11">
      <c r="A1775" s="26">
        <v>44377</v>
      </c>
      <c r="B1775" t="s">
        <v>516</v>
      </c>
      <c r="C1775" t="s">
        <v>517</v>
      </c>
      <c r="D1775" t="s">
        <v>615</v>
      </c>
      <c r="E1775" t="s">
        <v>518</v>
      </c>
      <c r="F1775" s="29">
        <v>180</v>
      </c>
      <c r="G1775" s="29">
        <v>30357763.93</v>
      </c>
      <c r="H1775" t="s">
        <v>11</v>
      </c>
      <c r="I1775" t="s">
        <v>971</v>
      </c>
      <c r="J1775" t="s">
        <v>627</v>
      </c>
      <c r="K1775" t="s">
        <v>972</v>
      </c>
    </row>
    <row r="1776" spans="1:11">
      <c r="A1776" s="26">
        <v>44377</v>
      </c>
      <c r="B1776" t="s">
        <v>516</v>
      </c>
      <c r="C1776" t="s">
        <v>517</v>
      </c>
      <c r="D1776" t="s">
        <v>615</v>
      </c>
      <c r="E1776" t="s">
        <v>518</v>
      </c>
      <c r="F1776" s="29">
        <v>911</v>
      </c>
      <c r="G1776" s="29">
        <v>274228877.79000002</v>
      </c>
      <c r="H1776" t="s">
        <v>11</v>
      </c>
      <c r="I1776" t="s">
        <v>809</v>
      </c>
      <c r="J1776" t="s">
        <v>627</v>
      </c>
      <c r="K1776" t="s">
        <v>973</v>
      </c>
    </row>
    <row r="1777" spans="1:11">
      <c r="A1777" s="26">
        <v>44377</v>
      </c>
      <c r="B1777" t="s">
        <v>516</v>
      </c>
      <c r="C1777" t="s">
        <v>517</v>
      </c>
      <c r="D1777" t="s">
        <v>615</v>
      </c>
      <c r="E1777" t="s">
        <v>518</v>
      </c>
      <c r="F1777" s="29">
        <v>59</v>
      </c>
      <c r="G1777" s="29">
        <v>1924563.44</v>
      </c>
      <c r="H1777" t="s">
        <v>11</v>
      </c>
      <c r="I1777" t="s">
        <v>917</v>
      </c>
      <c r="J1777" t="s">
        <v>627</v>
      </c>
      <c r="K1777" t="s">
        <v>974</v>
      </c>
    </row>
    <row r="1778" spans="1:11">
      <c r="A1778" s="26">
        <v>44377</v>
      </c>
      <c r="B1778" t="s">
        <v>516</v>
      </c>
      <c r="C1778" t="s">
        <v>517</v>
      </c>
      <c r="D1778" t="s">
        <v>615</v>
      </c>
      <c r="E1778" t="s">
        <v>518</v>
      </c>
      <c r="F1778" s="29">
        <v>74</v>
      </c>
      <c r="G1778" s="29">
        <v>13271573.77</v>
      </c>
      <c r="H1778" t="s">
        <v>11</v>
      </c>
      <c r="I1778" t="s">
        <v>975</v>
      </c>
      <c r="J1778" t="s">
        <v>627</v>
      </c>
      <c r="K1778" t="s">
        <v>976</v>
      </c>
    </row>
    <row r="1779" spans="1:11">
      <c r="A1779" s="26">
        <v>44377</v>
      </c>
      <c r="B1779" t="s">
        <v>516</v>
      </c>
      <c r="C1779" t="s">
        <v>517</v>
      </c>
      <c r="D1779" t="s">
        <v>615</v>
      </c>
      <c r="E1779" t="s">
        <v>518</v>
      </c>
      <c r="F1779" s="29">
        <v>135</v>
      </c>
      <c r="G1779" s="29">
        <v>79378691.799999997</v>
      </c>
      <c r="H1779" t="s">
        <v>11</v>
      </c>
      <c r="I1779" t="s">
        <v>977</v>
      </c>
      <c r="J1779" t="s">
        <v>627</v>
      </c>
      <c r="K1779" t="s">
        <v>978</v>
      </c>
    </row>
    <row r="1780" spans="1:11">
      <c r="A1780" s="26">
        <v>44377</v>
      </c>
      <c r="B1780" t="s">
        <v>516</v>
      </c>
      <c r="C1780" t="s">
        <v>517</v>
      </c>
      <c r="D1780" t="s">
        <v>615</v>
      </c>
      <c r="E1780" t="s">
        <v>518</v>
      </c>
      <c r="F1780" s="29">
        <v>44</v>
      </c>
      <c r="G1780" s="29">
        <v>19094177.379999999</v>
      </c>
      <c r="H1780" t="s">
        <v>11</v>
      </c>
      <c r="I1780" t="s">
        <v>979</v>
      </c>
      <c r="J1780" t="s">
        <v>627</v>
      </c>
      <c r="K1780" t="s">
        <v>980</v>
      </c>
    </row>
    <row r="1781" spans="1:11">
      <c r="A1781" s="26">
        <v>44377</v>
      </c>
      <c r="B1781" t="s">
        <v>516</v>
      </c>
      <c r="C1781" t="s">
        <v>517</v>
      </c>
      <c r="D1781" t="s">
        <v>615</v>
      </c>
      <c r="E1781" t="s">
        <v>518</v>
      </c>
      <c r="F1781" s="29">
        <v>58</v>
      </c>
      <c r="G1781" s="29">
        <v>12048102.619999999</v>
      </c>
      <c r="H1781" t="s">
        <v>11</v>
      </c>
      <c r="I1781" t="s">
        <v>981</v>
      </c>
      <c r="J1781" t="s">
        <v>627</v>
      </c>
      <c r="K1781" t="s">
        <v>982</v>
      </c>
    </row>
    <row r="1782" spans="1:11">
      <c r="A1782" s="26">
        <v>44377</v>
      </c>
      <c r="B1782" t="s">
        <v>516</v>
      </c>
      <c r="C1782" t="s">
        <v>517</v>
      </c>
      <c r="D1782" t="s">
        <v>615</v>
      </c>
      <c r="E1782" t="s">
        <v>518</v>
      </c>
      <c r="F1782" s="29">
        <v>1045</v>
      </c>
      <c r="G1782" s="29">
        <v>56016208.200000003</v>
      </c>
      <c r="H1782" t="s">
        <v>11</v>
      </c>
      <c r="I1782" t="s">
        <v>983</v>
      </c>
      <c r="J1782" t="s">
        <v>627</v>
      </c>
      <c r="K1782" t="s">
        <v>984</v>
      </c>
    </row>
    <row r="1783" spans="1:11">
      <c r="A1783" s="26">
        <v>44377</v>
      </c>
      <c r="B1783" t="s">
        <v>516</v>
      </c>
      <c r="C1783" t="s">
        <v>517</v>
      </c>
      <c r="D1783" t="s">
        <v>615</v>
      </c>
      <c r="E1783" t="s">
        <v>518</v>
      </c>
      <c r="F1783" s="29">
        <v>7</v>
      </c>
      <c r="G1783" s="29">
        <v>3357502.62</v>
      </c>
      <c r="H1783" t="s">
        <v>11</v>
      </c>
      <c r="I1783" t="s">
        <v>985</v>
      </c>
      <c r="J1783" t="s">
        <v>627</v>
      </c>
      <c r="K1783" t="s">
        <v>986</v>
      </c>
    </row>
    <row r="1784" spans="1:11">
      <c r="A1784" s="26">
        <v>44377</v>
      </c>
      <c r="B1784" t="s">
        <v>516</v>
      </c>
      <c r="C1784" t="s">
        <v>517</v>
      </c>
      <c r="D1784" t="s">
        <v>615</v>
      </c>
      <c r="E1784" t="s">
        <v>518</v>
      </c>
      <c r="F1784" s="29">
        <v>520</v>
      </c>
      <c r="G1784" s="29">
        <v>229174823.61000001</v>
      </c>
      <c r="H1784" t="s">
        <v>11</v>
      </c>
      <c r="I1784" t="s">
        <v>987</v>
      </c>
      <c r="J1784" t="s">
        <v>627</v>
      </c>
      <c r="K1784" t="s">
        <v>988</v>
      </c>
    </row>
    <row r="1785" spans="1:11">
      <c r="A1785" s="26">
        <v>44377</v>
      </c>
      <c r="B1785" t="s">
        <v>516</v>
      </c>
      <c r="C1785" t="s">
        <v>517</v>
      </c>
      <c r="D1785" t="s">
        <v>615</v>
      </c>
      <c r="E1785" t="s">
        <v>518</v>
      </c>
      <c r="F1785" s="29">
        <v>159</v>
      </c>
      <c r="G1785" s="29">
        <v>34735141.969999999</v>
      </c>
      <c r="H1785" t="s">
        <v>11</v>
      </c>
      <c r="I1785" t="s">
        <v>989</v>
      </c>
      <c r="J1785" t="s">
        <v>627</v>
      </c>
      <c r="K1785" t="s">
        <v>990</v>
      </c>
    </row>
    <row r="1786" spans="1:11">
      <c r="A1786" s="26">
        <v>44377</v>
      </c>
      <c r="B1786" t="s">
        <v>516</v>
      </c>
      <c r="C1786" t="s">
        <v>517</v>
      </c>
      <c r="D1786" t="s">
        <v>615</v>
      </c>
      <c r="E1786" t="s">
        <v>518</v>
      </c>
      <c r="F1786" s="29">
        <v>497</v>
      </c>
      <c r="G1786" s="29">
        <v>812347788.20000005</v>
      </c>
      <c r="H1786" t="s">
        <v>11</v>
      </c>
      <c r="I1786" t="s">
        <v>991</v>
      </c>
      <c r="J1786" t="s">
        <v>627</v>
      </c>
      <c r="K1786" t="s">
        <v>992</v>
      </c>
    </row>
    <row r="1787" spans="1:11">
      <c r="A1787" s="26">
        <v>44377</v>
      </c>
      <c r="B1787" t="s">
        <v>516</v>
      </c>
      <c r="C1787" t="s">
        <v>517</v>
      </c>
      <c r="D1787" t="s">
        <v>615</v>
      </c>
      <c r="E1787" t="s">
        <v>518</v>
      </c>
      <c r="F1787" s="29">
        <v>1</v>
      </c>
      <c r="G1787" s="29">
        <v>1302847.21</v>
      </c>
      <c r="H1787" t="s">
        <v>11</v>
      </c>
      <c r="I1787" t="s">
        <v>993</v>
      </c>
      <c r="J1787" t="s">
        <v>627</v>
      </c>
      <c r="K1787" t="s">
        <v>994</v>
      </c>
    </row>
    <row r="1788" spans="1:11">
      <c r="A1788" s="26">
        <v>44377</v>
      </c>
      <c r="B1788" t="s">
        <v>516</v>
      </c>
      <c r="C1788" t="s">
        <v>517</v>
      </c>
      <c r="D1788" t="s">
        <v>615</v>
      </c>
      <c r="E1788" t="s">
        <v>518</v>
      </c>
      <c r="F1788" s="29">
        <v>42</v>
      </c>
      <c r="G1788" s="29">
        <v>3124260.1</v>
      </c>
      <c r="H1788" t="s">
        <v>11</v>
      </c>
      <c r="I1788" t="s">
        <v>993</v>
      </c>
      <c r="J1788" t="s">
        <v>627</v>
      </c>
      <c r="K1788" t="s">
        <v>995</v>
      </c>
    </row>
    <row r="1789" spans="1:11">
      <c r="A1789" s="26">
        <v>44377</v>
      </c>
      <c r="B1789" t="s">
        <v>516</v>
      </c>
      <c r="C1789" t="s">
        <v>517</v>
      </c>
      <c r="D1789" t="s">
        <v>615</v>
      </c>
      <c r="E1789" t="s">
        <v>518</v>
      </c>
      <c r="F1789" s="29">
        <v>1210</v>
      </c>
      <c r="G1789" s="29">
        <v>270345123.61000001</v>
      </c>
      <c r="H1789" t="s">
        <v>11</v>
      </c>
      <c r="I1789" t="s">
        <v>996</v>
      </c>
      <c r="J1789" t="s">
        <v>627</v>
      </c>
      <c r="K1789" t="s">
        <v>997</v>
      </c>
    </row>
    <row r="1790" spans="1:11">
      <c r="A1790" s="26">
        <v>44377</v>
      </c>
      <c r="B1790" t="s">
        <v>516</v>
      </c>
      <c r="C1790" t="s">
        <v>517</v>
      </c>
      <c r="D1790" t="s">
        <v>615</v>
      </c>
      <c r="E1790" t="s">
        <v>518</v>
      </c>
      <c r="F1790" s="29">
        <v>274</v>
      </c>
      <c r="G1790" s="29">
        <v>104710317.38</v>
      </c>
      <c r="H1790" t="s">
        <v>11</v>
      </c>
      <c r="I1790" t="s">
        <v>998</v>
      </c>
      <c r="J1790" t="s">
        <v>627</v>
      </c>
      <c r="K1790" t="s">
        <v>999</v>
      </c>
    </row>
    <row r="1791" spans="1:11">
      <c r="A1791" s="26">
        <v>44377</v>
      </c>
      <c r="B1791" t="s">
        <v>516</v>
      </c>
      <c r="C1791" t="s">
        <v>517</v>
      </c>
      <c r="D1791" t="s">
        <v>615</v>
      </c>
      <c r="E1791" t="s">
        <v>518</v>
      </c>
      <c r="F1791" s="29">
        <v>639</v>
      </c>
      <c r="G1791" s="29">
        <v>52190124.719999999</v>
      </c>
      <c r="H1791" t="s">
        <v>11</v>
      </c>
      <c r="I1791" t="s">
        <v>991</v>
      </c>
      <c r="J1791" t="s">
        <v>627</v>
      </c>
      <c r="K1791" t="s">
        <v>1000</v>
      </c>
    </row>
    <row r="1792" spans="1:11">
      <c r="A1792" s="26">
        <v>44377</v>
      </c>
      <c r="B1792" t="s">
        <v>516</v>
      </c>
      <c r="C1792" t="s">
        <v>517</v>
      </c>
      <c r="D1792" t="s">
        <v>615</v>
      </c>
      <c r="E1792" t="s">
        <v>518</v>
      </c>
      <c r="F1792" s="29">
        <v>21</v>
      </c>
      <c r="G1792" s="29">
        <v>2982968.2</v>
      </c>
      <c r="H1792" t="s">
        <v>11</v>
      </c>
      <c r="I1792" t="s">
        <v>1001</v>
      </c>
      <c r="J1792" t="s">
        <v>627</v>
      </c>
      <c r="K1792" t="s">
        <v>1002</v>
      </c>
    </row>
    <row r="1793" spans="1:11">
      <c r="A1793" s="26">
        <v>44377</v>
      </c>
      <c r="B1793" t="s">
        <v>516</v>
      </c>
      <c r="C1793" t="s">
        <v>517</v>
      </c>
      <c r="D1793" t="s">
        <v>615</v>
      </c>
      <c r="E1793" t="s">
        <v>518</v>
      </c>
      <c r="F1793" s="29">
        <v>67</v>
      </c>
      <c r="G1793" s="29">
        <v>28917716.390000001</v>
      </c>
      <c r="H1793" t="s">
        <v>11</v>
      </c>
      <c r="I1793" t="s">
        <v>1003</v>
      </c>
      <c r="J1793" t="s">
        <v>627</v>
      </c>
      <c r="K1793" t="s">
        <v>1004</v>
      </c>
    </row>
    <row r="1794" spans="1:11">
      <c r="A1794" s="26">
        <v>44377</v>
      </c>
      <c r="B1794" t="s">
        <v>516</v>
      </c>
      <c r="C1794" t="s">
        <v>517</v>
      </c>
      <c r="D1794" t="s">
        <v>615</v>
      </c>
      <c r="E1794" t="s">
        <v>518</v>
      </c>
      <c r="F1794" s="29">
        <v>178</v>
      </c>
      <c r="G1794" s="29">
        <v>20449994.43</v>
      </c>
      <c r="H1794" t="s">
        <v>11</v>
      </c>
      <c r="I1794" t="s">
        <v>1005</v>
      </c>
      <c r="J1794" t="s">
        <v>627</v>
      </c>
      <c r="K1794" t="s">
        <v>1006</v>
      </c>
    </row>
    <row r="1795" spans="1:11">
      <c r="A1795" s="26">
        <v>44377</v>
      </c>
      <c r="B1795" t="s">
        <v>516</v>
      </c>
      <c r="C1795" t="s">
        <v>517</v>
      </c>
      <c r="D1795" t="s">
        <v>615</v>
      </c>
      <c r="E1795" t="s">
        <v>518</v>
      </c>
      <c r="F1795" s="29">
        <v>11</v>
      </c>
      <c r="G1795" s="29">
        <v>3821690.16</v>
      </c>
      <c r="H1795" t="s">
        <v>11</v>
      </c>
      <c r="I1795" t="s">
        <v>1007</v>
      </c>
      <c r="J1795" t="s">
        <v>627</v>
      </c>
      <c r="K1795" t="s">
        <v>1008</v>
      </c>
    </row>
    <row r="1796" spans="1:11">
      <c r="A1796" s="26">
        <v>44377</v>
      </c>
      <c r="B1796" t="s">
        <v>516</v>
      </c>
      <c r="C1796" t="s">
        <v>517</v>
      </c>
      <c r="D1796" t="s">
        <v>615</v>
      </c>
      <c r="E1796" t="s">
        <v>518</v>
      </c>
      <c r="F1796" s="29">
        <v>24</v>
      </c>
      <c r="G1796" s="29">
        <v>1445548.2</v>
      </c>
      <c r="H1796" t="s">
        <v>11</v>
      </c>
      <c r="I1796" t="s">
        <v>1009</v>
      </c>
      <c r="J1796" t="s">
        <v>627</v>
      </c>
      <c r="K1796" t="s">
        <v>1010</v>
      </c>
    </row>
    <row r="1797" spans="1:11">
      <c r="A1797" s="26">
        <v>44377</v>
      </c>
      <c r="B1797" t="s">
        <v>516</v>
      </c>
      <c r="C1797" t="s">
        <v>517</v>
      </c>
      <c r="D1797" t="s">
        <v>615</v>
      </c>
      <c r="E1797" t="s">
        <v>518</v>
      </c>
      <c r="F1797" s="29">
        <v>1</v>
      </c>
      <c r="G1797" s="29">
        <v>2483123.61</v>
      </c>
      <c r="H1797" t="s">
        <v>11</v>
      </c>
      <c r="I1797" t="s">
        <v>1011</v>
      </c>
      <c r="J1797" t="s">
        <v>627</v>
      </c>
      <c r="K1797" t="s">
        <v>1012</v>
      </c>
    </row>
    <row r="1798" spans="1:11">
      <c r="A1798" s="26">
        <v>44377</v>
      </c>
      <c r="B1798" t="s">
        <v>516</v>
      </c>
      <c r="C1798" t="s">
        <v>517</v>
      </c>
      <c r="D1798" t="s">
        <v>615</v>
      </c>
      <c r="E1798" t="s">
        <v>518</v>
      </c>
      <c r="F1798" s="29">
        <v>9</v>
      </c>
      <c r="G1798" s="29">
        <v>16557915.08</v>
      </c>
      <c r="H1798" t="s">
        <v>11</v>
      </c>
      <c r="I1798" t="s">
        <v>1013</v>
      </c>
      <c r="J1798" t="s">
        <v>627</v>
      </c>
      <c r="K1798" t="s">
        <v>1014</v>
      </c>
    </row>
    <row r="1799" spans="1:11">
      <c r="A1799" s="26">
        <v>44377</v>
      </c>
      <c r="B1799" t="s">
        <v>516</v>
      </c>
      <c r="C1799" t="s">
        <v>517</v>
      </c>
      <c r="D1799" t="s">
        <v>615</v>
      </c>
      <c r="E1799" t="s">
        <v>518</v>
      </c>
      <c r="F1799" s="29">
        <v>357</v>
      </c>
      <c r="G1799" s="29">
        <v>134289375.08000001</v>
      </c>
      <c r="H1799" t="s">
        <v>11</v>
      </c>
      <c r="I1799" t="s">
        <v>1015</v>
      </c>
      <c r="J1799" t="s">
        <v>627</v>
      </c>
      <c r="K1799" t="s">
        <v>1016</v>
      </c>
    </row>
    <row r="1800" spans="1:11">
      <c r="A1800" s="26">
        <v>44377</v>
      </c>
      <c r="B1800" t="s">
        <v>516</v>
      </c>
      <c r="C1800" t="s">
        <v>517</v>
      </c>
      <c r="D1800" t="s">
        <v>615</v>
      </c>
      <c r="E1800" t="s">
        <v>518</v>
      </c>
      <c r="F1800" s="29">
        <v>99</v>
      </c>
      <c r="G1800" s="29">
        <v>13810980.66</v>
      </c>
      <c r="H1800" t="s">
        <v>11</v>
      </c>
      <c r="I1800" t="s">
        <v>1017</v>
      </c>
      <c r="J1800" t="s">
        <v>627</v>
      </c>
      <c r="K1800" t="s">
        <v>1018</v>
      </c>
    </row>
    <row r="1801" spans="1:11">
      <c r="A1801" s="26">
        <v>44377</v>
      </c>
      <c r="B1801" t="s">
        <v>516</v>
      </c>
      <c r="C1801" t="s">
        <v>517</v>
      </c>
      <c r="D1801" t="s">
        <v>615</v>
      </c>
      <c r="E1801" t="s">
        <v>518</v>
      </c>
      <c r="F1801" s="29">
        <v>2537</v>
      </c>
      <c r="G1801" s="29">
        <v>278059628.51999998</v>
      </c>
      <c r="H1801" t="s">
        <v>11</v>
      </c>
      <c r="I1801" t="s">
        <v>1019</v>
      </c>
      <c r="J1801" t="s">
        <v>627</v>
      </c>
      <c r="K1801" t="s">
        <v>1020</v>
      </c>
    </row>
    <row r="1802" spans="1:11">
      <c r="A1802" s="26">
        <v>44377</v>
      </c>
      <c r="B1802" t="s">
        <v>516</v>
      </c>
      <c r="C1802" t="s">
        <v>517</v>
      </c>
      <c r="D1802" t="s">
        <v>615</v>
      </c>
      <c r="E1802" t="s">
        <v>518</v>
      </c>
      <c r="F1802" s="29">
        <v>82</v>
      </c>
      <c r="G1802" s="29">
        <v>39918749.840000004</v>
      </c>
      <c r="H1802" t="s">
        <v>11</v>
      </c>
      <c r="I1802" t="s">
        <v>1021</v>
      </c>
      <c r="J1802" t="s">
        <v>627</v>
      </c>
      <c r="K1802" t="s">
        <v>1022</v>
      </c>
    </row>
    <row r="1803" spans="1:11">
      <c r="A1803" s="26">
        <v>44377</v>
      </c>
      <c r="B1803" t="s">
        <v>516</v>
      </c>
      <c r="C1803" t="s">
        <v>517</v>
      </c>
      <c r="D1803" t="s">
        <v>615</v>
      </c>
      <c r="E1803" t="s">
        <v>518</v>
      </c>
      <c r="F1803" s="29">
        <v>117</v>
      </c>
      <c r="G1803" s="29">
        <v>14677813.48</v>
      </c>
      <c r="H1803" t="s">
        <v>11</v>
      </c>
      <c r="I1803" t="s">
        <v>1011</v>
      </c>
      <c r="J1803" t="s">
        <v>627</v>
      </c>
      <c r="K1803" t="s">
        <v>1023</v>
      </c>
    </row>
    <row r="1804" spans="1:11">
      <c r="A1804" s="26">
        <v>44377</v>
      </c>
      <c r="B1804" t="s">
        <v>516</v>
      </c>
      <c r="C1804" t="s">
        <v>517</v>
      </c>
      <c r="D1804" t="s">
        <v>615</v>
      </c>
      <c r="E1804" t="s">
        <v>518</v>
      </c>
      <c r="F1804" s="29">
        <v>21</v>
      </c>
      <c r="G1804" s="29">
        <v>7322567.21</v>
      </c>
      <c r="H1804" t="s">
        <v>11</v>
      </c>
      <c r="I1804" t="s">
        <v>1024</v>
      </c>
      <c r="J1804" t="s">
        <v>627</v>
      </c>
      <c r="K1804" t="s">
        <v>1025</v>
      </c>
    </row>
    <row r="1805" spans="1:11">
      <c r="A1805" s="26">
        <v>44377</v>
      </c>
      <c r="B1805" t="s">
        <v>516</v>
      </c>
      <c r="C1805" t="s">
        <v>517</v>
      </c>
      <c r="D1805" t="s">
        <v>615</v>
      </c>
      <c r="E1805" t="s">
        <v>518</v>
      </c>
      <c r="F1805" s="29">
        <v>40</v>
      </c>
      <c r="G1805" s="29">
        <v>5939075.4100000001</v>
      </c>
      <c r="H1805" t="s">
        <v>11</v>
      </c>
      <c r="I1805" t="s">
        <v>1026</v>
      </c>
      <c r="J1805" t="s">
        <v>627</v>
      </c>
      <c r="K1805" t="s">
        <v>1027</v>
      </c>
    </row>
    <row r="1806" spans="1:11">
      <c r="A1806" s="26">
        <v>44377</v>
      </c>
      <c r="B1806" t="s">
        <v>516</v>
      </c>
      <c r="C1806" t="s">
        <v>517</v>
      </c>
      <c r="D1806" t="s">
        <v>615</v>
      </c>
      <c r="E1806" t="s">
        <v>518</v>
      </c>
      <c r="F1806" s="29">
        <v>694</v>
      </c>
      <c r="G1806" s="29">
        <v>111535997.38</v>
      </c>
      <c r="H1806" t="s">
        <v>11</v>
      </c>
      <c r="I1806" t="s">
        <v>1028</v>
      </c>
      <c r="J1806" t="s">
        <v>627</v>
      </c>
      <c r="K1806" t="s">
        <v>1029</v>
      </c>
    </row>
    <row r="1807" spans="1:11">
      <c r="A1807" s="26">
        <v>44377</v>
      </c>
      <c r="B1807" t="s">
        <v>516</v>
      </c>
      <c r="C1807" t="s">
        <v>517</v>
      </c>
      <c r="D1807" t="s">
        <v>615</v>
      </c>
      <c r="E1807" t="s">
        <v>518</v>
      </c>
      <c r="F1807" s="29">
        <v>390</v>
      </c>
      <c r="G1807" s="29">
        <v>114212082.3</v>
      </c>
      <c r="H1807" t="s">
        <v>11</v>
      </c>
      <c r="I1807" t="s">
        <v>1030</v>
      </c>
      <c r="J1807" t="s">
        <v>627</v>
      </c>
      <c r="K1807" t="s">
        <v>1031</v>
      </c>
    </row>
    <row r="1808" spans="1:11">
      <c r="A1808" s="26">
        <v>44377</v>
      </c>
      <c r="B1808" t="s">
        <v>516</v>
      </c>
      <c r="C1808" t="s">
        <v>517</v>
      </c>
      <c r="D1808" t="s">
        <v>615</v>
      </c>
      <c r="E1808" t="s">
        <v>518</v>
      </c>
      <c r="F1808" s="29">
        <v>25</v>
      </c>
      <c r="G1808" s="29">
        <v>1457552.13</v>
      </c>
      <c r="H1808" t="s">
        <v>11</v>
      </c>
      <c r="I1808" t="s">
        <v>1032</v>
      </c>
      <c r="J1808" t="s">
        <v>627</v>
      </c>
      <c r="K1808" t="s">
        <v>1033</v>
      </c>
    </row>
    <row r="1809" spans="1:11">
      <c r="A1809" s="26">
        <v>44377</v>
      </c>
      <c r="B1809" t="s">
        <v>516</v>
      </c>
      <c r="C1809" t="s">
        <v>517</v>
      </c>
      <c r="D1809" t="s">
        <v>615</v>
      </c>
      <c r="E1809" t="s">
        <v>518</v>
      </c>
      <c r="F1809" s="29">
        <v>69</v>
      </c>
      <c r="G1809" s="29">
        <v>25748972.129999999</v>
      </c>
      <c r="H1809" t="s">
        <v>11</v>
      </c>
      <c r="I1809" t="s">
        <v>1034</v>
      </c>
      <c r="J1809" t="s">
        <v>627</v>
      </c>
      <c r="K1809" t="s">
        <v>1035</v>
      </c>
    </row>
    <row r="1810" spans="1:11">
      <c r="A1810" s="26">
        <v>44377</v>
      </c>
      <c r="B1810" t="s">
        <v>516</v>
      </c>
      <c r="C1810" t="s">
        <v>517</v>
      </c>
      <c r="D1810" t="s">
        <v>615</v>
      </c>
      <c r="E1810" t="s">
        <v>518</v>
      </c>
      <c r="F1810" s="29">
        <v>2723</v>
      </c>
      <c r="G1810" s="29">
        <v>266203340.18000001</v>
      </c>
      <c r="H1810" t="s">
        <v>11</v>
      </c>
      <c r="I1810" t="s">
        <v>701</v>
      </c>
      <c r="J1810" t="s">
        <v>627</v>
      </c>
      <c r="K1810" t="s">
        <v>1036</v>
      </c>
    </row>
    <row r="1811" spans="1:11">
      <c r="A1811" s="26">
        <v>44377</v>
      </c>
      <c r="B1811" t="s">
        <v>516</v>
      </c>
      <c r="C1811" t="s">
        <v>517</v>
      </c>
      <c r="D1811" t="s">
        <v>615</v>
      </c>
      <c r="E1811" t="s">
        <v>518</v>
      </c>
      <c r="F1811" s="29">
        <v>2</v>
      </c>
      <c r="G1811" s="29">
        <v>2709244.92</v>
      </c>
      <c r="H1811" t="s">
        <v>11</v>
      </c>
      <c r="I1811" t="s">
        <v>1037</v>
      </c>
      <c r="J1811" t="s">
        <v>627</v>
      </c>
      <c r="K1811" t="s">
        <v>1038</v>
      </c>
    </row>
    <row r="1812" spans="1:11">
      <c r="A1812" s="26">
        <v>44377</v>
      </c>
      <c r="B1812" t="s">
        <v>516</v>
      </c>
      <c r="C1812" t="s">
        <v>517</v>
      </c>
      <c r="D1812" t="s">
        <v>615</v>
      </c>
      <c r="E1812" t="s">
        <v>518</v>
      </c>
      <c r="F1812" s="29">
        <v>39</v>
      </c>
      <c r="G1812" s="29">
        <v>3488779.26</v>
      </c>
      <c r="H1812" t="s">
        <v>11</v>
      </c>
      <c r="I1812" t="s">
        <v>1037</v>
      </c>
      <c r="J1812" t="s">
        <v>627</v>
      </c>
      <c r="K1812" t="s">
        <v>1039</v>
      </c>
    </row>
    <row r="1813" spans="1:11">
      <c r="A1813" s="26">
        <v>44377</v>
      </c>
      <c r="B1813" t="s">
        <v>516</v>
      </c>
      <c r="C1813" t="s">
        <v>517</v>
      </c>
      <c r="D1813" t="s">
        <v>615</v>
      </c>
      <c r="E1813" t="s">
        <v>518</v>
      </c>
      <c r="F1813" s="29">
        <v>9</v>
      </c>
      <c r="G1813" s="29">
        <v>14013168.85</v>
      </c>
      <c r="H1813" t="s">
        <v>11</v>
      </c>
      <c r="I1813" t="s">
        <v>1040</v>
      </c>
      <c r="J1813" t="s">
        <v>627</v>
      </c>
      <c r="K1813" t="s">
        <v>1041</v>
      </c>
    </row>
    <row r="1814" spans="1:11">
      <c r="A1814" s="26">
        <v>44377</v>
      </c>
      <c r="B1814" t="s">
        <v>516</v>
      </c>
      <c r="C1814" t="s">
        <v>517</v>
      </c>
      <c r="D1814" t="s">
        <v>615</v>
      </c>
      <c r="E1814" t="s">
        <v>518</v>
      </c>
      <c r="F1814" s="29">
        <v>95</v>
      </c>
      <c r="G1814" s="29">
        <v>7806810.6699999999</v>
      </c>
      <c r="H1814" t="s">
        <v>11</v>
      </c>
      <c r="I1814" t="s">
        <v>1040</v>
      </c>
      <c r="J1814" t="s">
        <v>627</v>
      </c>
      <c r="K1814" t="s">
        <v>1042</v>
      </c>
    </row>
    <row r="1815" spans="1:11">
      <c r="A1815" s="26">
        <v>44377</v>
      </c>
      <c r="B1815" t="s">
        <v>516</v>
      </c>
      <c r="C1815" t="s">
        <v>517</v>
      </c>
      <c r="D1815" t="s">
        <v>615</v>
      </c>
      <c r="E1815" t="s">
        <v>518</v>
      </c>
      <c r="F1815" s="29">
        <v>0</v>
      </c>
      <c r="G1815" s="29">
        <v>387254.1</v>
      </c>
      <c r="H1815" t="s">
        <v>11</v>
      </c>
      <c r="I1815" t="s">
        <v>1043</v>
      </c>
      <c r="J1815" t="s">
        <v>627</v>
      </c>
      <c r="K1815" t="s">
        <v>1044</v>
      </c>
    </row>
    <row r="1816" spans="1:11">
      <c r="A1816" s="26">
        <v>44377</v>
      </c>
      <c r="B1816" t="s">
        <v>516</v>
      </c>
      <c r="C1816" t="s">
        <v>517</v>
      </c>
      <c r="D1816" t="s">
        <v>615</v>
      </c>
      <c r="E1816" t="s">
        <v>518</v>
      </c>
      <c r="F1816" s="29">
        <v>7</v>
      </c>
      <c r="G1816" s="29">
        <v>1533691.93</v>
      </c>
      <c r="H1816" t="s">
        <v>11</v>
      </c>
      <c r="I1816" t="s">
        <v>1043</v>
      </c>
      <c r="J1816" t="s">
        <v>627</v>
      </c>
      <c r="K1816" t="s">
        <v>1045</v>
      </c>
    </row>
    <row r="1817" spans="1:11">
      <c r="A1817" s="26">
        <v>44377</v>
      </c>
      <c r="B1817" t="s">
        <v>516</v>
      </c>
      <c r="C1817" t="s">
        <v>517</v>
      </c>
      <c r="D1817" t="s">
        <v>615</v>
      </c>
      <c r="E1817" t="s">
        <v>518</v>
      </c>
      <c r="F1817" s="29">
        <v>172</v>
      </c>
      <c r="G1817" s="29">
        <v>26855891.149999999</v>
      </c>
      <c r="H1817" t="s">
        <v>11</v>
      </c>
      <c r="I1817" t="s">
        <v>1046</v>
      </c>
      <c r="J1817" t="s">
        <v>627</v>
      </c>
      <c r="K1817" t="s">
        <v>1047</v>
      </c>
    </row>
    <row r="1818" spans="1:11">
      <c r="A1818" s="26">
        <v>44377</v>
      </c>
      <c r="B1818" t="s">
        <v>516</v>
      </c>
      <c r="C1818" t="s">
        <v>517</v>
      </c>
      <c r="D1818" t="s">
        <v>615</v>
      </c>
      <c r="E1818" t="s">
        <v>518</v>
      </c>
      <c r="F1818" s="29">
        <v>4151</v>
      </c>
      <c r="G1818" s="29">
        <v>591726756.07000005</v>
      </c>
      <c r="H1818" t="s">
        <v>11</v>
      </c>
      <c r="I1818" t="s">
        <v>1048</v>
      </c>
      <c r="J1818" t="s">
        <v>627</v>
      </c>
      <c r="K1818" t="s">
        <v>1049</v>
      </c>
    </row>
    <row r="1819" spans="1:11">
      <c r="A1819" s="26">
        <v>44377</v>
      </c>
      <c r="B1819" t="s">
        <v>516</v>
      </c>
      <c r="C1819" t="s">
        <v>517</v>
      </c>
      <c r="D1819" t="s">
        <v>615</v>
      </c>
      <c r="E1819" t="s">
        <v>518</v>
      </c>
      <c r="F1819" s="29">
        <v>31</v>
      </c>
      <c r="G1819" s="29">
        <v>10934897.380000001</v>
      </c>
      <c r="H1819" t="s">
        <v>11</v>
      </c>
      <c r="I1819" t="s">
        <v>1050</v>
      </c>
      <c r="J1819" t="s">
        <v>627</v>
      </c>
      <c r="K1819" t="s">
        <v>1051</v>
      </c>
    </row>
    <row r="1820" spans="1:11">
      <c r="A1820" s="26">
        <v>44377</v>
      </c>
      <c r="B1820" t="s">
        <v>516</v>
      </c>
      <c r="C1820" t="s">
        <v>517</v>
      </c>
      <c r="D1820" t="s">
        <v>615</v>
      </c>
      <c r="E1820" t="s">
        <v>518</v>
      </c>
      <c r="F1820" s="29">
        <v>572</v>
      </c>
      <c r="G1820" s="29">
        <v>29679372.82</v>
      </c>
      <c r="H1820" t="s">
        <v>11</v>
      </c>
      <c r="I1820" t="s">
        <v>1219</v>
      </c>
      <c r="J1820" t="s">
        <v>627</v>
      </c>
      <c r="K1820" t="s">
        <v>1052</v>
      </c>
    </row>
    <row r="1821" spans="1:11">
      <c r="A1821" s="26">
        <v>44377</v>
      </c>
      <c r="B1821" t="s">
        <v>516</v>
      </c>
      <c r="C1821" t="s">
        <v>517</v>
      </c>
      <c r="D1821" t="s">
        <v>615</v>
      </c>
      <c r="E1821" t="s">
        <v>518</v>
      </c>
      <c r="F1821" s="29">
        <v>4233</v>
      </c>
      <c r="G1821" s="29">
        <v>248515982.05000001</v>
      </c>
      <c r="H1821" t="s">
        <v>11</v>
      </c>
      <c r="I1821" t="s">
        <v>633</v>
      </c>
      <c r="J1821" t="s">
        <v>627</v>
      </c>
      <c r="K1821" t="s">
        <v>1053</v>
      </c>
    </row>
    <row r="1822" spans="1:11">
      <c r="A1822" s="26">
        <v>44377</v>
      </c>
      <c r="B1822" t="s">
        <v>516</v>
      </c>
      <c r="C1822" t="s">
        <v>517</v>
      </c>
      <c r="D1822" t="s">
        <v>615</v>
      </c>
      <c r="E1822" t="s">
        <v>518</v>
      </c>
      <c r="F1822" s="29">
        <v>117</v>
      </c>
      <c r="G1822" s="29">
        <v>5848994.1299999999</v>
      </c>
      <c r="H1822" t="s">
        <v>11</v>
      </c>
      <c r="I1822" t="s">
        <v>1220</v>
      </c>
      <c r="J1822" t="s">
        <v>627</v>
      </c>
      <c r="K1822" t="s">
        <v>1054</v>
      </c>
    </row>
    <row r="1823" spans="1:11">
      <c r="A1823" s="26">
        <v>44377</v>
      </c>
      <c r="B1823" t="s">
        <v>516</v>
      </c>
      <c r="C1823" t="s">
        <v>517</v>
      </c>
      <c r="D1823" t="s">
        <v>615</v>
      </c>
      <c r="E1823" t="s">
        <v>518</v>
      </c>
      <c r="F1823" s="29">
        <v>1443</v>
      </c>
      <c r="G1823" s="29">
        <v>78136400.769999996</v>
      </c>
      <c r="H1823" t="s">
        <v>11</v>
      </c>
      <c r="I1823" t="s">
        <v>813</v>
      </c>
      <c r="J1823" t="s">
        <v>627</v>
      </c>
      <c r="K1823" t="s">
        <v>1055</v>
      </c>
    </row>
    <row r="1824" spans="1:11">
      <c r="A1824" s="26">
        <v>44377</v>
      </c>
      <c r="B1824" t="s">
        <v>516</v>
      </c>
      <c r="C1824" t="s">
        <v>517</v>
      </c>
      <c r="D1824" t="s">
        <v>615</v>
      </c>
      <c r="E1824" t="s">
        <v>518</v>
      </c>
      <c r="F1824" s="29">
        <v>199</v>
      </c>
      <c r="G1824" s="29">
        <v>7071035.75</v>
      </c>
      <c r="H1824" t="s">
        <v>11</v>
      </c>
      <c r="I1824" t="s">
        <v>919</v>
      </c>
      <c r="J1824" t="s">
        <v>627</v>
      </c>
      <c r="K1824" t="s">
        <v>1056</v>
      </c>
    </row>
    <row r="1825" spans="1:11">
      <c r="A1825" s="26">
        <v>44377</v>
      </c>
      <c r="B1825" t="s">
        <v>516</v>
      </c>
      <c r="C1825" t="s">
        <v>517</v>
      </c>
      <c r="D1825" t="s">
        <v>615</v>
      </c>
      <c r="E1825" t="s">
        <v>518</v>
      </c>
      <c r="F1825" s="29">
        <v>413</v>
      </c>
      <c r="G1825" s="29">
        <v>20793313.16</v>
      </c>
      <c r="H1825" t="s">
        <v>11</v>
      </c>
      <c r="I1825" t="s">
        <v>1221</v>
      </c>
      <c r="J1825" t="s">
        <v>627</v>
      </c>
      <c r="K1825" t="s">
        <v>1057</v>
      </c>
    </row>
    <row r="1826" spans="1:11">
      <c r="A1826" s="26">
        <v>44377</v>
      </c>
      <c r="B1826" t="s">
        <v>516</v>
      </c>
      <c r="C1826" t="s">
        <v>517</v>
      </c>
      <c r="D1826" t="s">
        <v>615</v>
      </c>
      <c r="E1826" t="s">
        <v>518</v>
      </c>
      <c r="F1826" s="29">
        <v>545</v>
      </c>
      <c r="G1826" s="29">
        <v>50430426.189999998</v>
      </c>
      <c r="H1826" t="s">
        <v>11</v>
      </c>
      <c r="I1826" t="s">
        <v>1058</v>
      </c>
      <c r="J1826" t="s">
        <v>627</v>
      </c>
      <c r="K1826" t="s">
        <v>1059</v>
      </c>
    </row>
    <row r="1827" spans="1:11">
      <c r="A1827" s="26">
        <v>44377</v>
      </c>
      <c r="B1827" t="s">
        <v>516</v>
      </c>
      <c r="C1827" t="s">
        <v>517</v>
      </c>
      <c r="D1827" t="s">
        <v>615</v>
      </c>
      <c r="E1827" t="s">
        <v>518</v>
      </c>
      <c r="F1827" s="29">
        <v>120</v>
      </c>
      <c r="G1827" s="29">
        <v>39812521.899999999</v>
      </c>
      <c r="H1827" t="s">
        <v>11</v>
      </c>
      <c r="I1827" t="s">
        <v>1060</v>
      </c>
      <c r="J1827" t="s">
        <v>627</v>
      </c>
      <c r="K1827" t="s">
        <v>1061</v>
      </c>
    </row>
    <row r="1828" spans="1:11">
      <c r="A1828" s="26">
        <v>44377</v>
      </c>
      <c r="B1828" t="s">
        <v>516</v>
      </c>
      <c r="C1828" t="s">
        <v>517</v>
      </c>
      <c r="D1828" t="s">
        <v>615</v>
      </c>
      <c r="E1828" t="s">
        <v>518</v>
      </c>
      <c r="F1828" s="29">
        <v>11</v>
      </c>
      <c r="G1828" s="29">
        <v>403641</v>
      </c>
      <c r="H1828" t="s">
        <v>11</v>
      </c>
      <c r="I1828" t="s">
        <v>735</v>
      </c>
      <c r="J1828" t="s">
        <v>627</v>
      </c>
      <c r="K1828" t="s">
        <v>1062</v>
      </c>
    </row>
    <row r="1829" spans="1:11">
      <c r="A1829" s="26">
        <v>44377</v>
      </c>
      <c r="B1829" t="s">
        <v>516</v>
      </c>
      <c r="C1829" t="s">
        <v>517</v>
      </c>
      <c r="D1829" t="s">
        <v>615</v>
      </c>
      <c r="E1829" t="s">
        <v>518</v>
      </c>
      <c r="F1829" s="29">
        <v>59</v>
      </c>
      <c r="G1829" s="29">
        <v>2893352.74</v>
      </c>
      <c r="H1829" t="s">
        <v>11</v>
      </c>
      <c r="I1829" t="s">
        <v>949</v>
      </c>
      <c r="J1829" t="s">
        <v>627</v>
      </c>
      <c r="K1829" t="s">
        <v>1063</v>
      </c>
    </row>
    <row r="1830" spans="1:11">
      <c r="A1830" s="26">
        <v>44377</v>
      </c>
      <c r="B1830" t="s">
        <v>516</v>
      </c>
      <c r="C1830" t="s">
        <v>517</v>
      </c>
      <c r="D1830" t="s">
        <v>615</v>
      </c>
      <c r="E1830" t="s">
        <v>518</v>
      </c>
      <c r="F1830" s="29">
        <v>58</v>
      </c>
      <c r="G1830" s="29">
        <v>13646154.1</v>
      </c>
      <c r="H1830" t="s">
        <v>11</v>
      </c>
      <c r="I1830" t="s">
        <v>1086</v>
      </c>
      <c r="J1830" t="s">
        <v>1087</v>
      </c>
      <c r="K1830" t="s">
        <v>1088</v>
      </c>
    </row>
    <row r="1831" spans="1:11">
      <c r="A1831" s="26">
        <v>44377</v>
      </c>
      <c r="B1831" t="s">
        <v>516</v>
      </c>
      <c r="C1831" t="s">
        <v>517</v>
      </c>
      <c r="D1831" t="s">
        <v>615</v>
      </c>
      <c r="E1831" t="s">
        <v>518</v>
      </c>
      <c r="F1831" s="29">
        <v>76</v>
      </c>
      <c r="G1831" s="29">
        <v>65131640.979999997</v>
      </c>
      <c r="H1831" t="s">
        <v>11</v>
      </c>
      <c r="I1831" t="s">
        <v>1089</v>
      </c>
      <c r="J1831" t="s">
        <v>1087</v>
      </c>
      <c r="K1831" t="s">
        <v>1090</v>
      </c>
    </row>
    <row r="1832" spans="1:11">
      <c r="A1832" s="26">
        <v>44377</v>
      </c>
      <c r="B1832" t="s">
        <v>516</v>
      </c>
      <c r="C1832" t="s">
        <v>517</v>
      </c>
      <c r="D1832" t="s">
        <v>615</v>
      </c>
      <c r="E1832" t="s">
        <v>518</v>
      </c>
      <c r="F1832" s="29">
        <v>3750</v>
      </c>
      <c r="G1832" s="29">
        <v>12184391829.51</v>
      </c>
      <c r="H1832" t="s">
        <v>11</v>
      </c>
      <c r="I1832" t="s">
        <v>1091</v>
      </c>
      <c r="J1832" t="s">
        <v>1087</v>
      </c>
      <c r="K1832" t="s">
        <v>1092</v>
      </c>
    </row>
    <row r="1833" spans="1:11">
      <c r="A1833" s="26">
        <v>44377</v>
      </c>
      <c r="B1833" t="s">
        <v>516</v>
      </c>
      <c r="C1833" t="s">
        <v>517</v>
      </c>
      <c r="D1833" t="s">
        <v>615</v>
      </c>
      <c r="E1833" t="s">
        <v>518</v>
      </c>
      <c r="F1833" s="29">
        <v>257</v>
      </c>
      <c r="G1833" s="29">
        <v>89271888.920000002</v>
      </c>
      <c r="H1833" t="s">
        <v>11</v>
      </c>
      <c r="I1833" t="s">
        <v>1093</v>
      </c>
      <c r="J1833" t="s">
        <v>1087</v>
      </c>
      <c r="K1833" t="s">
        <v>1094</v>
      </c>
    </row>
    <row r="1834" spans="1:11">
      <c r="A1834" s="26">
        <v>44377</v>
      </c>
      <c r="B1834" t="s">
        <v>516</v>
      </c>
      <c r="C1834" t="s">
        <v>517</v>
      </c>
      <c r="D1834" t="s">
        <v>615</v>
      </c>
      <c r="E1834" t="s">
        <v>518</v>
      </c>
      <c r="F1834" s="29">
        <v>1972</v>
      </c>
      <c r="G1834" s="29">
        <v>2906175622.9499998</v>
      </c>
      <c r="H1834" t="s">
        <v>11</v>
      </c>
      <c r="I1834" t="s">
        <v>1095</v>
      </c>
      <c r="J1834" t="s">
        <v>1087</v>
      </c>
      <c r="K1834" t="s">
        <v>1096</v>
      </c>
    </row>
    <row r="1835" spans="1:11">
      <c r="A1835" s="26">
        <v>44377</v>
      </c>
      <c r="B1835" t="s">
        <v>516</v>
      </c>
      <c r="C1835" t="s">
        <v>517</v>
      </c>
      <c r="D1835" t="s">
        <v>615</v>
      </c>
      <c r="E1835" t="s">
        <v>518</v>
      </c>
      <c r="F1835" s="29">
        <v>249</v>
      </c>
      <c r="G1835" s="29">
        <v>109874558.2</v>
      </c>
      <c r="H1835" t="s">
        <v>11</v>
      </c>
      <c r="I1835" t="s">
        <v>1097</v>
      </c>
      <c r="J1835" t="s">
        <v>1087</v>
      </c>
      <c r="K1835" t="s">
        <v>1098</v>
      </c>
    </row>
    <row r="1836" spans="1:11">
      <c r="A1836" s="26">
        <v>44377</v>
      </c>
      <c r="B1836" t="s">
        <v>516</v>
      </c>
      <c r="C1836" t="s">
        <v>517</v>
      </c>
      <c r="D1836" t="s">
        <v>615</v>
      </c>
      <c r="E1836" t="s">
        <v>518</v>
      </c>
      <c r="F1836" s="29">
        <v>77</v>
      </c>
      <c r="G1836" s="29">
        <v>63615216.390000001</v>
      </c>
      <c r="H1836" t="s">
        <v>11</v>
      </c>
      <c r="I1836" t="s">
        <v>1099</v>
      </c>
      <c r="J1836" t="s">
        <v>1087</v>
      </c>
      <c r="K1836" t="s">
        <v>1100</v>
      </c>
    </row>
    <row r="1837" spans="1:11">
      <c r="A1837" s="26">
        <v>44377</v>
      </c>
      <c r="B1837" t="s">
        <v>516</v>
      </c>
      <c r="C1837" t="s">
        <v>517</v>
      </c>
      <c r="D1837" t="s">
        <v>615</v>
      </c>
      <c r="E1837" t="s">
        <v>518</v>
      </c>
      <c r="F1837" s="29">
        <v>832</v>
      </c>
      <c r="G1837" s="29">
        <v>707448760</v>
      </c>
      <c r="H1837" t="s">
        <v>11</v>
      </c>
      <c r="I1837" t="s">
        <v>1101</v>
      </c>
      <c r="J1837" t="s">
        <v>1087</v>
      </c>
      <c r="K1837" t="s">
        <v>1102</v>
      </c>
    </row>
    <row r="1838" spans="1:11">
      <c r="A1838" s="26">
        <v>44377</v>
      </c>
      <c r="B1838" t="s">
        <v>516</v>
      </c>
      <c r="C1838" t="s">
        <v>517</v>
      </c>
      <c r="D1838" t="s">
        <v>615</v>
      </c>
      <c r="E1838" t="s">
        <v>518</v>
      </c>
      <c r="F1838" s="29">
        <v>1022</v>
      </c>
      <c r="G1838" s="29">
        <v>857589266.66999996</v>
      </c>
      <c r="H1838" t="s">
        <v>11</v>
      </c>
      <c r="I1838" t="s">
        <v>1101</v>
      </c>
      <c r="J1838" t="s">
        <v>1087</v>
      </c>
      <c r="K1838" t="s">
        <v>1103</v>
      </c>
    </row>
    <row r="1839" spans="1:11">
      <c r="A1839" s="26">
        <v>44377</v>
      </c>
      <c r="B1839" t="s">
        <v>516</v>
      </c>
      <c r="C1839" t="s">
        <v>517</v>
      </c>
      <c r="D1839" t="s">
        <v>615</v>
      </c>
      <c r="E1839" t="s">
        <v>518</v>
      </c>
      <c r="F1839" s="29">
        <v>969</v>
      </c>
      <c r="G1839" s="29">
        <v>824846727.77999997</v>
      </c>
      <c r="H1839" t="s">
        <v>11</v>
      </c>
      <c r="I1839" t="s">
        <v>1101</v>
      </c>
      <c r="J1839" t="s">
        <v>1087</v>
      </c>
      <c r="K1839" t="s">
        <v>1104</v>
      </c>
    </row>
    <row r="1840" spans="1:11">
      <c r="A1840" s="26">
        <v>44377</v>
      </c>
      <c r="B1840" t="s">
        <v>516</v>
      </c>
      <c r="C1840" t="s">
        <v>517</v>
      </c>
      <c r="D1840" t="s">
        <v>615</v>
      </c>
      <c r="E1840" t="s">
        <v>518</v>
      </c>
      <c r="F1840" s="29">
        <v>564</v>
      </c>
      <c r="G1840" s="29">
        <v>494628316.67000002</v>
      </c>
      <c r="H1840" t="s">
        <v>11</v>
      </c>
      <c r="I1840" t="s">
        <v>1101</v>
      </c>
      <c r="J1840" t="s">
        <v>1087</v>
      </c>
      <c r="K1840" t="s">
        <v>1105</v>
      </c>
    </row>
    <row r="1841" spans="1:11">
      <c r="A1841" s="26">
        <v>44377</v>
      </c>
      <c r="B1841" t="s">
        <v>516</v>
      </c>
      <c r="C1841" t="s">
        <v>517</v>
      </c>
      <c r="D1841" t="s">
        <v>615</v>
      </c>
      <c r="E1841" t="s">
        <v>518</v>
      </c>
      <c r="F1841" s="29">
        <v>322698</v>
      </c>
      <c r="G1841" s="29">
        <v>270544378003.28</v>
      </c>
      <c r="H1841" t="s">
        <v>11</v>
      </c>
      <c r="I1841" t="s">
        <v>1106</v>
      </c>
      <c r="J1841" t="s">
        <v>1087</v>
      </c>
      <c r="K1841" t="s">
        <v>1107</v>
      </c>
    </row>
    <row r="1842" spans="1:11">
      <c r="A1842" s="26">
        <v>44377</v>
      </c>
      <c r="B1842" t="s">
        <v>516</v>
      </c>
      <c r="C1842" t="s">
        <v>517</v>
      </c>
      <c r="D1842" t="s">
        <v>615</v>
      </c>
      <c r="E1842" t="s">
        <v>518</v>
      </c>
      <c r="F1842" s="29">
        <v>115</v>
      </c>
      <c r="G1842" s="29">
        <v>95806710.719999999</v>
      </c>
      <c r="H1842" t="s">
        <v>11</v>
      </c>
      <c r="I1842" t="s">
        <v>1112</v>
      </c>
      <c r="J1842" t="s">
        <v>1087</v>
      </c>
      <c r="K1842" t="s">
        <v>1113</v>
      </c>
    </row>
    <row r="1843" spans="1:11">
      <c r="A1843" s="26">
        <v>44377</v>
      </c>
      <c r="B1843" t="s">
        <v>516</v>
      </c>
      <c r="C1843" t="s">
        <v>517</v>
      </c>
      <c r="D1843" t="s">
        <v>615</v>
      </c>
      <c r="E1843" t="s">
        <v>518</v>
      </c>
      <c r="F1843" s="29">
        <v>48</v>
      </c>
      <c r="G1843" s="29">
        <v>64473513.109999999</v>
      </c>
      <c r="H1843" t="s">
        <v>11</v>
      </c>
      <c r="I1843" t="s">
        <v>1206</v>
      </c>
      <c r="J1843" t="s">
        <v>1087</v>
      </c>
      <c r="K1843" t="s">
        <v>1207</v>
      </c>
    </row>
    <row r="1844" spans="1:11">
      <c r="A1844" s="26">
        <v>44377</v>
      </c>
      <c r="B1844" t="s">
        <v>516</v>
      </c>
      <c r="C1844" t="s">
        <v>517</v>
      </c>
      <c r="D1844" t="s">
        <v>615</v>
      </c>
      <c r="E1844" t="s">
        <v>518</v>
      </c>
      <c r="F1844" s="29">
        <v>90</v>
      </c>
      <c r="G1844" s="29">
        <v>34640927.020000003</v>
      </c>
      <c r="H1844" t="s">
        <v>11</v>
      </c>
      <c r="I1844" t="s">
        <v>1114</v>
      </c>
      <c r="J1844" t="s">
        <v>1087</v>
      </c>
      <c r="K1844" t="s">
        <v>1115</v>
      </c>
    </row>
    <row r="1845" spans="1:11">
      <c r="A1845" s="26">
        <v>44377</v>
      </c>
      <c r="B1845" t="s">
        <v>516</v>
      </c>
      <c r="C1845" t="s">
        <v>517</v>
      </c>
      <c r="D1845" t="s">
        <v>615</v>
      </c>
      <c r="E1845" t="s">
        <v>518</v>
      </c>
      <c r="F1845" s="29">
        <v>192409</v>
      </c>
      <c r="G1845" s="29">
        <v>646027773104.92004</v>
      </c>
      <c r="H1845" t="s">
        <v>11</v>
      </c>
      <c r="I1845" t="s">
        <v>1116</v>
      </c>
      <c r="J1845" t="s">
        <v>1087</v>
      </c>
      <c r="K1845" t="s">
        <v>1117</v>
      </c>
    </row>
    <row r="1846" spans="1:11">
      <c r="A1846" s="26">
        <v>44377</v>
      </c>
      <c r="B1846" t="s">
        <v>516</v>
      </c>
      <c r="C1846" t="s">
        <v>517</v>
      </c>
      <c r="D1846" t="s">
        <v>615</v>
      </c>
      <c r="E1846" t="s">
        <v>518</v>
      </c>
      <c r="F1846" s="29">
        <v>2335</v>
      </c>
      <c r="G1846" s="29">
        <v>1585925985.6900001</v>
      </c>
      <c r="H1846" t="s">
        <v>11</v>
      </c>
      <c r="I1846" t="s">
        <v>1118</v>
      </c>
      <c r="J1846" t="s">
        <v>1087</v>
      </c>
      <c r="K1846" t="s">
        <v>1119</v>
      </c>
    </row>
    <row r="1847" spans="1:11">
      <c r="A1847" s="26">
        <v>44377</v>
      </c>
      <c r="B1847" t="s">
        <v>516</v>
      </c>
      <c r="C1847" t="s">
        <v>517</v>
      </c>
      <c r="D1847" t="s">
        <v>615</v>
      </c>
      <c r="E1847" t="s">
        <v>518</v>
      </c>
      <c r="F1847" s="29">
        <v>2920</v>
      </c>
      <c r="G1847" s="29">
        <v>1999981927.28</v>
      </c>
      <c r="H1847" t="s">
        <v>11</v>
      </c>
      <c r="I1847" t="s">
        <v>1120</v>
      </c>
      <c r="J1847" t="s">
        <v>1087</v>
      </c>
      <c r="K1847" t="s">
        <v>1121</v>
      </c>
    </row>
    <row r="1848" spans="1:11">
      <c r="A1848" s="26">
        <v>44377</v>
      </c>
      <c r="B1848" t="s">
        <v>516</v>
      </c>
      <c r="C1848" t="s">
        <v>517</v>
      </c>
      <c r="D1848" t="s">
        <v>615</v>
      </c>
      <c r="E1848" t="s">
        <v>518</v>
      </c>
      <c r="F1848" s="29">
        <v>317</v>
      </c>
      <c r="G1848" s="29">
        <v>515600988.51999998</v>
      </c>
      <c r="H1848" t="s">
        <v>11</v>
      </c>
      <c r="I1848" t="s">
        <v>1122</v>
      </c>
      <c r="J1848" t="s">
        <v>1087</v>
      </c>
      <c r="K1848" t="s">
        <v>1123</v>
      </c>
    </row>
    <row r="1849" spans="1:11">
      <c r="A1849" s="26">
        <v>44377</v>
      </c>
      <c r="B1849" t="s">
        <v>516</v>
      </c>
      <c r="C1849" t="s">
        <v>517</v>
      </c>
      <c r="D1849" t="s">
        <v>615</v>
      </c>
      <c r="E1849" t="s">
        <v>518</v>
      </c>
      <c r="F1849" s="29">
        <v>2007</v>
      </c>
      <c r="G1849" s="29">
        <v>825635850</v>
      </c>
      <c r="H1849" t="s">
        <v>11</v>
      </c>
      <c r="I1849" t="s">
        <v>1124</v>
      </c>
      <c r="J1849" t="s">
        <v>1087</v>
      </c>
      <c r="K1849" t="s">
        <v>1125</v>
      </c>
    </row>
    <row r="1850" spans="1:11">
      <c r="A1850" s="26">
        <v>44377</v>
      </c>
      <c r="B1850" t="s">
        <v>516</v>
      </c>
      <c r="C1850" t="s">
        <v>517</v>
      </c>
      <c r="D1850" t="s">
        <v>615</v>
      </c>
      <c r="E1850" t="s">
        <v>518</v>
      </c>
      <c r="F1850" s="29">
        <v>414</v>
      </c>
      <c r="G1850" s="29">
        <v>4922171.1500000004</v>
      </c>
      <c r="H1850" t="s">
        <v>11</v>
      </c>
      <c r="I1850" t="s">
        <v>1128</v>
      </c>
      <c r="J1850" t="s">
        <v>1129</v>
      </c>
      <c r="K1850" t="s">
        <v>1130</v>
      </c>
    </row>
    <row r="1851" spans="1:11">
      <c r="A1851" s="26">
        <v>44377</v>
      </c>
      <c r="B1851" t="s">
        <v>516</v>
      </c>
      <c r="C1851" t="s">
        <v>517</v>
      </c>
      <c r="D1851" t="s">
        <v>615</v>
      </c>
      <c r="E1851" t="s">
        <v>518</v>
      </c>
      <c r="F1851" s="29">
        <v>495</v>
      </c>
      <c r="G1851" s="29">
        <v>1797065.98</v>
      </c>
      <c r="H1851" t="s">
        <v>11</v>
      </c>
      <c r="I1851" t="s">
        <v>1131</v>
      </c>
      <c r="J1851" t="s">
        <v>1129</v>
      </c>
      <c r="K1851" t="s">
        <v>1132</v>
      </c>
    </row>
    <row r="1852" spans="1:11">
      <c r="A1852" s="26">
        <v>44377</v>
      </c>
      <c r="B1852" t="s">
        <v>516</v>
      </c>
      <c r="C1852" t="s">
        <v>517</v>
      </c>
      <c r="D1852" t="s">
        <v>615</v>
      </c>
      <c r="E1852" t="s">
        <v>518</v>
      </c>
      <c r="F1852" s="29">
        <v>408371</v>
      </c>
      <c r="G1852" s="29">
        <v>1329480073.6700001</v>
      </c>
      <c r="H1852" t="s">
        <v>11</v>
      </c>
      <c r="I1852" t="s">
        <v>1133</v>
      </c>
      <c r="J1852" t="s">
        <v>1129</v>
      </c>
      <c r="K1852" t="s">
        <v>1134</v>
      </c>
    </row>
    <row r="1853" spans="1:11">
      <c r="A1853" s="26">
        <v>44377</v>
      </c>
      <c r="B1853" t="s">
        <v>516</v>
      </c>
      <c r="C1853" t="s">
        <v>517</v>
      </c>
      <c r="D1853" t="s">
        <v>615</v>
      </c>
      <c r="E1853" t="s">
        <v>518</v>
      </c>
      <c r="F1853" s="29">
        <v>450156</v>
      </c>
      <c r="G1853" s="29">
        <v>1524013522.5</v>
      </c>
      <c r="H1853" t="s">
        <v>11</v>
      </c>
      <c r="I1853" t="s">
        <v>1133</v>
      </c>
      <c r="J1853" t="s">
        <v>1129</v>
      </c>
      <c r="K1853" t="s">
        <v>1135</v>
      </c>
    </row>
    <row r="1854" spans="1:11">
      <c r="A1854" s="26">
        <v>44377</v>
      </c>
      <c r="B1854" t="s">
        <v>516</v>
      </c>
      <c r="C1854" t="s">
        <v>517</v>
      </c>
      <c r="D1854" t="s">
        <v>615</v>
      </c>
      <c r="E1854" t="s">
        <v>518</v>
      </c>
      <c r="F1854" s="29">
        <v>405127</v>
      </c>
      <c r="G1854" s="29">
        <v>1388671580.8299999</v>
      </c>
      <c r="H1854" t="s">
        <v>11</v>
      </c>
      <c r="I1854" t="s">
        <v>1133</v>
      </c>
      <c r="J1854" t="s">
        <v>1129</v>
      </c>
      <c r="K1854" t="s">
        <v>1136</v>
      </c>
    </row>
    <row r="1855" spans="1:11">
      <c r="A1855" s="26">
        <v>44377</v>
      </c>
      <c r="B1855" t="s">
        <v>516</v>
      </c>
      <c r="C1855" t="s">
        <v>517</v>
      </c>
      <c r="D1855" t="s">
        <v>615</v>
      </c>
      <c r="E1855" t="s">
        <v>518</v>
      </c>
      <c r="F1855" s="29">
        <v>313989</v>
      </c>
      <c r="G1855" s="29">
        <v>966025871.66999996</v>
      </c>
      <c r="H1855" t="s">
        <v>11</v>
      </c>
      <c r="I1855" t="s">
        <v>1133</v>
      </c>
      <c r="J1855" t="s">
        <v>1129</v>
      </c>
      <c r="K1855" t="s">
        <v>1137</v>
      </c>
    </row>
    <row r="1856" spans="1:11">
      <c r="A1856" s="26">
        <v>44377</v>
      </c>
      <c r="B1856" t="s">
        <v>516</v>
      </c>
      <c r="C1856" t="s">
        <v>517</v>
      </c>
      <c r="D1856" t="s">
        <v>615</v>
      </c>
      <c r="E1856" t="s">
        <v>518</v>
      </c>
      <c r="F1856" s="29">
        <v>248153</v>
      </c>
      <c r="G1856" s="29">
        <v>1418853078.77</v>
      </c>
      <c r="H1856" t="s">
        <v>11</v>
      </c>
      <c r="I1856" t="s">
        <v>1138</v>
      </c>
      <c r="J1856" t="s">
        <v>1129</v>
      </c>
      <c r="K1856" t="s">
        <v>1139</v>
      </c>
    </row>
    <row r="1857" spans="1:11">
      <c r="A1857" s="26">
        <v>44377</v>
      </c>
      <c r="B1857" t="s">
        <v>516</v>
      </c>
      <c r="C1857" t="s">
        <v>517</v>
      </c>
      <c r="D1857" t="s">
        <v>615</v>
      </c>
      <c r="E1857" t="s">
        <v>518</v>
      </c>
      <c r="F1857" s="29">
        <v>0</v>
      </c>
      <c r="G1857" s="29">
        <v>0</v>
      </c>
      <c r="H1857" t="s">
        <v>11</v>
      </c>
      <c r="I1857" t="s">
        <v>626</v>
      </c>
      <c r="J1857" t="s">
        <v>1140</v>
      </c>
      <c r="K1857" t="s">
        <v>1141</v>
      </c>
    </row>
    <row r="1858" spans="1:11">
      <c r="A1858" s="26">
        <v>44377</v>
      </c>
      <c r="B1858" t="s">
        <v>516</v>
      </c>
      <c r="C1858" t="s">
        <v>517</v>
      </c>
      <c r="D1858" t="s">
        <v>615</v>
      </c>
      <c r="E1858" t="s">
        <v>518</v>
      </c>
      <c r="F1858" s="29">
        <v>14</v>
      </c>
      <c r="G1858" s="29">
        <v>108798.36</v>
      </c>
      <c r="H1858" t="s">
        <v>11</v>
      </c>
      <c r="I1858" t="s">
        <v>629</v>
      </c>
      <c r="J1858" t="s">
        <v>1140</v>
      </c>
      <c r="K1858" t="s">
        <v>1142</v>
      </c>
    </row>
    <row r="1859" spans="1:11">
      <c r="A1859" s="26">
        <v>44377</v>
      </c>
      <c r="B1859" t="s">
        <v>516</v>
      </c>
      <c r="C1859" t="s">
        <v>517</v>
      </c>
      <c r="D1859" t="s">
        <v>615</v>
      </c>
      <c r="E1859" t="s">
        <v>518</v>
      </c>
      <c r="F1859" s="29">
        <v>49</v>
      </c>
      <c r="G1859" s="29">
        <v>235462.62</v>
      </c>
      <c r="H1859" t="s">
        <v>11</v>
      </c>
      <c r="I1859" t="s">
        <v>631</v>
      </c>
      <c r="J1859" t="s">
        <v>1140</v>
      </c>
      <c r="K1859" t="s">
        <v>1143</v>
      </c>
    </row>
    <row r="1860" spans="1:11">
      <c r="A1860" s="26">
        <v>44377</v>
      </c>
      <c r="B1860" t="s">
        <v>516</v>
      </c>
      <c r="C1860" t="s">
        <v>517</v>
      </c>
      <c r="D1860" t="s">
        <v>615</v>
      </c>
      <c r="E1860" t="s">
        <v>518</v>
      </c>
      <c r="F1860" s="29">
        <v>87</v>
      </c>
      <c r="G1860" s="29">
        <v>1961101.64</v>
      </c>
      <c r="H1860" t="s">
        <v>11</v>
      </c>
      <c r="I1860" t="s">
        <v>633</v>
      </c>
      <c r="J1860" t="s">
        <v>1140</v>
      </c>
      <c r="K1860" t="s">
        <v>1144</v>
      </c>
    </row>
    <row r="1861" spans="1:11">
      <c r="A1861" s="26">
        <v>44377</v>
      </c>
      <c r="B1861" t="s">
        <v>516</v>
      </c>
      <c r="C1861" t="s">
        <v>517</v>
      </c>
      <c r="D1861" t="s">
        <v>615</v>
      </c>
      <c r="E1861" t="s">
        <v>518</v>
      </c>
      <c r="F1861" s="29">
        <v>14</v>
      </c>
      <c r="G1861" s="29">
        <v>129281.31</v>
      </c>
      <c r="H1861" t="s">
        <v>11</v>
      </c>
      <c r="I1861" t="s">
        <v>635</v>
      </c>
      <c r="J1861" t="s">
        <v>1140</v>
      </c>
      <c r="K1861" t="s">
        <v>1145</v>
      </c>
    </row>
    <row r="1862" spans="1:11">
      <c r="A1862" s="26">
        <v>44377</v>
      </c>
      <c r="B1862" t="s">
        <v>516</v>
      </c>
      <c r="C1862" t="s">
        <v>517</v>
      </c>
      <c r="D1862" t="s">
        <v>615</v>
      </c>
      <c r="E1862" t="s">
        <v>518</v>
      </c>
      <c r="F1862" s="29">
        <v>1</v>
      </c>
      <c r="G1862" s="29">
        <v>18010.82</v>
      </c>
      <c r="H1862" t="s">
        <v>11</v>
      </c>
      <c r="I1862" t="s">
        <v>637</v>
      </c>
      <c r="J1862" t="s">
        <v>1140</v>
      </c>
      <c r="K1862" t="s">
        <v>1146</v>
      </c>
    </row>
    <row r="1863" spans="1:11">
      <c r="A1863" s="26">
        <v>44377</v>
      </c>
      <c r="B1863" t="s">
        <v>516</v>
      </c>
      <c r="C1863" t="s">
        <v>517</v>
      </c>
      <c r="D1863" t="s">
        <v>615</v>
      </c>
      <c r="E1863" t="s">
        <v>518</v>
      </c>
      <c r="F1863" s="29">
        <v>4</v>
      </c>
      <c r="G1863" s="29">
        <v>7079.02</v>
      </c>
      <c r="H1863" t="s">
        <v>11</v>
      </c>
      <c r="I1863" t="s">
        <v>639</v>
      </c>
      <c r="J1863" t="s">
        <v>1140</v>
      </c>
      <c r="K1863" t="s">
        <v>1147</v>
      </c>
    </row>
    <row r="1864" spans="1:11">
      <c r="A1864" s="26">
        <v>44377</v>
      </c>
      <c r="B1864" t="s">
        <v>516</v>
      </c>
      <c r="C1864" t="s">
        <v>517</v>
      </c>
      <c r="D1864" t="s">
        <v>615</v>
      </c>
      <c r="E1864" t="s">
        <v>518</v>
      </c>
      <c r="F1864" s="29">
        <v>90</v>
      </c>
      <c r="G1864" s="29">
        <v>294571.15000000002</v>
      </c>
      <c r="H1864" t="s">
        <v>11</v>
      </c>
      <c r="I1864" t="s">
        <v>641</v>
      </c>
      <c r="J1864" t="s">
        <v>1140</v>
      </c>
      <c r="K1864" t="s">
        <v>1148</v>
      </c>
    </row>
    <row r="1865" spans="1:11">
      <c r="A1865" s="26">
        <v>44377</v>
      </c>
      <c r="B1865" t="s">
        <v>516</v>
      </c>
      <c r="C1865" t="s">
        <v>517</v>
      </c>
      <c r="D1865" t="s">
        <v>615</v>
      </c>
      <c r="E1865" t="s">
        <v>518</v>
      </c>
      <c r="F1865" s="29">
        <v>1</v>
      </c>
      <c r="G1865" s="29">
        <v>1146.8900000000001</v>
      </c>
      <c r="H1865" t="s">
        <v>11</v>
      </c>
      <c r="I1865" t="s">
        <v>643</v>
      </c>
      <c r="J1865" t="s">
        <v>1140</v>
      </c>
      <c r="K1865" t="s">
        <v>1149</v>
      </c>
    </row>
    <row r="1866" spans="1:11">
      <c r="A1866" s="26">
        <v>44377</v>
      </c>
      <c r="B1866" t="s">
        <v>516</v>
      </c>
      <c r="C1866" t="s">
        <v>517</v>
      </c>
      <c r="D1866" t="s">
        <v>615</v>
      </c>
      <c r="E1866" t="s">
        <v>518</v>
      </c>
      <c r="F1866" s="29">
        <v>30</v>
      </c>
      <c r="G1866" s="29">
        <v>133611.79999999999</v>
      </c>
      <c r="H1866" t="s">
        <v>11</v>
      </c>
      <c r="I1866" t="s">
        <v>645</v>
      </c>
      <c r="J1866" t="s">
        <v>1140</v>
      </c>
      <c r="K1866" t="s">
        <v>1150</v>
      </c>
    </row>
    <row r="1867" spans="1:11">
      <c r="A1867" s="26">
        <v>44377</v>
      </c>
      <c r="B1867" t="s">
        <v>516</v>
      </c>
      <c r="C1867" t="s">
        <v>517</v>
      </c>
      <c r="D1867" t="s">
        <v>615</v>
      </c>
      <c r="E1867" t="s">
        <v>518</v>
      </c>
      <c r="F1867" s="29">
        <v>4</v>
      </c>
      <c r="G1867" s="29">
        <v>5104.92</v>
      </c>
      <c r="H1867" t="s">
        <v>11</v>
      </c>
      <c r="I1867" t="s">
        <v>647</v>
      </c>
      <c r="J1867" t="s">
        <v>1140</v>
      </c>
      <c r="K1867" t="s">
        <v>1151</v>
      </c>
    </row>
    <row r="1868" spans="1:11">
      <c r="A1868" s="26">
        <v>44377</v>
      </c>
      <c r="B1868" t="s">
        <v>516</v>
      </c>
      <c r="C1868" t="s">
        <v>517</v>
      </c>
      <c r="D1868" t="s">
        <v>615</v>
      </c>
      <c r="E1868" t="s">
        <v>518</v>
      </c>
      <c r="F1868" s="29">
        <v>4</v>
      </c>
      <c r="G1868" s="29">
        <v>4928.5200000000004</v>
      </c>
      <c r="H1868" t="s">
        <v>11</v>
      </c>
      <c r="I1868" t="s">
        <v>649</v>
      </c>
      <c r="J1868" t="s">
        <v>1140</v>
      </c>
      <c r="K1868" t="s">
        <v>1152</v>
      </c>
    </row>
    <row r="1869" spans="1:11">
      <c r="A1869" s="26">
        <v>44377</v>
      </c>
      <c r="B1869" t="s">
        <v>516</v>
      </c>
      <c r="C1869" t="s">
        <v>517</v>
      </c>
      <c r="D1869" t="s">
        <v>615</v>
      </c>
      <c r="E1869" t="s">
        <v>518</v>
      </c>
      <c r="F1869" s="29">
        <v>4</v>
      </c>
      <c r="G1869" s="29">
        <v>7600.33</v>
      </c>
      <c r="H1869" t="s">
        <v>11</v>
      </c>
      <c r="I1869" t="s">
        <v>651</v>
      </c>
      <c r="J1869" t="s">
        <v>1140</v>
      </c>
      <c r="K1869" t="s">
        <v>1153</v>
      </c>
    </row>
    <row r="1870" spans="1:11">
      <c r="A1870" s="26">
        <v>44377</v>
      </c>
      <c r="B1870" t="s">
        <v>516</v>
      </c>
      <c r="C1870" t="s">
        <v>517</v>
      </c>
      <c r="D1870" t="s">
        <v>615</v>
      </c>
      <c r="E1870" t="s">
        <v>518</v>
      </c>
      <c r="F1870" s="29">
        <v>0</v>
      </c>
      <c r="G1870" s="29">
        <v>476.72</v>
      </c>
      <c r="H1870" t="s">
        <v>11</v>
      </c>
      <c r="I1870" t="s">
        <v>653</v>
      </c>
      <c r="J1870" t="s">
        <v>1140</v>
      </c>
      <c r="K1870" t="s">
        <v>1154</v>
      </c>
    </row>
    <row r="1871" spans="1:11">
      <c r="A1871" s="26">
        <v>44377</v>
      </c>
      <c r="B1871" t="s">
        <v>516</v>
      </c>
      <c r="C1871" t="s">
        <v>517</v>
      </c>
      <c r="D1871" t="s">
        <v>615</v>
      </c>
      <c r="E1871" t="s">
        <v>518</v>
      </c>
      <c r="F1871" s="29">
        <v>10</v>
      </c>
      <c r="G1871" s="29">
        <v>20000</v>
      </c>
      <c r="H1871" t="s">
        <v>11</v>
      </c>
      <c r="I1871" t="s">
        <v>655</v>
      </c>
      <c r="J1871" t="s">
        <v>1140</v>
      </c>
      <c r="K1871" t="s">
        <v>1155</v>
      </c>
    </row>
    <row r="1872" spans="1:11">
      <c r="A1872" s="26">
        <v>44377</v>
      </c>
      <c r="B1872" t="s">
        <v>516</v>
      </c>
      <c r="C1872" t="s">
        <v>517</v>
      </c>
      <c r="D1872" t="s">
        <v>615</v>
      </c>
      <c r="E1872" t="s">
        <v>518</v>
      </c>
      <c r="F1872" s="29">
        <v>7</v>
      </c>
      <c r="G1872" s="29">
        <v>29516.07</v>
      </c>
      <c r="H1872" t="s">
        <v>11</v>
      </c>
      <c r="I1872" t="s">
        <v>657</v>
      </c>
      <c r="J1872" t="s">
        <v>1140</v>
      </c>
      <c r="K1872" t="s">
        <v>1156</v>
      </c>
    </row>
    <row r="1873" spans="1:11">
      <c r="A1873" s="26">
        <v>44377</v>
      </c>
      <c r="B1873" t="s">
        <v>516</v>
      </c>
      <c r="C1873" t="s">
        <v>517</v>
      </c>
      <c r="D1873" t="s">
        <v>615</v>
      </c>
      <c r="E1873" t="s">
        <v>518</v>
      </c>
      <c r="F1873" s="29">
        <v>0</v>
      </c>
      <c r="G1873" s="29">
        <v>442.62</v>
      </c>
      <c r="H1873" t="s">
        <v>11</v>
      </c>
      <c r="I1873" t="s">
        <v>665</v>
      </c>
      <c r="J1873" t="s">
        <v>1140</v>
      </c>
      <c r="K1873" t="s">
        <v>1157</v>
      </c>
    </row>
    <row r="1874" spans="1:11">
      <c r="A1874" s="26">
        <v>44377</v>
      </c>
      <c r="B1874" t="s">
        <v>516</v>
      </c>
      <c r="C1874" t="s">
        <v>517</v>
      </c>
      <c r="D1874" t="s">
        <v>615</v>
      </c>
      <c r="E1874" t="s">
        <v>518</v>
      </c>
      <c r="F1874" s="29">
        <v>2</v>
      </c>
      <c r="G1874" s="29">
        <v>1999.34</v>
      </c>
      <c r="H1874" t="s">
        <v>11</v>
      </c>
      <c r="I1874" t="s">
        <v>671</v>
      </c>
      <c r="J1874" t="s">
        <v>1140</v>
      </c>
      <c r="K1874" t="s">
        <v>1158</v>
      </c>
    </row>
    <row r="1875" spans="1:11">
      <c r="A1875" s="26">
        <v>44377</v>
      </c>
      <c r="B1875" t="s">
        <v>516</v>
      </c>
      <c r="C1875" t="s">
        <v>517</v>
      </c>
      <c r="D1875" t="s">
        <v>615</v>
      </c>
      <c r="E1875" t="s">
        <v>518</v>
      </c>
      <c r="F1875" s="29">
        <v>5</v>
      </c>
      <c r="G1875" s="29">
        <v>8236.39</v>
      </c>
      <c r="H1875" t="s">
        <v>11</v>
      </c>
      <c r="I1875" t="s">
        <v>675</v>
      </c>
      <c r="J1875" t="s">
        <v>1140</v>
      </c>
      <c r="K1875" t="s">
        <v>1159</v>
      </c>
    </row>
    <row r="1876" spans="1:11">
      <c r="A1876" s="26">
        <v>44377</v>
      </c>
      <c r="B1876" t="s">
        <v>516</v>
      </c>
      <c r="C1876" t="s">
        <v>517</v>
      </c>
      <c r="D1876" t="s">
        <v>615</v>
      </c>
      <c r="E1876" t="s">
        <v>518</v>
      </c>
      <c r="F1876" s="29">
        <v>7</v>
      </c>
      <c r="G1876" s="29">
        <v>22384.92</v>
      </c>
      <c r="H1876" t="s">
        <v>11</v>
      </c>
      <c r="I1876" t="s">
        <v>677</v>
      </c>
      <c r="J1876" t="s">
        <v>1140</v>
      </c>
      <c r="K1876" t="s">
        <v>1160</v>
      </c>
    </row>
    <row r="1877" spans="1:11">
      <c r="A1877" s="26">
        <v>44377</v>
      </c>
      <c r="B1877" t="s">
        <v>516</v>
      </c>
      <c r="C1877" t="s">
        <v>517</v>
      </c>
      <c r="D1877" t="s">
        <v>615</v>
      </c>
      <c r="E1877" t="s">
        <v>518</v>
      </c>
      <c r="F1877" s="29">
        <v>2</v>
      </c>
      <c r="G1877" s="29">
        <v>9587.5400000000009</v>
      </c>
      <c r="H1877" t="s">
        <v>11</v>
      </c>
      <c r="I1877" t="s">
        <v>679</v>
      </c>
      <c r="J1877" t="s">
        <v>1140</v>
      </c>
      <c r="K1877" t="s">
        <v>1161</v>
      </c>
    </row>
    <row r="1878" spans="1:11">
      <c r="A1878" s="26">
        <v>44377</v>
      </c>
      <c r="B1878" t="s">
        <v>516</v>
      </c>
      <c r="C1878" t="s">
        <v>517</v>
      </c>
      <c r="D1878" t="s">
        <v>615</v>
      </c>
      <c r="E1878" t="s">
        <v>518</v>
      </c>
      <c r="F1878" s="29">
        <v>21</v>
      </c>
      <c r="G1878" s="29">
        <v>154642.95000000001</v>
      </c>
      <c r="H1878" t="s">
        <v>11</v>
      </c>
      <c r="I1878" t="s">
        <v>681</v>
      </c>
      <c r="J1878" t="s">
        <v>1140</v>
      </c>
      <c r="K1878" t="s">
        <v>1162</v>
      </c>
    </row>
    <row r="1879" spans="1:11">
      <c r="A1879" s="26">
        <v>44377</v>
      </c>
      <c r="B1879" t="s">
        <v>516</v>
      </c>
      <c r="C1879" t="s">
        <v>517</v>
      </c>
      <c r="D1879" t="s">
        <v>615</v>
      </c>
      <c r="E1879" t="s">
        <v>518</v>
      </c>
      <c r="F1879" s="29">
        <v>0</v>
      </c>
      <c r="G1879" s="29">
        <v>3972.79</v>
      </c>
      <c r="H1879" t="s">
        <v>11</v>
      </c>
      <c r="I1879" t="s">
        <v>685</v>
      </c>
      <c r="J1879" t="s">
        <v>1140</v>
      </c>
      <c r="K1879" t="s">
        <v>1163</v>
      </c>
    </row>
    <row r="1880" spans="1:11">
      <c r="A1880" s="26">
        <v>44377</v>
      </c>
      <c r="B1880" t="s">
        <v>516</v>
      </c>
      <c r="C1880" t="s">
        <v>517</v>
      </c>
      <c r="D1880" t="s">
        <v>615</v>
      </c>
      <c r="E1880" t="s">
        <v>518</v>
      </c>
      <c r="F1880" s="29">
        <v>1</v>
      </c>
      <c r="G1880" s="29">
        <v>10107.209999999999</v>
      </c>
      <c r="H1880" t="s">
        <v>11</v>
      </c>
      <c r="I1880" t="s">
        <v>687</v>
      </c>
      <c r="J1880" t="s">
        <v>1140</v>
      </c>
      <c r="K1880" t="s">
        <v>1164</v>
      </c>
    </row>
    <row r="1881" spans="1:11">
      <c r="A1881" s="26">
        <v>44377</v>
      </c>
      <c r="B1881" t="s">
        <v>516</v>
      </c>
      <c r="C1881" t="s">
        <v>517</v>
      </c>
      <c r="D1881" t="s">
        <v>615</v>
      </c>
      <c r="E1881" t="s">
        <v>518</v>
      </c>
      <c r="F1881" s="29">
        <v>2</v>
      </c>
      <c r="G1881" s="29">
        <v>105.9</v>
      </c>
      <c r="H1881" t="s">
        <v>11</v>
      </c>
      <c r="I1881" t="s">
        <v>689</v>
      </c>
      <c r="J1881" t="s">
        <v>1140</v>
      </c>
      <c r="K1881" t="s">
        <v>1165</v>
      </c>
    </row>
    <row r="1882" spans="1:11">
      <c r="A1882" s="26">
        <v>44377</v>
      </c>
      <c r="B1882" t="s">
        <v>516</v>
      </c>
      <c r="C1882" t="s">
        <v>517</v>
      </c>
      <c r="D1882" t="s">
        <v>615</v>
      </c>
      <c r="E1882" t="s">
        <v>518</v>
      </c>
      <c r="F1882" s="29">
        <v>1</v>
      </c>
      <c r="G1882" s="29">
        <v>669.18</v>
      </c>
      <c r="H1882" t="s">
        <v>11</v>
      </c>
      <c r="I1882" t="s">
        <v>691</v>
      </c>
      <c r="J1882" t="s">
        <v>1140</v>
      </c>
      <c r="K1882" t="s">
        <v>1166</v>
      </c>
    </row>
    <row r="1883" spans="1:11">
      <c r="A1883" s="26">
        <v>44377</v>
      </c>
      <c r="B1883" t="s">
        <v>516</v>
      </c>
      <c r="C1883" t="s">
        <v>517</v>
      </c>
      <c r="D1883" t="s">
        <v>615</v>
      </c>
      <c r="E1883" t="s">
        <v>518</v>
      </c>
      <c r="F1883" s="29">
        <v>5</v>
      </c>
      <c r="G1883" s="29">
        <v>8450.82</v>
      </c>
      <c r="H1883" t="s">
        <v>11</v>
      </c>
      <c r="I1883" t="s">
        <v>693</v>
      </c>
      <c r="J1883" t="s">
        <v>1140</v>
      </c>
      <c r="K1883" t="s">
        <v>1167</v>
      </c>
    </row>
    <row r="1884" spans="1:11">
      <c r="A1884" s="26">
        <v>44377</v>
      </c>
      <c r="B1884" t="s">
        <v>516</v>
      </c>
      <c r="C1884" t="s">
        <v>517</v>
      </c>
      <c r="D1884" t="s">
        <v>615</v>
      </c>
      <c r="E1884" t="s">
        <v>518</v>
      </c>
      <c r="F1884" s="29">
        <v>1</v>
      </c>
      <c r="G1884" s="29">
        <v>613.11</v>
      </c>
      <c r="H1884" t="s">
        <v>11</v>
      </c>
      <c r="I1884" t="s">
        <v>695</v>
      </c>
      <c r="J1884" t="s">
        <v>1140</v>
      </c>
      <c r="K1884" t="s">
        <v>1168</v>
      </c>
    </row>
    <row r="1885" spans="1:11">
      <c r="A1885" s="26">
        <v>44377</v>
      </c>
      <c r="B1885" t="s">
        <v>516</v>
      </c>
      <c r="C1885" t="s">
        <v>517</v>
      </c>
      <c r="D1885" t="s">
        <v>615</v>
      </c>
      <c r="E1885" t="s">
        <v>518</v>
      </c>
      <c r="F1885" s="29">
        <v>65</v>
      </c>
      <c r="G1885" s="29">
        <v>236603.61</v>
      </c>
      <c r="H1885" t="s">
        <v>11</v>
      </c>
      <c r="I1885" t="s">
        <v>697</v>
      </c>
      <c r="J1885" t="s">
        <v>1140</v>
      </c>
      <c r="K1885" t="s">
        <v>1169</v>
      </c>
    </row>
    <row r="1886" spans="1:11">
      <c r="A1886" s="26">
        <v>44377</v>
      </c>
      <c r="B1886" t="s">
        <v>516</v>
      </c>
      <c r="C1886" t="s">
        <v>517</v>
      </c>
      <c r="D1886" t="s">
        <v>615</v>
      </c>
      <c r="E1886" t="s">
        <v>518</v>
      </c>
      <c r="F1886" s="29">
        <v>5</v>
      </c>
      <c r="G1886" s="29">
        <v>27900.98</v>
      </c>
      <c r="H1886" t="s">
        <v>11</v>
      </c>
      <c r="I1886" t="s">
        <v>699</v>
      </c>
      <c r="J1886" t="s">
        <v>1140</v>
      </c>
      <c r="K1886" t="s">
        <v>1170</v>
      </c>
    </row>
    <row r="1887" spans="1:11">
      <c r="A1887" s="26">
        <v>44377</v>
      </c>
      <c r="B1887" t="s">
        <v>516</v>
      </c>
      <c r="C1887" t="s">
        <v>517</v>
      </c>
      <c r="D1887" t="s">
        <v>615</v>
      </c>
      <c r="E1887" t="s">
        <v>518</v>
      </c>
      <c r="F1887" s="29">
        <v>11</v>
      </c>
      <c r="G1887" s="29">
        <v>640988.52</v>
      </c>
      <c r="H1887" t="s">
        <v>11</v>
      </c>
      <c r="I1887" t="s">
        <v>701</v>
      </c>
      <c r="J1887" t="s">
        <v>1140</v>
      </c>
      <c r="K1887" t="s">
        <v>1171</v>
      </c>
    </row>
    <row r="1888" spans="1:11">
      <c r="A1888" s="26">
        <v>44377</v>
      </c>
      <c r="B1888" t="s">
        <v>516</v>
      </c>
      <c r="C1888" t="s">
        <v>517</v>
      </c>
      <c r="D1888" t="s">
        <v>615</v>
      </c>
      <c r="E1888" t="s">
        <v>518</v>
      </c>
      <c r="F1888" s="29">
        <v>5</v>
      </c>
      <c r="G1888" s="29">
        <v>24661.64</v>
      </c>
      <c r="H1888" t="s">
        <v>11</v>
      </c>
      <c r="I1888" t="s">
        <v>703</v>
      </c>
      <c r="J1888" t="s">
        <v>1140</v>
      </c>
      <c r="K1888" t="s">
        <v>1208</v>
      </c>
    </row>
    <row r="1889" spans="1:11">
      <c r="A1889" s="26">
        <v>44377</v>
      </c>
      <c r="B1889" t="s">
        <v>516</v>
      </c>
      <c r="C1889" t="s">
        <v>517</v>
      </c>
      <c r="D1889" t="s">
        <v>615</v>
      </c>
      <c r="E1889" t="s">
        <v>518</v>
      </c>
      <c r="F1889" s="29">
        <v>4</v>
      </c>
      <c r="G1889" s="29">
        <v>14384.59</v>
      </c>
      <c r="H1889" t="s">
        <v>11</v>
      </c>
      <c r="I1889" t="s">
        <v>705</v>
      </c>
      <c r="J1889" t="s">
        <v>1140</v>
      </c>
      <c r="K1889" t="s">
        <v>1172</v>
      </c>
    </row>
    <row r="1890" spans="1:11">
      <c r="A1890" s="26">
        <v>44377</v>
      </c>
      <c r="B1890" t="s">
        <v>516</v>
      </c>
      <c r="C1890" t="s">
        <v>517</v>
      </c>
      <c r="D1890" t="s">
        <v>615</v>
      </c>
      <c r="E1890" t="s">
        <v>518</v>
      </c>
      <c r="F1890" s="29">
        <v>2</v>
      </c>
      <c r="G1890" s="29">
        <v>27570.82</v>
      </c>
      <c r="H1890" t="s">
        <v>11</v>
      </c>
      <c r="I1890" t="s">
        <v>763</v>
      </c>
      <c r="J1890" t="s">
        <v>1140</v>
      </c>
      <c r="K1890" t="s">
        <v>1173</v>
      </c>
    </row>
    <row r="1891" spans="1:11">
      <c r="A1891" s="26">
        <v>44377</v>
      </c>
      <c r="B1891" t="s">
        <v>516</v>
      </c>
      <c r="C1891" t="s">
        <v>517</v>
      </c>
      <c r="D1891" t="s">
        <v>615</v>
      </c>
      <c r="E1891" t="s">
        <v>518</v>
      </c>
      <c r="F1891" s="29">
        <v>0</v>
      </c>
      <c r="G1891" s="29">
        <v>7135.74</v>
      </c>
      <c r="H1891" t="s">
        <v>11</v>
      </c>
      <c r="I1891" t="s">
        <v>781</v>
      </c>
      <c r="J1891" t="s">
        <v>1140</v>
      </c>
      <c r="K1891" t="s">
        <v>1174</v>
      </c>
    </row>
    <row r="1892" spans="1:11">
      <c r="A1892" s="26">
        <v>44377</v>
      </c>
      <c r="B1892" t="s">
        <v>516</v>
      </c>
      <c r="C1892" t="s">
        <v>517</v>
      </c>
      <c r="D1892" t="s">
        <v>615</v>
      </c>
      <c r="E1892" t="s">
        <v>518</v>
      </c>
      <c r="F1892" s="29">
        <v>8</v>
      </c>
      <c r="G1892" s="29">
        <v>33660</v>
      </c>
      <c r="H1892" t="s">
        <v>11</v>
      </c>
      <c r="I1892" t="s">
        <v>789</v>
      </c>
      <c r="J1892" t="s">
        <v>1140</v>
      </c>
      <c r="K1892" t="s">
        <v>1175</v>
      </c>
    </row>
    <row r="1893" spans="1:11">
      <c r="A1893" s="26">
        <v>44377</v>
      </c>
      <c r="B1893" t="s">
        <v>516</v>
      </c>
      <c r="C1893" t="s">
        <v>517</v>
      </c>
      <c r="D1893" t="s">
        <v>615</v>
      </c>
      <c r="E1893" t="s">
        <v>518</v>
      </c>
      <c r="F1893" s="29">
        <v>0</v>
      </c>
      <c r="G1893" s="29">
        <v>46499.34</v>
      </c>
      <c r="H1893" t="s">
        <v>11</v>
      </c>
      <c r="I1893" t="s">
        <v>809</v>
      </c>
      <c r="J1893" t="s">
        <v>1140</v>
      </c>
      <c r="K1893" t="s">
        <v>1176</v>
      </c>
    </row>
    <row r="1894" spans="1:11">
      <c r="A1894" s="26">
        <v>44377</v>
      </c>
      <c r="B1894" t="s">
        <v>516</v>
      </c>
      <c r="C1894" t="s">
        <v>517</v>
      </c>
      <c r="D1894" t="s">
        <v>615</v>
      </c>
      <c r="E1894" t="s">
        <v>518</v>
      </c>
      <c r="F1894" s="29">
        <v>1</v>
      </c>
      <c r="G1894" s="29">
        <v>1048.52</v>
      </c>
      <c r="H1894" t="s">
        <v>11</v>
      </c>
      <c r="I1894" t="s">
        <v>885</v>
      </c>
      <c r="J1894" t="s">
        <v>1140</v>
      </c>
      <c r="K1894" t="s">
        <v>1177</v>
      </c>
    </row>
    <row r="1895" spans="1:11">
      <c r="A1895" s="26">
        <v>44377</v>
      </c>
      <c r="B1895" t="s">
        <v>516</v>
      </c>
      <c r="C1895" t="s">
        <v>517</v>
      </c>
      <c r="D1895" t="s">
        <v>615</v>
      </c>
      <c r="E1895" t="s">
        <v>518</v>
      </c>
      <c r="F1895" s="29">
        <v>14</v>
      </c>
      <c r="G1895" s="29">
        <v>139421.31</v>
      </c>
      <c r="H1895" t="s">
        <v>11</v>
      </c>
      <c r="I1895" t="s">
        <v>953</v>
      </c>
      <c r="J1895" t="s">
        <v>1140</v>
      </c>
      <c r="K1895" t="s">
        <v>1178</v>
      </c>
    </row>
    <row r="1896" spans="1:11">
      <c r="A1896" s="26">
        <v>44377</v>
      </c>
      <c r="B1896" t="s">
        <v>516</v>
      </c>
      <c r="C1896" t="s">
        <v>517</v>
      </c>
      <c r="D1896" t="s">
        <v>615</v>
      </c>
      <c r="E1896" t="s">
        <v>518</v>
      </c>
      <c r="F1896" s="29">
        <v>44</v>
      </c>
      <c r="G1896" s="29">
        <v>196144.26</v>
      </c>
      <c r="H1896" t="s">
        <v>11</v>
      </c>
      <c r="I1896" t="s">
        <v>955</v>
      </c>
      <c r="J1896" t="s">
        <v>1140</v>
      </c>
      <c r="K1896" t="s">
        <v>1179</v>
      </c>
    </row>
    <row r="1897" spans="1:11">
      <c r="A1897" s="26">
        <v>44377</v>
      </c>
      <c r="B1897" t="s">
        <v>516</v>
      </c>
      <c r="C1897" t="s">
        <v>517</v>
      </c>
      <c r="D1897" t="s">
        <v>615</v>
      </c>
      <c r="E1897" t="s">
        <v>518</v>
      </c>
      <c r="F1897" s="29">
        <v>107</v>
      </c>
      <c r="G1897" s="29">
        <v>451440.98</v>
      </c>
      <c r="H1897" t="s">
        <v>11</v>
      </c>
      <c r="I1897" t="s">
        <v>957</v>
      </c>
      <c r="J1897" t="s">
        <v>1140</v>
      </c>
      <c r="K1897" t="s">
        <v>1180</v>
      </c>
    </row>
    <row r="1898" spans="1:11">
      <c r="A1898" s="26">
        <v>44377</v>
      </c>
      <c r="B1898" t="s">
        <v>516</v>
      </c>
      <c r="C1898" t="s">
        <v>517</v>
      </c>
      <c r="D1898" t="s">
        <v>615</v>
      </c>
      <c r="E1898" t="s">
        <v>518</v>
      </c>
      <c r="F1898" s="29">
        <v>46</v>
      </c>
      <c r="G1898" s="29">
        <v>188559.02</v>
      </c>
      <c r="H1898" t="s">
        <v>11</v>
      </c>
      <c r="I1898" t="s">
        <v>959</v>
      </c>
      <c r="J1898" t="s">
        <v>1140</v>
      </c>
      <c r="K1898" t="s">
        <v>1181</v>
      </c>
    </row>
    <row r="1899" spans="1:11">
      <c r="A1899" s="26">
        <v>44377</v>
      </c>
      <c r="B1899" t="s">
        <v>516</v>
      </c>
      <c r="C1899" t="s">
        <v>517</v>
      </c>
      <c r="D1899" t="s">
        <v>615</v>
      </c>
      <c r="E1899" t="s">
        <v>518</v>
      </c>
      <c r="F1899" s="29">
        <v>27</v>
      </c>
      <c r="G1899" s="29">
        <v>87663.93</v>
      </c>
      <c r="H1899" t="s">
        <v>11</v>
      </c>
      <c r="I1899" t="s">
        <v>961</v>
      </c>
      <c r="J1899" t="s">
        <v>1140</v>
      </c>
      <c r="K1899" t="s">
        <v>1182</v>
      </c>
    </row>
    <row r="1900" spans="1:11">
      <c r="A1900" s="26">
        <v>44377</v>
      </c>
      <c r="B1900" t="s">
        <v>516</v>
      </c>
      <c r="C1900" t="s">
        <v>517</v>
      </c>
      <c r="D1900" t="s">
        <v>615</v>
      </c>
      <c r="E1900" t="s">
        <v>518</v>
      </c>
      <c r="F1900" s="29">
        <v>94</v>
      </c>
      <c r="G1900" s="29">
        <v>240449.18</v>
      </c>
      <c r="H1900" t="s">
        <v>11</v>
      </c>
      <c r="I1900" t="s">
        <v>969</v>
      </c>
      <c r="J1900" t="s">
        <v>1140</v>
      </c>
      <c r="K1900" t="s">
        <v>1183</v>
      </c>
    </row>
    <row r="1901" spans="1:11">
      <c r="A1901" s="26">
        <v>44377</v>
      </c>
      <c r="B1901" t="s">
        <v>516</v>
      </c>
      <c r="C1901" t="s">
        <v>517</v>
      </c>
      <c r="D1901" t="s">
        <v>615</v>
      </c>
      <c r="E1901" t="s">
        <v>518</v>
      </c>
      <c r="F1901" s="29">
        <v>74</v>
      </c>
      <c r="G1901" s="29">
        <v>231036.07</v>
      </c>
      <c r="H1901" t="s">
        <v>11</v>
      </c>
      <c r="I1901" t="s">
        <v>971</v>
      </c>
      <c r="J1901" t="s">
        <v>1140</v>
      </c>
      <c r="K1901" t="s">
        <v>1184</v>
      </c>
    </row>
    <row r="1902" spans="1:11">
      <c r="A1902" s="26">
        <v>44377</v>
      </c>
      <c r="B1902" t="s">
        <v>516</v>
      </c>
      <c r="C1902" t="s">
        <v>517</v>
      </c>
      <c r="D1902" t="s">
        <v>615</v>
      </c>
      <c r="E1902" t="s">
        <v>518</v>
      </c>
      <c r="F1902" s="29">
        <v>22</v>
      </c>
      <c r="G1902" s="29">
        <v>80860.66</v>
      </c>
      <c r="H1902" t="s">
        <v>11</v>
      </c>
      <c r="I1902" t="s">
        <v>975</v>
      </c>
      <c r="J1902" t="s">
        <v>1140</v>
      </c>
      <c r="K1902" t="s">
        <v>1185</v>
      </c>
    </row>
    <row r="1903" spans="1:11">
      <c r="A1903" s="26">
        <v>44377</v>
      </c>
      <c r="B1903" t="s">
        <v>516</v>
      </c>
      <c r="C1903" t="s">
        <v>517</v>
      </c>
      <c r="D1903" t="s">
        <v>615</v>
      </c>
      <c r="E1903" t="s">
        <v>518</v>
      </c>
      <c r="F1903" s="29">
        <v>2</v>
      </c>
      <c r="G1903" s="29">
        <v>14851.8</v>
      </c>
      <c r="H1903" t="s">
        <v>11</v>
      </c>
      <c r="I1903" t="s">
        <v>996</v>
      </c>
      <c r="J1903" t="s">
        <v>1140</v>
      </c>
      <c r="K1903" t="s">
        <v>1186</v>
      </c>
    </row>
    <row r="1904" spans="1:11">
      <c r="A1904" s="26">
        <v>44377</v>
      </c>
      <c r="B1904" t="s">
        <v>516</v>
      </c>
      <c r="C1904" t="s">
        <v>517</v>
      </c>
      <c r="D1904" t="s">
        <v>615</v>
      </c>
      <c r="E1904" t="s">
        <v>518</v>
      </c>
      <c r="F1904" s="29">
        <v>1</v>
      </c>
      <c r="G1904" s="29">
        <v>6458.36</v>
      </c>
      <c r="H1904" t="s">
        <v>11</v>
      </c>
      <c r="I1904" t="s">
        <v>1046</v>
      </c>
      <c r="J1904" t="s">
        <v>1140</v>
      </c>
      <c r="K1904" t="s">
        <v>1187</v>
      </c>
    </row>
    <row r="1905" spans="1:11">
      <c r="A1905" s="26">
        <v>44377</v>
      </c>
      <c r="B1905" t="s">
        <v>516</v>
      </c>
      <c r="C1905" t="s">
        <v>517</v>
      </c>
      <c r="D1905" t="s">
        <v>615</v>
      </c>
      <c r="E1905" t="s">
        <v>1188</v>
      </c>
      <c r="F1905" s="29">
        <v>86</v>
      </c>
      <c r="G1905" s="29">
        <v>56164493.609999999</v>
      </c>
      <c r="H1905" t="s">
        <v>11</v>
      </c>
      <c r="I1905" t="s">
        <v>1189</v>
      </c>
      <c r="J1905" t="s">
        <v>1190</v>
      </c>
      <c r="K1905" t="s">
        <v>1191</v>
      </c>
    </row>
    <row r="1906" spans="1:11">
      <c r="A1906" s="26">
        <v>44377</v>
      </c>
      <c r="B1906" t="s">
        <v>516</v>
      </c>
      <c r="C1906" t="s">
        <v>517</v>
      </c>
      <c r="D1906" t="s">
        <v>615</v>
      </c>
      <c r="E1906" t="s">
        <v>1188</v>
      </c>
      <c r="F1906" s="29">
        <v>334</v>
      </c>
      <c r="G1906" s="29">
        <v>43460296.07</v>
      </c>
      <c r="H1906" t="s">
        <v>11</v>
      </c>
      <c r="I1906" t="s">
        <v>1192</v>
      </c>
      <c r="J1906" t="s">
        <v>1190</v>
      </c>
      <c r="K1906" t="s">
        <v>1193</v>
      </c>
    </row>
    <row r="1907" spans="1:11">
      <c r="A1907" s="26">
        <v>44377</v>
      </c>
      <c r="B1907" t="s">
        <v>516</v>
      </c>
      <c r="C1907" t="s">
        <v>517</v>
      </c>
      <c r="D1907" t="s">
        <v>615</v>
      </c>
      <c r="E1907" t="s">
        <v>619</v>
      </c>
      <c r="F1907" s="29">
        <v>89</v>
      </c>
      <c r="G1907" s="29">
        <v>1705037.46</v>
      </c>
      <c r="H1907" t="s">
        <v>11</v>
      </c>
      <c r="I1907" t="s">
        <v>1194</v>
      </c>
      <c r="J1907" t="s">
        <v>1190</v>
      </c>
      <c r="K1907" t="s">
        <v>1195</v>
      </c>
    </row>
    <row r="1908" spans="1:11">
      <c r="A1908" s="26">
        <v>44377</v>
      </c>
      <c r="B1908" t="s">
        <v>516</v>
      </c>
      <c r="C1908" t="s">
        <v>517</v>
      </c>
      <c r="D1908" t="s">
        <v>615</v>
      </c>
      <c r="E1908" t="s">
        <v>619</v>
      </c>
      <c r="F1908" s="29">
        <v>158</v>
      </c>
      <c r="G1908" s="29">
        <v>4420022.07</v>
      </c>
      <c r="H1908" t="s">
        <v>11</v>
      </c>
      <c r="I1908" t="s">
        <v>1196</v>
      </c>
      <c r="J1908" t="s">
        <v>1190</v>
      </c>
      <c r="K1908" t="s">
        <v>1197</v>
      </c>
    </row>
    <row r="1909" spans="1:11">
      <c r="A1909" s="26">
        <v>44377</v>
      </c>
      <c r="B1909" t="s">
        <v>516</v>
      </c>
      <c r="C1909" t="s">
        <v>517</v>
      </c>
      <c r="D1909" t="s">
        <v>615</v>
      </c>
      <c r="E1909" t="s">
        <v>619</v>
      </c>
      <c r="F1909" s="29">
        <v>152</v>
      </c>
      <c r="G1909" s="29">
        <v>3679522.26</v>
      </c>
      <c r="H1909" t="s">
        <v>11</v>
      </c>
      <c r="I1909" t="s">
        <v>1198</v>
      </c>
      <c r="J1909" t="s">
        <v>1190</v>
      </c>
      <c r="K1909" t="s">
        <v>1199</v>
      </c>
    </row>
    <row r="1910" spans="1:11">
      <c r="A1910" s="26">
        <v>44377</v>
      </c>
      <c r="B1910" t="s">
        <v>516</v>
      </c>
      <c r="C1910" t="s">
        <v>517</v>
      </c>
      <c r="D1910" t="s">
        <v>615</v>
      </c>
      <c r="E1910" t="s">
        <v>1200</v>
      </c>
      <c r="F1910" s="29">
        <v>84</v>
      </c>
      <c r="G1910" s="29">
        <v>183207954.09999999</v>
      </c>
      <c r="H1910" t="s">
        <v>11</v>
      </c>
      <c r="I1910" t="s">
        <v>1201</v>
      </c>
      <c r="J1910" t="s">
        <v>1190</v>
      </c>
      <c r="K1910" t="s">
        <v>1202</v>
      </c>
    </row>
    <row r="1911" spans="1:11">
      <c r="A1911" s="26">
        <v>44377</v>
      </c>
      <c r="B1911" t="s">
        <v>516</v>
      </c>
      <c r="C1911" t="s">
        <v>517</v>
      </c>
      <c r="D1911" t="s">
        <v>615</v>
      </c>
      <c r="E1911" t="s">
        <v>1188</v>
      </c>
      <c r="F1911" s="29">
        <v>0</v>
      </c>
      <c r="G1911" s="29">
        <v>19787.54</v>
      </c>
      <c r="H1911" t="s">
        <v>11</v>
      </c>
      <c r="I1911" t="s">
        <v>1209</v>
      </c>
      <c r="J1911" t="s">
        <v>1210</v>
      </c>
      <c r="K1911" t="s">
        <v>1211</v>
      </c>
    </row>
    <row r="1912" spans="1:11">
      <c r="A1912" s="26">
        <v>44377</v>
      </c>
      <c r="B1912" t="s">
        <v>516</v>
      </c>
      <c r="C1912" t="s">
        <v>517</v>
      </c>
      <c r="D1912" t="s">
        <v>615</v>
      </c>
      <c r="E1912" t="s">
        <v>1188</v>
      </c>
      <c r="F1912" s="29">
        <v>2</v>
      </c>
      <c r="G1912" s="29">
        <v>28314.75</v>
      </c>
      <c r="H1912" t="s">
        <v>11</v>
      </c>
      <c r="I1912" t="s">
        <v>1212</v>
      </c>
      <c r="J1912" t="s">
        <v>1210</v>
      </c>
      <c r="K1912" t="s">
        <v>1213</v>
      </c>
    </row>
    <row r="1913" spans="1:11">
      <c r="A1913" s="26">
        <v>44286</v>
      </c>
      <c r="B1913" t="s">
        <v>516</v>
      </c>
      <c r="C1913" t="s">
        <v>517</v>
      </c>
      <c r="D1913" t="s">
        <v>615</v>
      </c>
      <c r="E1913" t="s">
        <v>518</v>
      </c>
      <c r="F1913" s="29">
        <v>100</v>
      </c>
      <c r="G1913" s="29">
        <v>34192433.93</v>
      </c>
      <c r="H1913" t="s">
        <v>11</v>
      </c>
      <c r="I1913" t="s">
        <v>616</v>
      </c>
      <c r="J1913" t="s">
        <v>617</v>
      </c>
      <c r="K1913" t="s">
        <v>618</v>
      </c>
    </row>
    <row r="1914" spans="1:11">
      <c r="A1914" s="26">
        <v>44286</v>
      </c>
      <c r="B1914" t="s">
        <v>516</v>
      </c>
      <c r="C1914" t="s">
        <v>517</v>
      </c>
      <c r="D1914" t="s">
        <v>615</v>
      </c>
      <c r="E1914" t="s">
        <v>619</v>
      </c>
      <c r="F1914" s="29">
        <v>172</v>
      </c>
      <c r="G1914" s="29">
        <v>3077705.62</v>
      </c>
      <c r="H1914" t="s">
        <v>11</v>
      </c>
      <c r="I1914" t="s">
        <v>620</v>
      </c>
      <c r="J1914" t="s">
        <v>617</v>
      </c>
      <c r="K1914" t="s">
        <v>621</v>
      </c>
    </row>
    <row r="1915" spans="1:11">
      <c r="A1915" s="26">
        <v>44286</v>
      </c>
      <c r="B1915" t="s">
        <v>516</v>
      </c>
      <c r="C1915" t="s">
        <v>517</v>
      </c>
      <c r="D1915" t="s">
        <v>615</v>
      </c>
      <c r="E1915" t="s">
        <v>518</v>
      </c>
      <c r="F1915" s="29">
        <v>387</v>
      </c>
      <c r="G1915" s="29">
        <v>233072836.36000001</v>
      </c>
      <c r="H1915" t="s">
        <v>11</v>
      </c>
      <c r="I1915" t="s">
        <v>622</v>
      </c>
      <c r="J1915" t="s">
        <v>617</v>
      </c>
      <c r="K1915" t="s">
        <v>623</v>
      </c>
    </row>
    <row r="1916" spans="1:11">
      <c r="A1916" s="26">
        <v>44286</v>
      </c>
      <c r="B1916" t="s">
        <v>516</v>
      </c>
      <c r="C1916" t="s">
        <v>517</v>
      </c>
      <c r="D1916" t="s">
        <v>615</v>
      </c>
      <c r="E1916" t="s">
        <v>518</v>
      </c>
      <c r="F1916" s="29">
        <v>110</v>
      </c>
      <c r="G1916" s="29">
        <v>255747.27</v>
      </c>
      <c r="H1916" t="s">
        <v>11</v>
      </c>
      <c r="I1916" t="s">
        <v>624</v>
      </c>
      <c r="J1916" t="s">
        <v>617</v>
      </c>
      <c r="K1916" t="s">
        <v>625</v>
      </c>
    </row>
    <row r="1917" spans="1:11">
      <c r="A1917" s="26">
        <v>44286</v>
      </c>
      <c r="B1917" t="s">
        <v>516</v>
      </c>
      <c r="C1917" t="s">
        <v>517</v>
      </c>
      <c r="D1917" t="s">
        <v>615</v>
      </c>
      <c r="E1917" t="s">
        <v>518</v>
      </c>
      <c r="F1917" s="29">
        <v>369</v>
      </c>
      <c r="G1917" s="29">
        <v>54001189.090000004</v>
      </c>
      <c r="H1917" t="s">
        <v>11</v>
      </c>
      <c r="I1917" t="s">
        <v>626</v>
      </c>
      <c r="J1917" t="s">
        <v>627</v>
      </c>
      <c r="K1917" t="s">
        <v>628</v>
      </c>
    </row>
    <row r="1918" spans="1:11">
      <c r="A1918" s="26">
        <v>44286</v>
      </c>
      <c r="B1918" t="s">
        <v>516</v>
      </c>
      <c r="C1918" t="s">
        <v>517</v>
      </c>
      <c r="D1918" t="s">
        <v>615</v>
      </c>
      <c r="E1918" t="s">
        <v>518</v>
      </c>
      <c r="F1918" s="29">
        <v>713</v>
      </c>
      <c r="G1918" s="29">
        <v>35800789.82</v>
      </c>
      <c r="H1918" t="s">
        <v>11</v>
      </c>
      <c r="I1918" t="s">
        <v>629</v>
      </c>
      <c r="J1918" t="s">
        <v>627</v>
      </c>
      <c r="K1918" t="s">
        <v>630</v>
      </c>
    </row>
    <row r="1919" spans="1:11">
      <c r="A1919" s="26">
        <v>44286</v>
      </c>
      <c r="B1919" t="s">
        <v>516</v>
      </c>
      <c r="C1919" t="s">
        <v>517</v>
      </c>
      <c r="D1919" t="s">
        <v>615</v>
      </c>
      <c r="E1919" t="s">
        <v>518</v>
      </c>
      <c r="F1919" s="29">
        <v>24625</v>
      </c>
      <c r="G1919" s="29">
        <v>2527748846.1799998</v>
      </c>
      <c r="H1919" t="s">
        <v>11</v>
      </c>
      <c r="I1919" t="s">
        <v>631</v>
      </c>
      <c r="J1919" t="s">
        <v>627</v>
      </c>
      <c r="K1919" t="s">
        <v>632</v>
      </c>
    </row>
    <row r="1920" spans="1:11">
      <c r="A1920" s="26">
        <v>44286</v>
      </c>
      <c r="B1920" t="s">
        <v>516</v>
      </c>
      <c r="C1920" t="s">
        <v>517</v>
      </c>
      <c r="D1920" t="s">
        <v>615</v>
      </c>
      <c r="E1920" t="s">
        <v>518</v>
      </c>
      <c r="F1920" s="29">
        <v>14895</v>
      </c>
      <c r="G1920" s="29">
        <v>18182257497.82</v>
      </c>
      <c r="H1920" t="s">
        <v>11</v>
      </c>
      <c r="I1920" t="s">
        <v>633</v>
      </c>
      <c r="J1920" t="s">
        <v>627</v>
      </c>
      <c r="K1920" t="s">
        <v>634</v>
      </c>
    </row>
    <row r="1921" spans="1:11">
      <c r="A1921" s="26">
        <v>44286</v>
      </c>
      <c r="B1921" t="s">
        <v>516</v>
      </c>
      <c r="C1921" t="s">
        <v>517</v>
      </c>
      <c r="D1921" t="s">
        <v>615</v>
      </c>
      <c r="E1921" t="s">
        <v>518</v>
      </c>
      <c r="F1921" s="29">
        <v>890</v>
      </c>
      <c r="G1921" s="29">
        <v>90692944.359999999</v>
      </c>
      <c r="H1921" t="s">
        <v>11</v>
      </c>
      <c r="I1921" t="s">
        <v>635</v>
      </c>
      <c r="J1921" t="s">
        <v>627</v>
      </c>
      <c r="K1921" t="s">
        <v>636</v>
      </c>
    </row>
    <row r="1922" spans="1:11">
      <c r="A1922" s="26">
        <v>44286</v>
      </c>
      <c r="B1922" t="s">
        <v>516</v>
      </c>
      <c r="C1922" t="s">
        <v>517</v>
      </c>
      <c r="D1922" t="s">
        <v>615</v>
      </c>
      <c r="E1922" t="s">
        <v>518</v>
      </c>
      <c r="F1922" s="29">
        <v>348</v>
      </c>
      <c r="G1922" s="29">
        <v>67452868.359999999</v>
      </c>
      <c r="H1922" t="s">
        <v>11</v>
      </c>
      <c r="I1922" t="s">
        <v>637</v>
      </c>
      <c r="J1922" t="s">
        <v>627</v>
      </c>
      <c r="K1922" t="s">
        <v>638</v>
      </c>
    </row>
    <row r="1923" spans="1:11">
      <c r="A1923" s="26">
        <v>44286</v>
      </c>
      <c r="B1923" t="s">
        <v>516</v>
      </c>
      <c r="C1923" t="s">
        <v>517</v>
      </c>
      <c r="D1923" t="s">
        <v>615</v>
      </c>
      <c r="E1923" t="s">
        <v>518</v>
      </c>
      <c r="F1923" s="29">
        <v>216</v>
      </c>
      <c r="G1923" s="29">
        <v>9863007.2699999996</v>
      </c>
      <c r="H1923" t="s">
        <v>11</v>
      </c>
      <c r="I1923" t="s">
        <v>639</v>
      </c>
      <c r="J1923" t="s">
        <v>627</v>
      </c>
      <c r="K1923" t="s">
        <v>640</v>
      </c>
    </row>
    <row r="1924" spans="1:11">
      <c r="A1924" s="26">
        <v>44286</v>
      </c>
      <c r="B1924" t="s">
        <v>516</v>
      </c>
      <c r="C1924" t="s">
        <v>517</v>
      </c>
      <c r="D1924" t="s">
        <v>615</v>
      </c>
      <c r="E1924" t="s">
        <v>518</v>
      </c>
      <c r="F1924" s="29">
        <v>9661</v>
      </c>
      <c r="G1924" s="29">
        <v>335807827.26999998</v>
      </c>
      <c r="H1924" t="s">
        <v>11</v>
      </c>
      <c r="I1924" t="s">
        <v>641</v>
      </c>
      <c r="J1924" t="s">
        <v>627</v>
      </c>
      <c r="K1924" t="s">
        <v>642</v>
      </c>
    </row>
    <row r="1925" spans="1:11">
      <c r="A1925" s="26">
        <v>44286</v>
      </c>
      <c r="B1925" t="s">
        <v>516</v>
      </c>
      <c r="C1925" t="s">
        <v>517</v>
      </c>
      <c r="D1925" t="s">
        <v>615</v>
      </c>
      <c r="E1925" t="s">
        <v>518</v>
      </c>
      <c r="F1925" s="29">
        <v>76</v>
      </c>
      <c r="G1925" s="29">
        <v>2747197.09</v>
      </c>
      <c r="H1925" t="s">
        <v>11</v>
      </c>
      <c r="I1925" t="s">
        <v>643</v>
      </c>
      <c r="J1925" t="s">
        <v>627</v>
      </c>
      <c r="K1925" t="s">
        <v>644</v>
      </c>
    </row>
    <row r="1926" spans="1:11">
      <c r="A1926" s="26">
        <v>44286</v>
      </c>
      <c r="B1926" t="s">
        <v>516</v>
      </c>
      <c r="C1926" t="s">
        <v>517</v>
      </c>
      <c r="D1926" t="s">
        <v>615</v>
      </c>
      <c r="E1926" t="s">
        <v>518</v>
      </c>
      <c r="F1926" s="29">
        <v>759</v>
      </c>
      <c r="G1926" s="29">
        <v>65500200</v>
      </c>
      <c r="H1926" t="s">
        <v>11</v>
      </c>
      <c r="I1926" t="s">
        <v>645</v>
      </c>
      <c r="J1926" t="s">
        <v>627</v>
      </c>
      <c r="K1926" t="s">
        <v>646</v>
      </c>
    </row>
    <row r="1927" spans="1:11">
      <c r="A1927" s="26">
        <v>44286</v>
      </c>
      <c r="B1927" t="s">
        <v>516</v>
      </c>
      <c r="C1927" t="s">
        <v>517</v>
      </c>
      <c r="D1927" t="s">
        <v>615</v>
      </c>
      <c r="E1927" t="s">
        <v>518</v>
      </c>
      <c r="F1927" s="29">
        <v>72</v>
      </c>
      <c r="G1927" s="29">
        <v>4270526.55</v>
      </c>
      <c r="H1927" t="s">
        <v>11</v>
      </c>
      <c r="I1927" t="s">
        <v>647</v>
      </c>
      <c r="J1927" t="s">
        <v>627</v>
      </c>
      <c r="K1927" t="s">
        <v>648</v>
      </c>
    </row>
    <row r="1928" spans="1:11">
      <c r="A1928" s="26">
        <v>44286</v>
      </c>
      <c r="B1928" t="s">
        <v>516</v>
      </c>
      <c r="C1928" t="s">
        <v>517</v>
      </c>
      <c r="D1928" t="s">
        <v>615</v>
      </c>
      <c r="E1928" t="s">
        <v>518</v>
      </c>
      <c r="F1928" s="29">
        <v>36</v>
      </c>
      <c r="G1928" s="29">
        <v>949410.91</v>
      </c>
      <c r="H1928" t="s">
        <v>11</v>
      </c>
      <c r="I1928" t="s">
        <v>649</v>
      </c>
      <c r="J1928" t="s">
        <v>627</v>
      </c>
      <c r="K1928" t="s">
        <v>650</v>
      </c>
    </row>
    <row r="1929" spans="1:11">
      <c r="A1929" s="26">
        <v>44286</v>
      </c>
      <c r="B1929" t="s">
        <v>516</v>
      </c>
      <c r="C1929" t="s">
        <v>517</v>
      </c>
      <c r="D1929" t="s">
        <v>615</v>
      </c>
      <c r="E1929" t="s">
        <v>518</v>
      </c>
      <c r="F1929" s="29">
        <v>124</v>
      </c>
      <c r="G1929" s="29">
        <v>5018050.18</v>
      </c>
      <c r="H1929" t="s">
        <v>11</v>
      </c>
      <c r="I1929" t="s">
        <v>651</v>
      </c>
      <c r="J1929" t="s">
        <v>627</v>
      </c>
      <c r="K1929" t="s">
        <v>652</v>
      </c>
    </row>
    <row r="1930" spans="1:11">
      <c r="A1930" s="26">
        <v>44286</v>
      </c>
      <c r="B1930" t="s">
        <v>516</v>
      </c>
      <c r="C1930" t="s">
        <v>517</v>
      </c>
      <c r="D1930" t="s">
        <v>615</v>
      </c>
      <c r="E1930" t="s">
        <v>518</v>
      </c>
      <c r="F1930" s="29">
        <v>103</v>
      </c>
      <c r="G1930" s="29">
        <v>14088908</v>
      </c>
      <c r="H1930" t="s">
        <v>11</v>
      </c>
      <c r="I1930" t="s">
        <v>653</v>
      </c>
      <c r="J1930" t="s">
        <v>627</v>
      </c>
      <c r="K1930" t="s">
        <v>654</v>
      </c>
    </row>
    <row r="1931" spans="1:11">
      <c r="A1931" s="26">
        <v>44286</v>
      </c>
      <c r="B1931" t="s">
        <v>516</v>
      </c>
      <c r="C1931" t="s">
        <v>517</v>
      </c>
      <c r="D1931" t="s">
        <v>615</v>
      </c>
      <c r="E1931" t="s">
        <v>518</v>
      </c>
      <c r="F1931" s="29">
        <v>93</v>
      </c>
      <c r="G1931" s="29">
        <v>5260562.55</v>
      </c>
      <c r="H1931" t="s">
        <v>11</v>
      </c>
      <c r="I1931" t="s">
        <v>655</v>
      </c>
      <c r="J1931" t="s">
        <v>627</v>
      </c>
      <c r="K1931" t="s">
        <v>656</v>
      </c>
    </row>
    <row r="1932" spans="1:11">
      <c r="A1932" s="26">
        <v>44286</v>
      </c>
      <c r="B1932" t="s">
        <v>516</v>
      </c>
      <c r="C1932" t="s">
        <v>517</v>
      </c>
      <c r="D1932" t="s">
        <v>615</v>
      </c>
      <c r="E1932" t="s">
        <v>518</v>
      </c>
      <c r="F1932" s="29">
        <v>596</v>
      </c>
      <c r="G1932" s="29">
        <v>21551963.640000001</v>
      </c>
      <c r="H1932" t="s">
        <v>11</v>
      </c>
      <c r="I1932" t="s">
        <v>657</v>
      </c>
      <c r="J1932" t="s">
        <v>627</v>
      </c>
      <c r="K1932" t="s">
        <v>658</v>
      </c>
    </row>
    <row r="1933" spans="1:11">
      <c r="A1933" s="26">
        <v>44286</v>
      </c>
      <c r="B1933" t="s">
        <v>516</v>
      </c>
      <c r="C1933" t="s">
        <v>517</v>
      </c>
      <c r="D1933" t="s">
        <v>615</v>
      </c>
      <c r="E1933" t="s">
        <v>518</v>
      </c>
      <c r="F1933" s="29">
        <v>154</v>
      </c>
      <c r="G1933" s="29">
        <v>2722144.73</v>
      </c>
      <c r="H1933" t="s">
        <v>11</v>
      </c>
      <c r="I1933" t="s">
        <v>659</v>
      </c>
      <c r="J1933" t="s">
        <v>627</v>
      </c>
      <c r="K1933" t="s">
        <v>660</v>
      </c>
    </row>
    <row r="1934" spans="1:11">
      <c r="A1934" s="26">
        <v>44286</v>
      </c>
      <c r="B1934" t="s">
        <v>516</v>
      </c>
      <c r="C1934" t="s">
        <v>517</v>
      </c>
      <c r="D1934" t="s">
        <v>615</v>
      </c>
      <c r="E1934" t="s">
        <v>518</v>
      </c>
      <c r="F1934" s="29">
        <v>780</v>
      </c>
      <c r="G1934" s="29">
        <v>46826008</v>
      </c>
      <c r="H1934" t="s">
        <v>11</v>
      </c>
      <c r="I1934" t="s">
        <v>661</v>
      </c>
      <c r="J1934" t="s">
        <v>627</v>
      </c>
      <c r="K1934" t="s">
        <v>662</v>
      </c>
    </row>
    <row r="1935" spans="1:11">
      <c r="A1935" s="26">
        <v>44286</v>
      </c>
      <c r="B1935" t="s">
        <v>516</v>
      </c>
      <c r="C1935" t="s">
        <v>517</v>
      </c>
      <c r="D1935" t="s">
        <v>615</v>
      </c>
      <c r="E1935" t="s">
        <v>518</v>
      </c>
      <c r="F1935" s="29">
        <v>1762</v>
      </c>
      <c r="G1935" s="29">
        <v>319626465.44999999</v>
      </c>
      <c r="H1935" t="s">
        <v>11</v>
      </c>
      <c r="I1935" t="s">
        <v>663</v>
      </c>
      <c r="J1935" t="s">
        <v>627</v>
      </c>
      <c r="K1935" t="s">
        <v>664</v>
      </c>
    </row>
    <row r="1936" spans="1:11">
      <c r="A1936" s="26">
        <v>44286</v>
      </c>
      <c r="B1936" t="s">
        <v>516</v>
      </c>
      <c r="C1936" t="s">
        <v>517</v>
      </c>
      <c r="D1936" t="s">
        <v>615</v>
      </c>
      <c r="E1936" t="s">
        <v>518</v>
      </c>
      <c r="F1936" s="29">
        <v>43516</v>
      </c>
      <c r="G1936" s="29">
        <v>3333078093.8200002</v>
      </c>
      <c r="H1936" t="s">
        <v>11</v>
      </c>
      <c r="I1936" t="s">
        <v>665</v>
      </c>
      <c r="J1936" t="s">
        <v>627</v>
      </c>
      <c r="K1936" t="s">
        <v>666</v>
      </c>
    </row>
    <row r="1937" spans="1:11">
      <c r="A1937" s="26">
        <v>44286</v>
      </c>
      <c r="B1937" t="s">
        <v>516</v>
      </c>
      <c r="C1937" t="s">
        <v>517</v>
      </c>
      <c r="D1937" t="s">
        <v>615</v>
      </c>
      <c r="E1937" t="s">
        <v>518</v>
      </c>
      <c r="F1937" s="29">
        <v>35</v>
      </c>
      <c r="G1937" s="29">
        <v>1202738.55</v>
      </c>
      <c r="H1937" t="s">
        <v>11</v>
      </c>
      <c r="I1937" t="s">
        <v>671</v>
      </c>
      <c r="J1937" t="s">
        <v>627</v>
      </c>
      <c r="K1937" t="s">
        <v>672</v>
      </c>
    </row>
    <row r="1938" spans="1:11">
      <c r="A1938" s="26">
        <v>44286</v>
      </c>
      <c r="B1938" t="s">
        <v>516</v>
      </c>
      <c r="C1938" t="s">
        <v>517</v>
      </c>
      <c r="D1938" t="s">
        <v>615</v>
      </c>
      <c r="E1938" t="s">
        <v>518</v>
      </c>
      <c r="F1938" s="29">
        <v>548</v>
      </c>
      <c r="G1938" s="29">
        <v>9373041.4499999993</v>
      </c>
      <c r="H1938" t="s">
        <v>11</v>
      </c>
      <c r="I1938" t="s">
        <v>673</v>
      </c>
      <c r="J1938" t="s">
        <v>627</v>
      </c>
      <c r="K1938" t="s">
        <v>674</v>
      </c>
    </row>
    <row r="1939" spans="1:11">
      <c r="A1939" s="26">
        <v>44286</v>
      </c>
      <c r="B1939" t="s">
        <v>516</v>
      </c>
      <c r="C1939" t="s">
        <v>517</v>
      </c>
      <c r="D1939" t="s">
        <v>615</v>
      </c>
      <c r="E1939" t="s">
        <v>518</v>
      </c>
      <c r="F1939" s="29">
        <v>71</v>
      </c>
      <c r="G1939" s="29">
        <v>1666669.45</v>
      </c>
      <c r="H1939" t="s">
        <v>11</v>
      </c>
      <c r="I1939" t="s">
        <v>675</v>
      </c>
      <c r="J1939" t="s">
        <v>627</v>
      </c>
      <c r="K1939" t="s">
        <v>676</v>
      </c>
    </row>
    <row r="1940" spans="1:11">
      <c r="A1940" s="26">
        <v>44286</v>
      </c>
      <c r="B1940" t="s">
        <v>516</v>
      </c>
      <c r="C1940" t="s">
        <v>517</v>
      </c>
      <c r="D1940" t="s">
        <v>615</v>
      </c>
      <c r="E1940" t="s">
        <v>518</v>
      </c>
      <c r="F1940" s="29">
        <v>317</v>
      </c>
      <c r="G1940" s="29">
        <v>26874448.359999999</v>
      </c>
      <c r="H1940" t="s">
        <v>11</v>
      </c>
      <c r="I1940" t="s">
        <v>677</v>
      </c>
      <c r="J1940" t="s">
        <v>627</v>
      </c>
      <c r="K1940" t="s">
        <v>678</v>
      </c>
    </row>
    <row r="1941" spans="1:11">
      <c r="A1941" s="26">
        <v>44286</v>
      </c>
      <c r="B1941" t="s">
        <v>516</v>
      </c>
      <c r="C1941" t="s">
        <v>517</v>
      </c>
      <c r="D1941" t="s">
        <v>615</v>
      </c>
      <c r="E1941" t="s">
        <v>518</v>
      </c>
      <c r="F1941" s="29">
        <v>124</v>
      </c>
      <c r="G1941" s="29">
        <v>21273197.449999999</v>
      </c>
      <c r="H1941" t="s">
        <v>11</v>
      </c>
      <c r="I1941" t="s">
        <v>679</v>
      </c>
      <c r="J1941" t="s">
        <v>627</v>
      </c>
      <c r="K1941" t="s">
        <v>680</v>
      </c>
    </row>
    <row r="1942" spans="1:11">
      <c r="A1942" s="26">
        <v>44286</v>
      </c>
      <c r="B1942" t="s">
        <v>516</v>
      </c>
      <c r="C1942" t="s">
        <v>517</v>
      </c>
      <c r="D1942" t="s">
        <v>615</v>
      </c>
      <c r="E1942" t="s">
        <v>518</v>
      </c>
      <c r="F1942" s="29">
        <v>13872</v>
      </c>
      <c r="G1942" s="29">
        <v>3232051224.3600001</v>
      </c>
      <c r="H1942" t="s">
        <v>11</v>
      </c>
      <c r="I1942" t="s">
        <v>681</v>
      </c>
      <c r="J1942" t="s">
        <v>627</v>
      </c>
      <c r="K1942" t="s">
        <v>682</v>
      </c>
    </row>
    <row r="1943" spans="1:11">
      <c r="A1943" s="26">
        <v>44286</v>
      </c>
      <c r="B1943" t="s">
        <v>516</v>
      </c>
      <c r="C1943" t="s">
        <v>517</v>
      </c>
      <c r="D1943" t="s">
        <v>615</v>
      </c>
      <c r="E1943" t="s">
        <v>518</v>
      </c>
      <c r="F1943" s="29">
        <v>4328</v>
      </c>
      <c r="G1943" s="29">
        <v>372999996.36000001</v>
      </c>
      <c r="H1943" t="s">
        <v>11</v>
      </c>
      <c r="I1943" t="s">
        <v>683</v>
      </c>
      <c r="J1943" t="s">
        <v>627</v>
      </c>
      <c r="K1943" t="s">
        <v>684</v>
      </c>
    </row>
    <row r="1944" spans="1:11">
      <c r="A1944" s="26">
        <v>44286</v>
      </c>
      <c r="B1944" t="s">
        <v>516</v>
      </c>
      <c r="C1944" t="s">
        <v>517</v>
      </c>
      <c r="D1944" t="s">
        <v>615</v>
      </c>
      <c r="E1944" t="s">
        <v>518</v>
      </c>
      <c r="F1944" s="29">
        <v>320</v>
      </c>
      <c r="G1944" s="29">
        <v>199246538.55000001</v>
      </c>
      <c r="H1944" t="s">
        <v>11</v>
      </c>
      <c r="I1944" t="s">
        <v>685</v>
      </c>
      <c r="J1944" t="s">
        <v>627</v>
      </c>
      <c r="K1944" t="s">
        <v>686</v>
      </c>
    </row>
    <row r="1945" spans="1:11">
      <c r="A1945" s="26">
        <v>44286</v>
      </c>
      <c r="B1945" t="s">
        <v>516</v>
      </c>
      <c r="C1945" t="s">
        <v>517</v>
      </c>
      <c r="D1945" t="s">
        <v>615</v>
      </c>
      <c r="E1945" t="s">
        <v>518</v>
      </c>
      <c r="F1945" s="29">
        <v>237</v>
      </c>
      <c r="G1945" s="29">
        <v>41579765.090000004</v>
      </c>
      <c r="H1945" t="s">
        <v>11</v>
      </c>
      <c r="I1945" t="s">
        <v>687</v>
      </c>
      <c r="J1945" t="s">
        <v>627</v>
      </c>
      <c r="K1945" t="s">
        <v>688</v>
      </c>
    </row>
    <row r="1946" spans="1:11">
      <c r="A1946" s="26">
        <v>44286</v>
      </c>
      <c r="B1946" t="s">
        <v>516</v>
      </c>
      <c r="C1946" t="s">
        <v>517</v>
      </c>
      <c r="D1946" t="s">
        <v>615</v>
      </c>
      <c r="E1946" t="s">
        <v>518</v>
      </c>
      <c r="F1946" s="29">
        <v>106</v>
      </c>
      <c r="G1946" s="29">
        <v>23232479.27</v>
      </c>
      <c r="H1946" t="s">
        <v>11</v>
      </c>
      <c r="I1946" t="s">
        <v>689</v>
      </c>
      <c r="J1946" t="s">
        <v>627</v>
      </c>
      <c r="K1946" t="s">
        <v>690</v>
      </c>
    </row>
    <row r="1947" spans="1:11">
      <c r="A1947" s="26">
        <v>44286</v>
      </c>
      <c r="B1947" t="s">
        <v>516</v>
      </c>
      <c r="C1947" t="s">
        <v>517</v>
      </c>
      <c r="D1947" t="s">
        <v>615</v>
      </c>
      <c r="E1947" t="s">
        <v>518</v>
      </c>
      <c r="F1947" s="29">
        <v>80</v>
      </c>
      <c r="G1947" s="29">
        <v>3990639.27</v>
      </c>
      <c r="H1947" t="s">
        <v>11</v>
      </c>
      <c r="I1947" t="s">
        <v>691</v>
      </c>
      <c r="J1947" t="s">
        <v>627</v>
      </c>
      <c r="K1947" t="s">
        <v>692</v>
      </c>
    </row>
    <row r="1948" spans="1:11">
      <c r="A1948" s="26">
        <v>44286</v>
      </c>
      <c r="B1948" t="s">
        <v>516</v>
      </c>
      <c r="C1948" t="s">
        <v>517</v>
      </c>
      <c r="D1948" t="s">
        <v>615</v>
      </c>
      <c r="E1948" t="s">
        <v>518</v>
      </c>
      <c r="F1948" s="29">
        <v>99</v>
      </c>
      <c r="G1948" s="29">
        <v>4216711.2699999996</v>
      </c>
      <c r="H1948" t="s">
        <v>11</v>
      </c>
      <c r="I1948" t="s">
        <v>693</v>
      </c>
      <c r="J1948" t="s">
        <v>627</v>
      </c>
      <c r="K1948" t="s">
        <v>694</v>
      </c>
    </row>
    <row r="1949" spans="1:11">
      <c r="A1949" s="26">
        <v>44286</v>
      </c>
      <c r="B1949" t="s">
        <v>516</v>
      </c>
      <c r="C1949" t="s">
        <v>517</v>
      </c>
      <c r="D1949" t="s">
        <v>615</v>
      </c>
      <c r="E1949" t="s">
        <v>518</v>
      </c>
      <c r="F1949" s="29">
        <v>31</v>
      </c>
      <c r="G1949" s="29">
        <v>1313417.45</v>
      </c>
      <c r="H1949" t="s">
        <v>11</v>
      </c>
      <c r="I1949" t="s">
        <v>695</v>
      </c>
      <c r="J1949" t="s">
        <v>627</v>
      </c>
      <c r="K1949" t="s">
        <v>696</v>
      </c>
    </row>
    <row r="1950" spans="1:11">
      <c r="A1950" s="26">
        <v>44286</v>
      </c>
      <c r="B1950" t="s">
        <v>516</v>
      </c>
      <c r="C1950" t="s">
        <v>517</v>
      </c>
      <c r="D1950" t="s">
        <v>615</v>
      </c>
      <c r="E1950" t="s">
        <v>518</v>
      </c>
      <c r="F1950" s="29">
        <v>14539</v>
      </c>
      <c r="G1950" s="29">
        <v>487728222.18000001</v>
      </c>
      <c r="H1950" t="s">
        <v>11</v>
      </c>
      <c r="I1950" t="s">
        <v>697</v>
      </c>
      <c r="J1950" t="s">
        <v>627</v>
      </c>
      <c r="K1950" t="s">
        <v>698</v>
      </c>
    </row>
    <row r="1951" spans="1:11">
      <c r="A1951" s="26">
        <v>44286</v>
      </c>
      <c r="B1951" t="s">
        <v>516</v>
      </c>
      <c r="C1951" t="s">
        <v>517</v>
      </c>
      <c r="D1951" t="s">
        <v>615</v>
      </c>
      <c r="E1951" t="s">
        <v>518</v>
      </c>
      <c r="F1951" s="29">
        <v>3234</v>
      </c>
      <c r="G1951" s="29">
        <v>176935220</v>
      </c>
      <c r="H1951" t="s">
        <v>11</v>
      </c>
      <c r="I1951" t="s">
        <v>699</v>
      </c>
      <c r="J1951" t="s">
        <v>627</v>
      </c>
      <c r="K1951" t="s">
        <v>700</v>
      </c>
    </row>
    <row r="1952" spans="1:11">
      <c r="A1952" s="26">
        <v>44286</v>
      </c>
      <c r="B1952" t="s">
        <v>516</v>
      </c>
      <c r="C1952" t="s">
        <v>517</v>
      </c>
      <c r="D1952" t="s">
        <v>615</v>
      </c>
      <c r="E1952" t="s">
        <v>518</v>
      </c>
      <c r="F1952" s="29">
        <v>3154</v>
      </c>
      <c r="G1952" s="29">
        <v>5686134213.0900002</v>
      </c>
      <c r="H1952" t="s">
        <v>11</v>
      </c>
      <c r="I1952" t="s">
        <v>701</v>
      </c>
      <c r="J1952" t="s">
        <v>627</v>
      </c>
      <c r="K1952" t="s">
        <v>702</v>
      </c>
    </row>
    <row r="1953" spans="1:11">
      <c r="A1953" s="26">
        <v>44286</v>
      </c>
      <c r="B1953" t="s">
        <v>516</v>
      </c>
      <c r="C1953" t="s">
        <v>517</v>
      </c>
      <c r="D1953" t="s">
        <v>615</v>
      </c>
      <c r="E1953" t="s">
        <v>518</v>
      </c>
      <c r="F1953" s="29">
        <v>315</v>
      </c>
      <c r="G1953" s="29">
        <v>48104606.909999996</v>
      </c>
      <c r="H1953" t="s">
        <v>11</v>
      </c>
      <c r="I1953" t="s">
        <v>703</v>
      </c>
      <c r="J1953" t="s">
        <v>627</v>
      </c>
      <c r="K1953" t="s">
        <v>704</v>
      </c>
    </row>
    <row r="1954" spans="1:11">
      <c r="A1954" s="26">
        <v>44286</v>
      </c>
      <c r="B1954" t="s">
        <v>516</v>
      </c>
      <c r="C1954" t="s">
        <v>517</v>
      </c>
      <c r="D1954" t="s">
        <v>615</v>
      </c>
      <c r="E1954" t="s">
        <v>518</v>
      </c>
      <c r="F1954" s="29">
        <v>442</v>
      </c>
      <c r="G1954" s="29">
        <v>28749970.91</v>
      </c>
      <c r="H1954" t="s">
        <v>11</v>
      </c>
      <c r="I1954" t="s">
        <v>705</v>
      </c>
      <c r="J1954" t="s">
        <v>627</v>
      </c>
      <c r="K1954" t="s">
        <v>706</v>
      </c>
    </row>
    <row r="1955" spans="1:11">
      <c r="A1955" s="26">
        <v>44286</v>
      </c>
      <c r="B1955" t="s">
        <v>516</v>
      </c>
      <c r="C1955" t="s">
        <v>517</v>
      </c>
      <c r="D1955" t="s">
        <v>615</v>
      </c>
      <c r="E1955" t="s">
        <v>518</v>
      </c>
      <c r="F1955" s="29">
        <v>185</v>
      </c>
      <c r="G1955" s="29">
        <v>15974166.91</v>
      </c>
      <c r="H1955" t="s">
        <v>11</v>
      </c>
      <c r="I1955" t="s">
        <v>707</v>
      </c>
      <c r="J1955" t="s">
        <v>627</v>
      </c>
      <c r="K1955" t="s">
        <v>708</v>
      </c>
    </row>
    <row r="1956" spans="1:11">
      <c r="A1956" s="26">
        <v>44286</v>
      </c>
      <c r="B1956" t="s">
        <v>516</v>
      </c>
      <c r="C1956" t="s">
        <v>517</v>
      </c>
      <c r="D1956" t="s">
        <v>615</v>
      </c>
      <c r="E1956" t="s">
        <v>518</v>
      </c>
      <c r="F1956" s="29">
        <v>44</v>
      </c>
      <c r="G1956" s="29">
        <v>4454142.91</v>
      </c>
      <c r="H1956" t="s">
        <v>11</v>
      </c>
      <c r="I1956" t="s">
        <v>709</v>
      </c>
      <c r="J1956" t="s">
        <v>627</v>
      </c>
      <c r="K1956" t="s">
        <v>710</v>
      </c>
    </row>
    <row r="1957" spans="1:11">
      <c r="A1957" s="26">
        <v>44286</v>
      </c>
      <c r="B1957" t="s">
        <v>516</v>
      </c>
      <c r="C1957" t="s">
        <v>517</v>
      </c>
      <c r="D1957" t="s">
        <v>615</v>
      </c>
      <c r="E1957" t="s">
        <v>518</v>
      </c>
      <c r="F1957" s="29">
        <v>692</v>
      </c>
      <c r="G1957" s="29">
        <v>33643658.549999997</v>
      </c>
      <c r="H1957" t="s">
        <v>11</v>
      </c>
      <c r="I1957" t="s">
        <v>711</v>
      </c>
      <c r="J1957" t="s">
        <v>627</v>
      </c>
      <c r="K1957" t="s">
        <v>712</v>
      </c>
    </row>
    <row r="1958" spans="1:11">
      <c r="A1958" s="26">
        <v>44286</v>
      </c>
      <c r="B1958" t="s">
        <v>516</v>
      </c>
      <c r="C1958" t="s">
        <v>517</v>
      </c>
      <c r="D1958" t="s">
        <v>615</v>
      </c>
      <c r="E1958" t="s">
        <v>518</v>
      </c>
      <c r="F1958" s="29">
        <v>1077</v>
      </c>
      <c r="G1958" s="29">
        <v>23194149.449999999</v>
      </c>
      <c r="H1958" t="s">
        <v>11</v>
      </c>
      <c r="I1958" t="s">
        <v>713</v>
      </c>
      <c r="J1958" t="s">
        <v>627</v>
      </c>
      <c r="K1958" t="s">
        <v>714</v>
      </c>
    </row>
    <row r="1959" spans="1:11">
      <c r="A1959" s="26">
        <v>44286</v>
      </c>
      <c r="B1959" t="s">
        <v>516</v>
      </c>
      <c r="C1959" t="s">
        <v>517</v>
      </c>
      <c r="D1959" t="s">
        <v>615</v>
      </c>
      <c r="E1959" t="s">
        <v>518</v>
      </c>
      <c r="F1959" s="29">
        <v>13</v>
      </c>
      <c r="G1959" s="29">
        <v>922151.27</v>
      </c>
      <c r="H1959" t="s">
        <v>11</v>
      </c>
      <c r="I1959" t="s">
        <v>715</v>
      </c>
      <c r="J1959" t="s">
        <v>627</v>
      </c>
      <c r="K1959" t="s">
        <v>716</v>
      </c>
    </row>
    <row r="1960" spans="1:11">
      <c r="A1960" s="26">
        <v>44286</v>
      </c>
      <c r="B1960" t="s">
        <v>516</v>
      </c>
      <c r="C1960" t="s">
        <v>517</v>
      </c>
      <c r="D1960" t="s">
        <v>615</v>
      </c>
      <c r="E1960" t="s">
        <v>518</v>
      </c>
      <c r="F1960" s="29">
        <v>41</v>
      </c>
      <c r="G1960" s="29">
        <v>2431848.36</v>
      </c>
      <c r="H1960" t="s">
        <v>11</v>
      </c>
      <c r="I1960" t="s">
        <v>719</v>
      </c>
      <c r="J1960" t="s">
        <v>627</v>
      </c>
      <c r="K1960" t="s">
        <v>720</v>
      </c>
    </row>
    <row r="1961" spans="1:11">
      <c r="A1961" s="26">
        <v>44286</v>
      </c>
      <c r="B1961" t="s">
        <v>516</v>
      </c>
      <c r="C1961" t="s">
        <v>517</v>
      </c>
      <c r="D1961" t="s">
        <v>615</v>
      </c>
      <c r="E1961" t="s">
        <v>518</v>
      </c>
      <c r="F1961" s="29">
        <v>8</v>
      </c>
      <c r="G1961" s="29">
        <v>15644981.82</v>
      </c>
      <c r="H1961" t="s">
        <v>11</v>
      </c>
      <c r="I1961" t="s">
        <v>721</v>
      </c>
      <c r="J1961" t="s">
        <v>627</v>
      </c>
      <c r="K1961" t="s">
        <v>722</v>
      </c>
    </row>
    <row r="1962" spans="1:11">
      <c r="A1962" s="26">
        <v>44286</v>
      </c>
      <c r="B1962" t="s">
        <v>516</v>
      </c>
      <c r="C1962" t="s">
        <v>517</v>
      </c>
      <c r="D1962" t="s">
        <v>615</v>
      </c>
      <c r="E1962" t="s">
        <v>518</v>
      </c>
      <c r="F1962" s="29">
        <v>17</v>
      </c>
      <c r="G1962" s="29">
        <v>1554028</v>
      </c>
      <c r="H1962" t="s">
        <v>11</v>
      </c>
      <c r="I1962" t="s">
        <v>723</v>
      </c>
      <c r="J1962" t="s">
        <v>627</v>
      </c>
      <c r="K1962" t="s">
        <v>724</v>
      </c>
    </row>
    <row r="1963" spans="1:11">
      <c r="A1963" s="26">
        <v>44286</v>
      </c>
      <c r="B1963" t="s">
        <v>516</v>
      </c>
      <c r="C1963" t="s">
        <v>517</v>
      </c>
      <c r="D1963" t="s">
        <v>615</v>
      </c>
      <c r="E1963" t="s">
        <v>518</v>
      </c>
      <c r="F1963" s="29">
        <v>188</v>
      </c>
      <c r="G1963" s="29">
        <v>3653777.45</v>
      </c>
      <c r="H1963" t="s">
        <v>11</v>
      </c>
      <c r="I1963" t="s">
        <v>725</v>
      </c>
      <c r="J1963" t="s">
        <v>627</v>
      </c>
      <c r="K1963" t="s">
        <v>726</v>
      </c>
    </row>
    <row r="1964" spans="1:11">
      <c r="A1964" s="26">
        <v>44286</v>
      </c>
      <c r="B1964" t="s">
        <v>516</v>
      </c>
      <c r="C1964" t="s">
        <v>517</v>
      </c>
      <c r="D1964" t="s">
        <v>615</v>
      </c>
      <c r="E1964" t="s">
        <v>518</v>
      </c>
      <c r="F1964" s="29">
        <v>19</v>
      </c>
      <c r="G1964" s="29">
        <v>2067808.36</v>
      </c>
      <c r="H1964" t="s">
        <v>11</v>
      </c>
      <c r="I1964" t="s">
        <v>727</v>
      </c>
      <c r="J1964" t="s">
        <v>627</v>
      </c>
      <c r="K1964" t="s">
        <v>728</v>
      </c>
    </row>
    <row r="1965" spans="1:11">
      <c r="A1965" s="26">
        <v>44286</v>
      </c>
      <c r="B1965" t="s">
        <v>516</v>
      </c>
      <c r="C1965" t="s">
        <v>517</v>
      </c>
      <c r="D1965" t="s">
        <v>615</v>
      </c>
      <c r="E1965" t="s">
        <v>518</v>
      </c>
      <c r="F1965" s="29">
        <v>630</v>
      </c>
      <c r="G1965" s="29">
        <v>37463686.909999996</v>
      </c>
      <c r="H1965" t="s">
        <v>11</v>
      </c>
      <c r="I1965" t="s">
        <v>733</v>
      </c>
      <c r="J1965" t="s">
        <v>627</v>
      </c>
      <c r="K1965" t="s">
        <v>734</v>
      </c>
    </row>
    <row r="1966" spans="1:11">
      <c r="A1966" s="26">
        <v>44286</v>
      </c>
      <c r="B1966" t="s">
        <v>516</v>
      </c>
      <c r="C1966" t="s">
        <v>517</v>
      </c>
      <c r="D1966" t="s">
        <v>615</v>
      </c>
      <c r="E1966" t="s">
        <v>518</v>
      </c>
      <c r="F1966" s="29">
        <v>312</v>
      </c>
      <c r="G1966" s="29">
        <v>262880209.09</v>
      </c>
      <c r="H1966" t="s">
        <v>11</v>
      </c>
      <c r="I1966" t="s">
        <v>735</v>
      </c>
      <c r="J1966" t="s">
        <v>627</v>
      </c>
      <c r="K1966" t="s">
        <v>736</v>
      </c>
    </row>
    <row r="1967" spans="1:11">
      <c r="A1967" s="26">
        <v>44286</v>
      </c>
      <c r="B1967" t="s">
        <v>516</v>
      </c>
      <c r="C1967" t="s">
        <v>517</v>
      </c>
      <c r="D1967" t="s">
        <v>615</v>
      </c>
      <c r="E1967" t="s">
        <v>518</v>
      </c>
      <c r="F1967" s="29">
        <v>3</v>
      </c>
      <c r="G1967" s="29">
        <v>1757011.64</v>
      </c>
      <c r="H1967" t="s">
        <v>11</v>
      </c>
      <c r="I1967" t="s">
        <v>737</v>
      </c>
      <c r="J1967" t="s">
        <v>627</v>
      </c>
      <c r="K1967" t="s">
        <v>738</v>
      </c>
    </row>
    <row r="1968" spans="1:11">
      <c r="A1968" s="26">
        <v>44286</v>
      </c>
      <c r="B1968" t="s">
        <v>516</v>
      </c>
      <c r="C1968" t="s">
        <v>517</v>
      </c>
      <c r="D1968" t="s">
        <v>615</v>
      </c>
      <c r="E1968" t="s">
        <v>518</v>
      </c>
      <c r="F1968" s="29">
        <v>178</v>
      </c>
      <c r="G1968" s="29">
        <v>15744869.82</v>
      </c>
      <c r="H1968" t="s">
        <v>11</v>
      </c>
      <c r="I1968" t="s">
        <v>739</v>
      </c>
      <c r="J1968" t="s">
        <v>627</v>
      </c>
      <c r="K1968" t="s">
        <v>740</v>
      </c>
    </row>
    <row r="1969" spans="1:11">
      <c r="A1969" s="26">
        <v>44286</v>
      </c>
      <c r="B1969" t="s">
        <v>516</v>
      </c>
      <c r="C1969" t="s">
        <v>517</v>
      </c>
      <c r="D1969" t="s">
        <v>615</v>
      </c>
      <c r="E1969" t="s">
        <v>518</v>
      </c>
      <c r="F1969" s="29">
        <v>352</v>
      </c>
      <c r="G1969" s="29">
        <v>31541785.449999999</v>
      </c>
      <c r="H1969" t="s">
        <v>11</v>
      </c>
      <c r="I1969" t="s">
        <v>741</v>
      </c>
      <c r="J1969" t="s">
        <v>627</v>
      </c>
      <c r="K1969" t="s">
        <v>742</v>
      </c>
    </row>
    <row r="1970" spans="1:11">
      <c r="A1970" s="26">
        <v>44286</v>
      </c>
      <c r="B1970" t="s">
        <v>516</v>
      </c>
      <c r="C1970" t="s">
        <v>517</v>
      </c>
      <c r="D1970" t="s">
        <v>615</v>
      </c>
      <c r="E1970" t="s">
        <v>518</v>
      </c>
      <c r="F1970" s="29">
        <v>75</v>
      </c>
      <c r="G1970" s="29">
        <v>8596597.8200000003</v>
      </c>
      <c r="H1970" t="s">
        <v>11</v>
      </c>
      <c r="I1970" t="s">
        <v>743</v>
      </c>
      <c r="J1970" t="s">
        <v>627</v>
      </c>
      <c r="K1970" t="s">
        <v>744</v>
      </c>
    </row>
    <row r="1971" spans="1:11">
      <c r="A1971" s="26">
        <v>44286</v>
      </c>
      <c r="B1971" t="s">
        <v>516</v>
      </c>
      <c r="C1971" t="s">
        <v>517</v>
      </c>
      <c r="D1971" t="s">
        <v>615</v>
      </c>
      <c r="E1971" t="s">
        <v>518</v>
      </c>
      <c r="F1971" s="29">
        <v>837</v>
      </c>
      <c r="G1971" s="29">
        <v>486876443.63999999</v>
      </c>
      <c r="H1971" t="s">
        <v>11</v>
      </c>
      <c r="I1971" t="s">
        <v>745</v>
      </c>
      <c r="J1971" t="s">
        <v>627</v>
      </c>
      <c r="K1971" t="s">
        <v>746</v>
      </c>
    </row>
    <row r="1972" spans="1:11">
      <c r="A1972" s="26">
        <v>44286</v>
      </c>
      <c r="B1972" t="s">
        <v>516</v>
      </c>
      <c r="C1972" t="s">
        <v>517</v>
      </c>
      <c r="D1972" t="s">
        <v>615</v>
      </c>
      <c r="E1972" t="s">
        <v>518</v>
      </c>
      <c r="F1972" s="29">
        <v>877</v>
      </c>
      <c r="G1972" s="29">
        <v>77042131.640000001</v>
      </c>
      <c r="H1972" t="s">
        <v>11</v>
      </c>
      <c r="I1972" t="s">
        <v>747</v>
      </c>
      <c r="J1972" t="s">
        <v>627</v>
      </c>
      <c r="K1972" t="s">
        <v>748</v>
      </c>
    </row>
    <row r="1973" spans="1:11">
      <c r="A1973" s="26">
        <v>44286</v>
      </c>
      <c r="B1973" t="s">
        <v>516</v>
      </c>
      <c r="C1973" t="s">
        <v>517</v>
      </c>
      <c r="D1973" t="s">
        <v>615</v>
      </c>
      <c r="E1973" t="s">
        <v>518</v>
      </c>
      <c r="F1973" s="29">
        <v>1195</v>
      </c>
      <c r="G1973" s="29">
        <v>72991072</v>
      </c>
      <c r="H1973" t="s">
        <v>11</v>
      </c>
      <c r="I1973" t="s">
        <v>749</v>
      </c>
      <c r="J1973" t="s">
        <v>627</v>
      </c>
      <c r="K1973" t="s">
        <v>750</v>
      </c>
    </row>
    <row r="1974" spans="1:11">
      <c r="A1974" s="26">
        <v>44286</v>
      </c>
      <c r="B1974" t="s">
        <v>516</v>
      </c>
      <c r="C1974" t="s">
        <v>517</v>
      </c>
      <c r="D1974" t="s">
        <v>615</v>
      </c>
      <c r="E1974" t="s">
        <v>518</v>
      </c>
      <c r="F1974" s="29">
        <v>362</v>
      </c>
      <c r="G1974" s="29">
        <v>18570793.82</v>
      </c>
      <c r="H1974" t="s">
        <v>11</v>
      </c>
      <c r="I1974" t="s">
        <v>751</v>
      </c>
      <c r="J1974" t="s">
        <v>627</v>
      </c>
      <c r="K1974" t="s">
        <v>752</v>
      </c>
    </row>
    <row r="1975" spans="1:11">
      <c r="A1975" s="26">
        <v>44286</v>
      </c>
      <c r="B1975" t="s">
        <v>516</v>
      </c>
      <c r="C1975" t="s">
        <v>517</v>
      </c>
      <c r="D1975" t="s">
        <v>615</v>
      </c>
      <c r="E1975" t="s">
        <v>518</v>
      </c>
      <c r="F1975" s="29">
        <v>286</v>
      </c>
      <c r="G1975" s="29">
        <v>14639175.27</v>
      </c>
      <c r="H1975" t="s">
        <v>11</v>
      </c>
      <c r="I1975" t="s">
        <v>1215</v>
      </c>
      <c r="J1975" t="s">
        <v>627</v>
      </c>
      <c r="K1975" t="s">
        <v>754</v>
      </c>
    </row>
    <row r="1976" spans="1:11">
      <c r="A1976" s="26">
        <v>44286</v>
      </c>
      <c r="B1976" t="s">
        <v>516</v>
      </c>
      <c r="C1976" t="s">
        <v>517</v>
      </c>
      <c r="D1976" t="s">
        <v>615</v>
      </c>
      <c r="E1976" t="s">
        <v>518</v>
      </c>
      <c r="F1976" s="29">
        <v>6216</v>
      </c>
      <c r="G1976" s="29">
        <v>358429098.91000003</v>
      </c>
      <c r="H1976" t="s">
        <v>11</v>
      </c>
      <c r="I1976" t="s">
        <v>755</v>
      </c>
      <c r="J1976" t="s">
        <v>627</v>
      </c>
      <c r="K1976" t="s">
        <v>756</v>
      </c>
    </row>
    <row r="1977" spans="1:11">
      <c r="A1977" s="26">
        <v>44286</v>
      </c>
      <c r="B1977" t="s">
        <v>516</v>
      </c>
      <c r="C1977" t="s">
        <v>517</v>
      </c>
      <c r="D1977" t="s">
        <v>615</v>
      </c>
      <c r="E1977" t="s">
        <v>518</v>
      </c>
      <c r="F1977" s="29">
        <v>28</v>
      </c>
      <c r="G1977" s="29">
        <v>2768323.27</v>
      </c>
      <c r="H1977" t="s">
        <v>11</v>
      </c>
      <c r="I1977" t="s">
        <v>757</v>
      </c>
      <c r="J1977" t="s">
        <v>627</v>
      </c>
      <c r="K1977" t="s">
        <v>758</v>
      </c>
    </row>
    <row r="1978" spans="1:11">
      <c r="A1978" s="26">
        <v>44286</v>
      </c>
      <c r="B1978" t="s">
        <v>516</v>
      </c>
      <c r="C1978" t="s">
        <v>517</v>
      </c>
      <c r="D1978" t="s">
        <v>615</v>
      </c>
      <c r="E1978" t="s">
        <v>518</v>
      </c>
      <c r="F1978" s="29">
        <v>1037</v>
      </c>
      <c r="G1978" s="29">
        <v>152252393.09</v>
      </c>
      <c r="H1978" t="s">
        <v>11</v>
      </c>
      <c r="I1978" t="s">
        <v>759</v>
      </c>
      <c r="J1978" t="s">
        <v>627</v>
      </c>
      <c r="K1978" t="s">
        <v>760</v>
      </c>
    </row>
    <row r="1979" spans="1:11">
      <c r="A1979" s="26">
        <v>44286</v>
      </c>
      <c r="B1979" t="s">
        <v>516</v>
      </c>
      <c r="C1979" t="s">
        <v>517</v>
      </c>
      <c r="D1979" t="s">
        <v>615</v>
      </c>
      <c r="E1979" t="s">
        <v>518</v>
      </c>
      <c r="F1979" s="29">
        <v>593</v>
      </c>
      <c r="G1979" s="29">
        <v>104901184.36</v>
      </c>
      <c r="H1979" t="s">
        <v>11</v>
      </c>
      <c r="I1979" t="s">
        <v>761</v>
      </c>
      <c r="J1979" t="s">
        <v>627</v>
      </c>
      <c r="K1979" t="s">
        <v>762</v>
      </c>
    </row>
    <row r="1980" spans="1:11">
      <c r="A1980" s="26">
        <v>44286</v>
      </c>
      <c r="B1980" t="s">
        <v>516</v>
      </c>
      <c r="C1980" t="s">
        <v>517</v>
      </c>
      <c r="D1980" t="s">
        <v>615</v>
      </c>
      <c r="E1980" t="s">
        <v>518</v>
      </c>
      <c r="F1980" s="29">
        <v>370</v>
      </c>
      <c r="G1980" s="29">
        <v>112155573.09</v>
      </c>
      <c r="H1980" t="s">
        <v>11</v>
      </c>
      <c r="I1980" t="s">
        <v>763</v>
      </c>
      <c r="J1980" t="s">
        <v>627</v>
      </c>
      <c r="K1980" t="s">
        <v>764</v>
      </c>
    </row>
    <row r="1981" spans="1:11">
      <c r="A1981" s="26">
        <v>44286</v>
      </c>
      <c r="B1981" t="s">
        <v>516</v>
      </c>
      <c r="C1981" t="s">
        <v>517</v>
      </c>
      <c r="D1981" t="s">
        <v>615</v>
      </c>
      <c r="E1981" t="s">
        <v>518</v>
      </c>
      <c r="F1981" s="29">
        <v>381</v>
      </c>
      <c r="G1981" s="29">
        <v>353177859.63999999</v>
      </c>
      <c r="H1981" t="s">
        <v>11</v>
      </c>
      <c r="I1981" t="s">
        <v>765</v>
      </c>
      <c r="J1981" t="s">
        <v>627</v>
      </c>
      <c r="K1981" t="s">
        <v>766</v>
      </c>
    </row>
    <row r="1982" spans="1:11">
      <c r="A1982" s="26">
        <v>44286</v>
      </c>
      <c r="B1982" t="s">
        <v>516</v>
      </c>
      <c r="C1982" t="s">
        <v>517</v>
      </c>
      <c r="D1982" t="s">
        <v>615</v>
      </c>
      <c r="E1982" t="s">
        <v>518</v>
      </c>
      <c r="F1982" s="29">
        <v>191</v>
      </c>
      <c r="G1982" s="29">
        <v>18051507.27</v>
      </c>
      <c r="H1982" t="s">
        <v>11</v>
      </c>
      <c r="I1982" t="s">
        <v>767</v>
      </c>
      <c r="J1982" t="s">
        <v>627</v>
      </c>
      <c r="K1982" t="s">
        <v>768</v>
      </c>
    </row>
    <row r="1983" spans="1:11">
      <c r="A1983" s="26">
        <v>44286</v>
      </c>
      <c r="B1983" t="s">
        <v>516</v>
      </c>
      <c r="C1983" t="s">
        <v>517</v>
      </c>
      <c r="D1983" t="s">
        <v>615</v>
      </c>
      <c r="E1983" t="s">
        <v>518</v>
      </c>
      <c r="F1983" s="29">
        <v>173</v>
      </c>
      <c r="G1983" s="29">
        <v>15684076.359999999</v>
      </c>
      <c r="H1983" t="s">
        <v>11</v>
      </c>
      <c r="I1983" t="s">
        <v>769</v>
      </c>
      <c r="J1983" t="s">
        <v>627</v>
      </c>
      <c r="K1983" t="s">
        <v>770</v>
      </c>
    </row>
    <row r="1984" spans="1:11">
      <c r="A1984" s="26">
        <v>44286</v>
      </c>
      <c r="B1984" t="s">
        <v>516</v>
      </c>
      <c r="C1984" t="s">
        <v>517</v>
      </c>
      <c r="D1984" t="s">
        <v>615</v>
      </c>
      <c r="E1984" t="s">
        <v>518</v>
      </c>
      <c r="F1984" s="29">
        <v>1078</v>
      </c>
      <c r="G1984" s="29">
        <v>55534449.450000003</v>
      </c>
      <c r="H1984" t="s">
        <v>11</v>
      </c>
      <c r="I1984" t="s">
        <v>771</v>
      </c>
      <c r="J1984" t="s">
        <v>627</v>
      </c>
      <c r="K1984" t="s">
        <v>772</v>
      </c>
    </row>
    <row r="1985" spans="1:11">
      <c r="A1985" s="26">
        <v>44286</v>
      </c>
      <c r="B1985" t="s">
        <v>516</v>
      </c>
      <c r="C1985" t="s">
        <v>517</v>
      </c>
      <c r="D1985" t="s">
        <v>615</v>
      </c>
      <c r="E1985" t="s">
        <v>518</v>
      </c>
      <c r="F1985" s="29">
        <v>42</v>
      </c>
      <c r="G1985" s="29">
        <v>19881009.09</v>
      </c>
      <c r="H1985" t="s">
        <v>11</v>
      </c>
      <c r="I1985" t="s">
        <v>773</v>
      </c>
      <c r="J1985" t="s">
        <v>627</v>
      </c>
      <c r="K1985" t="s">
        <v>774</v>
      </c>
    </row>
    <row r="1986" spans="1:11">
      <c r="A1986" s="26">
        <v>44286</v>
      </c>
      <c r="B1986" t="s">
        <v>516</v>
      </c>
      <c r="C1986" t="s">
        <v>517</v>
      </c>
      <c r="D1986" t="s">
        <v>615</v>
      </c>
      <c r="E1986" t="s">
        <v>518</v>
      </c>
      <c r="F1986" s="29">
        <v>1271</v>
      </c>
      <c r="G1986" s="29">
        <v>99800121.450000003</v>
      </c>
      <c r="H1986" t="s">
        <v>11</v>
      </c>
      <c r="I1986" t="s">
        <v>775</v>
      </c>
      <c r="J1986" t="s">
        <v>627</v>
      </c>
      <c r="K1986" t="s">
        <v>776</v>
      </c>
    </row>
    <row r="1987" spans="1:11">
      <c r="A1987" s="26">
        <v>44286</v>
      </c>
      <c r="B1987" t="s">
        <v>516</v>
      </c>
      <c r="C1987" t="s">
        <v>517</v>
      </c>
      <c r="D1987" t="s">
        <v>615</v>
      </c>
      <c r="E1987" t="s">
        <v>518</v>
      </c>
      <c r="F1987" s="29">
        <v>533</v>
      </c>
      <c r="G1987" s="29">
        <v>120271113.45</v>
      </c>
      <c r="H1987" t="s">
        <v>11</v>
      </c>
      <c r="I1987" t="s">
        <v>777</v>
      </c>
      <c r="J1987" t="s">
        <v>627</v>
      </c>
      <c r="K1987" t="s">
        <v>778</v>
      </c>
    </row>
    <row r="1988" spans="1:11">
      <c r="A1988" s="26">
        <v>44286</v>
      </c>
      <c r="B1988" t="s">
        <v>516</v>
      </c>
      <c r="C1988" t="s">
        <v>517</v>
      </c>
      <c r="D1988" t="s">
        <v>615</v>
      </c>
      <c r="E1988" t="s">
        <v>518</v>
      </c>
      <c r="F1988" s="29">
        <v>1038</v>
      </c>
      <c r="G1988" s="29">
        <v>354864938.91000003</v>
      </c>
      <c r="H1988" t="s">
        <v>11</v>
      </c>
      <c r="I1988" t="s">
        <v>779</v>
      </c>
      <c r="J1988" t="s">
        <v>627</v>
      </c>
      <c r="K1988" t="s">
        <v>780</v>
      </c>
    </row>
    <row r="1989" spans="1:11">
      <c r="A1989" s="26">
        <v>44286</v>
      </c>
      <c r="B1989" t="s">
        <v>516</v>
      </c>
      <c r="C1989" t="s">
        <v>517</v>
      </c>
      <c r="D1989" t="s">
        <v>615</v>
      </c>
      <c r="E1989" t="s">
        <v>518</v>
      </c>
      <c r="F1989" s="29">
        <v>1247</v>
      </c>
      <c r="G1989" s="29">
        <v>502651770.18000001</v>
      </c>
      <c r="H1989" t="s">
        <v>11</v>
      </c>
      <c r="I1989" t="s">
        <v>781</v>
      </c>
      <c r="J1989" t="s">
        <v>627</v>
      </c>
      <c r="K1989" t="s">
        <v>782</v>
      </c>
    </row>
    <row r="1990" spans="1:11">
      <c r="A1990" s="26">
        <v>44286</v>
      </c>
      <c r="B1990" t="s">
        <v>516</v>
      </c>
      <c r="C1990" t="s">
        <v>517</v>
      </c>
      <c r="D1990" t="s">
        <v>615</v>
      </c>
      <c r="E1990" t="s">
        <v>518</v>
      </c>
      <c r="F1990" s="29">
        <v>48</v>
      </c>
      <c r="G1990" s="29">
        <v>1802231.64</v>
      </c>
      <c r="H1990" t="s">
        <v>11</v>
      </c>
      <c r="I1990" t="s">
        <v>783</v>
      </c>
      <c r="J1990" t="s">
        <v>627</v>
      </c>
      <c r="K1990" t="s">
        <v>784</v>
      </c>
    </row>
    <row r="1991" spans="1:11">
      <c r="A1991" s="26">
        <v>44286</v>
      </c>
      <c r="B1991" t="s">
        <v>516</v>
      </c>
      <c r="C1991" t="s">
        <v>517</v>
      </c>
      <c r="D1991" t="s">
        <v>615</v>
      </c>
      <c r="E1991" t="s">
        <v>518</v>
      </c>
      <c r="F1991" s="29">
        <v>279</v>
      </c>
      <c r="G1991" s="29">
        <v>9093170.5500000007</v>
      </c>
      <c r="H1991" t="s">
        <v>11</v>
      </c>
      <c r="I1991" t="s">
        <v>785</v>
      </c>
      <c r="J1991" t="s">
        <v>627</v>
      </c>
      <c r="K1991" t="s">
        <v>786</v>
      </c>
    </row>
    <row r="1992" spans="1:11">
      <c r="A1992" s="26">
        <v>44286</v>
      </c>
      <c r="B1992" t="s">
        <v>516</v>
      </c>
      <c r="C1992" t="s">
        <v>517</v>
      </c>
      <c r="D1992" t="s">
        <v>615</v>
      </c>
      <c r="E1992" t="s">
        <v>518</v>
      </c>
      <c r="F1992" s="29">
        <v>2237</v>
      </c>
      <c r="G1992" s="29">
        <v>1110881677.45</v>
      </c>
      <c r="H1992" t="s">
        <v>11</v>
      </c>
      <c r="I1992" t="s">
        <v>787</v>
      </c>
      <c r="J1992" t="s">
        <v>627</v>
      </c>
      <c r="K1992" t="s">
        <v>788</v>
      </c>
    </row>
    <row r="1993" spans="1:11">
      <c r="A1993" s="26">
        <v>44286</v>
      </c>
      <c r="B1993" t="s">
        <v>516</v>
      </c>
      <c r="C1993" t="s">
        <v>517</v>
      </c>
      <c r="D1993" t="s">
        <v>615</v>
      </c>
      <c r="E1993" t="s">
        <v>518</v>
      </c>
      <c r="F1993" s="29">
        <v>202</v>
      </c>
      <c r="G1993" s="29">
        <v>11724831.640000001</v>
      </c>
      <c r="H1993" t="s">
        <v>11</v>
      </c>
      <c r="I1993" t="s">
        <v>789</v>
      </c>
      <c r="J1993" t="s">
        <v>627</v>
      </c>
      <c r="K1993" t="s">
        <v>790</v>
      </c>
    </row>
    <row r="1994" spans="1:11">
      <c r="A1994" s="26">
        <v>44286</v>
      </c>
      <c r="B1994" t="s">
        <v>516</v>
      </c>
      <c r="C1994" t="s">
        <v>517</v>
      </c>
      <c r="D1994" t="s">
        <v>615</v>
      </c>
      <c r="E1994" t="s">
        <v>518</v>
      </c>
      <c r="F1994" s="29">
        <v>159</v>
      </c>
      <c r="G1994" s="29">
        <v>2926260</v>
      </c>
      <c r="H1994" t="s">
        <v>11</v>
      </c>
      <c r="I1994" t="s">
        <v>791</v>
      </c>
      <c r="J1994" t="s">
        <v>627</v>
      </c>
      <c r="K1994" t="s">
        <v>792</v>
      </c>
    </row>
    <row r="1995" spans="1:11">
      <c r="A1995" s="26">
        <v>44286</v>
      </c>
      <c r="B1995" t="s">
        <v>516</v>
      </c>
      <c r="C1995" t="s">
        <v>517</v>
      </c>
      <c r="D1995" t="s">
        <v>615</v>
      </c>
      <c r="E1995" t="s">
        <v>518</v>
      </c>
      <c r="F1995" s="29">
        <v>287</v>
      </c>
      <c r="G1995" s="29">
        <v>20483933.82</v>
      </c>
      <c r="H1995" t="s">
        <v>11</v>
      </c>
      <c r="I1995" t="s">
        <v>793</v>
      </c>
      <c r="J1995" t="s">
        <v>627</v>
      </c>
      <c r="K1995" t="s">
        <v>794</v>
      </c>
    </row>
    <row r="1996" spans="1:11">
      <c r="A1996" s="26">
        <v>44286</v>
      </c>
      <c r="B1996" t="s">
        <v>516</v>
      </c>
      <c r="C1996" t="s">
        <v>517</v>
      </c>
      <c r="D1996" t="s">
        <v>615</v>
      </c>
      <c r="E1996" t="s">
        <v>518</v>
      </c>
      <c r="F1996" s="29">
        <v>75</v>
      </c>
      <c r="G1996" s="29">
        <v>6629498.5499999998</v>
      </c>
      <c r="H1996" t="s">
        <v>11</v>
      </c>
      <c r="I1996" t="s">
        <v>795</v>
      </c>
      <c r="J1996" t="s">
        <v>627</v>
      </c>
      <c r="K1996" t="s">
        <v>796</v>
      </c>
    </row>
    <row r="1997" spans="1:11">
      <c r="A1997" s="26">
        <v>44286</v>
      </c>
      <c r="B1997" t="s">
        <v>516</v>
      </c>
      <c r="C1997" t="s">
        <v>517</v>
      </c>
      <c r="D1997" t="s">
        <v>615</v>
      </c>
      <c r="E1997" t="s">
        <v>518</v>
      </c>
      <c r="F1997" s="29">
        <v>11</v>
      </c>
      <c r="G1997" s="29">
        <v>1946996.73</v>
      </c>
      <c r="H1997" t="s">
        <v>11</v>
      </c>
      <c r="I1997" t="s">
        <v>797</v>
      </c>
      <c r="J1997" t="s">
        <v>627</v>
      </c>
      <c r="K1997" t="s">
        <v>798</v>
      </c>
    </row>
    <row r="1998" spans="1:11">
      <c r="A1998" s="26">
        <v>44286</v>
      </c>
      <c r="B1998" t="s">
        <v>516</v>
      </c>
      <c r="C1998" t="s">
        <v>517</v>
      </c>
      <c r="D1998" t="s">
        <v>615</v>
      </c>
      <c r="E1998" t="s">
        <v>518</v>
      </c>
      <c r="F1998" s="29">
        <v>4861</v>
      </c>
      <c r="G1998" s="29">
        <v>142195233.81999999</v>
      </c>
      <c r="H1998" t="s">
        <v>11</v>
      </c>
      <c r="I1998" t="s">
        <v>801</v>
      </c>
      <c r="J1998" t="s">
        <v>627</v>
      </c>
      <c r="K1998" t="s">
        <v>802</v>
      </c>
    </row>
    <row r="1999" spans="1:11">
      <c r="A1999" s="26">
        <v>44286</v>
      </c>
      <c r="B1999" t="s">
        <v>516</v>
      </c>
      <c r="C1999" t="s">
        <v>517</v>
      </c>
      <c r="D1999" t="s">
        <v>615</v>
      </c>
      <c r="E1999" t="s">
        <v>518</v>
      </c>
      <c r="F1999" s="29">
        <v>219</v>
      </c>
      <c r="G1999" s="29">
        <v>9992092.7300000004</v>
      </c>
      <c r="H1999" t="s">
        <v>11</v>
      </c>
      <c r="I1999" t="s">
        <v>1216</v>
      </c>
      <c r="J1999" t="s">
        <v>627</v>
      </c>
      <c r="K1999" t="s">
        <v>1217</v>
      </c>
    </row>
    <row r="2000" spans="1:11">
      <c r="A2000" s="26">
        <v>44286</v>
      </c>
      <c r="B2000" t="s">
        <v>516</v>
      </c>
      <c r="C2000" t="s">
        <v>517</v>
      </c>
      <c r="D2000" t="s">
        <v>615</v>
      </c>
      <c r="E2000" t="s">
        <v>518</v>
      </c>
      <c r="F2000" s="29">
        <v>49</v>
      </c>
      <c r="G2000" s="29">
        <v>946468.36</v>
      </c>
      <c r="H2000" t="s">
        <v>11</v>
      </c>
      <c r="I2000" t="s">
        <v>803</v>
      </c>
      <c r="J2000" t="s">
        <v>627</v>
      </c>
      <c r="K2000" t="s">
        <v>804</v>
      </c>
    </row>
    <row r="2001" spans="1:11">
      <c r="A2001" s="26">
        <v>44286</v>
      </c>
      <c r="B2001" t="s">
        <v>516</v>
      </c>
      <c r="C2001" t="s">
        <v>517</v>
      </c>
      <c r="D2001" t="s">
        <v>615</v>
      </c>
      <c r="E2001" t="s">
        <v>518</v>
      </c>
      <c r="F2001" s="29">
        <v>23</v>
      </c>
      <c r="G2001" s="29">
        <v>796468.73</v>
      </c>
      <c r="H2001" t="s">
        <v>11</v>
      </c>
      <c r="I2001" t="s">
        <v>805</v>
      </c>
      <c r="J2001" t="s">
        <v>627</v>
      </c>
      <c r="K2001" t="s">
        <v>806</v>
      </c>
    </row>
    <row r="2002" spans="1:11">
      <c r="A2002" s="26">
        <v>44286</v>
      </c>
      <c r="B2002" t="s">
        <v>516</v>
      </c>
      <c r="C2002" t="s">
        <v>517</v>
      </c>
      <c r="D2002" t="s">
        <v>615</v>
      </c>
      <c r="E2002" t="s">
        <v>518</v>
      </c>
      <c r="F2002" s="29">
        <v>2232</v>
      </c>
      <c r="G2002" s="29">
        <v>372215545.08999997</v>
      </c>
      <c r="H2002" t="s">
        <v>11</v>
      </c>
      <c r="I2002" t="s">
        <v>1218</v>
      </c>
      <c r="J2002" t="s">
        <v>627</v>
      </c>
      <c r="K2002" t="s">
        <v>808</v>
      </c>
    </row>
    <row r="2003" spans="1:11">
      <c r="A2003" s="26">
        <v>44286</v>
      </c>
      <c r="B2003" t="s">
        <v>516</v>
      </c>
      <c r="C2003" t="s">
        <v>517</v>
      </c>
      <c r="D2003" t="s">
        <v>615</v>
      </c>
      <c r="E2003" t="s">
        <v>518</v>
      </c>
      <c r="F2003" s="29">
        <v>24</v>
      </c>
      <c r="G2003" s="29">
        <v>153934992.72999999</v>
      </c>
      <c r="H2003" t="s">
        <v>11</v>
      </c>
      <c r="I2003" t="s">
        <v>809</v>
      </c>
      <c r="J2003" t="s">
        <v>627</v>
      </c>
      <c r="K2003" t="s">
        <v>810</v>
      </c>
    </row>
    <row r="2004" spans="1:11">
      <c r="A2004" s="26">
        <v>44286</v>
      </c>
      <c r="B2004" t="s">
        <v>516</v>
      </c>
      <c r="C2004" t="s">
        <v>517</v>
      </c>
      <c r="D2004" t="s">
        <v>615</v>
      </c>
      <c r="E2004" t="s">
        <v>518</v>
      </c>
      <c r="F2004" s="29">
        <v>986</v>
      </c>
      <c r="G2004" s="29">
        <v>169432541.81999999</v>
      </c>
      <c r="H2004" t="s">
        <v>11</v>
      </c>
      <c r="I2004" t="s">
        <v>811</v>
      </c>
      <c r="J2004" t="s">
        <v>627</v>
      </c>
      <c r="K2004" t="s">
        <v>812</v>
      </c>
    </row>
    <row r="2005" spans="1:11">
      <c r="A2005" s="26">
        <v>44286</v>
      </c>
      <c r="B2005" t="s">
        <v>516</v>
      </c>
      <c r="C2005" t="s">
        <v>517</v>
      </c>
      <c r="D2005" t="s">
        <v>615</v>
      </c>
      <c r="E2005" t="s">
        <v>518</v>
      </c>
      <c r="F2005" s="29">
        <v>1581</v>
      </c>
      <c r="G2005" s="29">
        <v>1522107207.27</v>
      </c>
      <c r="H2005" t="s">
        <v>11</v>
      </c>
      <c r="I2005" t="s">
        <v>813</v>
      </c>
      <c r="J2005" t="s">
        <v>627</v>
      </c>
      <c r="K2005" t="s">
        <v>814</v>
      </c>
    </row>
    <row r="2006" spans="1:11">
      <c r="A2006" s="26">
        <v>44286</v>
      </c>
      <c r="B2006" t="s">
        <v>516</v>
      </c>
      <c r="C2006" t="s">
        <v>517</v>
      </c>
      <c r="D2006" t="s">
        <v>615</v>
      </c>
      <c r="E2006" t="s">
        <v>518</v>
      </c>
      <c r="F2006" s="29">
        <v>241</v>
      </c>
      <c r="G2006" s="29">
        <v>25529815.27</v>
      </c>
      <c r="H2006" t="s">
        <v>11</v>
      </c>
      <c r="I2006" t="s">
        <v>815</v>
      </c>
      <c r="J2006" t="s">
        <v>627</v>
      </c>
      <c r="K2006" t="s">
        <v>816</v>
      </c>
    </row>
    <row r="2007" spans="1:11">
      <c r="A2007" s="26">
        <v>44286</v>
      </c>
      <c r="B2007" t="s">
        <v>516</v>
      </c>
      <c r="C2007" t="s">
        <v>517</v>
      </c>
      <c r="D2007" t="s">
        <v>615</v>
      </c>
      <c r="E2007" t="s">
        <v>518</v>
      </c>
      <c r="F2007" s="29">
        <v>25</v>
      </c>
      <c r="G2007" s="29">
        <v>2174245.09</v>
      </c>
      <c r="H2007" t="s">
        <v>11</v>
      </c>
      <c r="I2007" t="s">
        <v>817</v>
      </c>
      <c r="J2007" t="s">
        <v>627</v>
      </c>
      <c r="K2007" t="s">
        <v>818</v>
      </c>
    </row>
    <row r="2008" spans="1:11">
      <c r="A2008" s="26">
        <v>44286</v>
      </c>
      <c r="B2008" t="s">
        <v>516</v>
      </c>
      <c r="C2008" t="s">
        <v>517</v>
      </c>
      <c r="D2008" t="s">
        <v>615</v>
      </c>
      <c r="E2008" t="s">
        <v>518</v>
      </c>
      <c r="F2008" s="29">
        <v>3775</v>
      </c>
      <c r="G2008" s="29">
        <v>703504534.17999995</v>
      </c>
      <c r="H2008" t="s">
        <v>11</v>
      </c>
      <c r="I2008" t="s">
        <v>819</v>
      </c>
      <c r="J2008" t="s">
        <v>627</v>
      </c>
      <c r="K2008" t="s">
        <v>820</v>
      </c>
    </row>
    <row r="2009" spans="1:11">
      <c r="A2009" s="26">
        <v>44286</v>
      </c>
      <c r="B2009" t="s">
        <v>516</v>
      </c>
      <c r="C2009" t="s">
        <v>517</v>
      </c>
      <c r="D2009" t="s">
        <v>615</v>
      </c>
      <c r="E2009" t="s">
        <v>518</v>
      </c>
      <c r="F2009" s="29">
        <v>580</v>
      </c>
      <c r="G2009" s="29">
        <v>108840918.91</v>
      </c>
      <c r="H2009" t="s">
        <v>11</v>
      </c>
      <c r="I2009" t="s">
        <v>821</v>
      </c>
      <c r="J2009" t="s">
        <v>627</v>
      </c>
      <c r="K2009" t="s">
        <v>822</v>
      </c>
    </row>
    <row r="2010" spans="1:11">
      <c r="A2010" s="26">
        <v>44286</v>
      </c>
      <c r="B2010" t="s">
        <v>516</v>
      </c>
      <c r="C2010" t="s">
        <v>517</v>
      </c>
      <c r="D2010" t="s">
        <v>615</v>
      </c>
      <c r="E2010" t="s">
        <v>518</v>
      </c>
      <c r="F2010" s="29">
        <v>1276</v>
      </c>
      <c r="G2010" s="29">
        <v>234102880.36000001</v>
      </c>
      <c r="H2010" t="s">
        <v>11</v>
      </c>
      <c r="I2010" t="s">
        <v>823</v>
      </c>
      <c r="J2010" t="s">
        <v>627</v>
      </c>
      <c r="K2010" t="s">
        <v>824</v>
      </c>
    </row>
    <row r="2011" spans="1:11">
      <c r="A2011" s="26">
        <v>44286</v>
      </c>
      <c r="B2011" t="s">
        <v>516</v>
      </c>
      <c r="C2011" t="s">
        <v>517</v>
      </c>
      <c r="D2011" t="s">
        <v>615</v>
      </c>
      <c r="E2011" t="s">
        <v>518</v>
      </c>
      <c r="F2011" s="29">
        <v>123</v>
      </c>
      <c r="G2011" s="29">
        <v>31970446.18</v>
      </c>
      <c r="H2011" t="s">
        <v>11</v>
      </c>
      <c r="I2011" t="s">
        <v>825</v>
      </c>
      <c r="J2011" t="s">
        <v>627</v>
      </c>
      <c r="K2011" t="s">
        <v>826</v>
      </c>
    </row>
    <row r="2012" spans="1:11">
      <c r="A2012" s="26">
        <v>44286</v>
      </c>
      <c r="B2012" t="s">
        <v>516</v>
      </c>
      <c r="C2012" t="s">
        <v>517</v>
      </c>
      <c r="D2012" t="s">
        <v>615</v>
      </c>
      <c r="E2012" t="s">
        <v>518</v>
      </c>
      <c r="F2012" s="29">
        <v>227</v>
      </c>
      <c r="G2012" s="29">
        <v>16686301.09</v>
      </c>
      <c r="H2012" t="s">
        <v>11</v>
      </c>
      <c r="I2012" t="s">
        <v>827</v>
      </c>
      <c r="J2012" t="s">
        <v>627</v>
      </c>
      <c r="K2012" t="s">
        <v>828</v>
      </c>
    </row>
    <row r="2013" spans="1:11">
      <c r="A2013" s="26">
        <v>44286</v>
      </c>
      <c r="B2013" t="s">
        <v>516</v>
      </c>
      <c r="C2013" t="s">
        <v>517</v>
      </c>
      <c r="D2013" t="s">
        <v>615</v>
      </c>
      <c r="E2013" t="s">
        <v>518</v>
      </c>
      <c r="F2013" s="29">
        <v>766</v>
      </c>
      <c r="G2013" s="29">
        <v>639455449.82000005</v>
      </c>
      <c r="H2013" t="s">
        <v>11</v>
      </c>
      <c r="I2013" t="s">
        <v>829</v>
      </c>
      <c r="J2013" t="s">
        <v>627</v>
      </c>
      <c r="K2013" t="s">
        <v>830</v>
      </c>
    </row>
    <row r="2014" spans="1:11">
      <c r="A2014" s="26">
        <v>44286</v>
      </c>
      <c r="B2014" t="s">
        <v>516</v>
      </c>
      <c r="C2014" t="s">
        <v>517</v>
      </c>
      <c r="D2014" t="s">
        <v>615</v>
      </c>
      <c r="E2014" t="s">
        <v>518</v>
      </c>
      <c r="F2014" s="29">
        <v>153</v>
      </c>
      <c r="G2014" s="29">
        <v>161274740.36000001</v>
      </c>
      <c r="H2014" t="s">
        <v>11</v>
      </c>
      <c r="I2014" t="s">
        <v>831</v>
      </c>
      <c r="J2014" t="s">
        <v>627</v>
      </c>
      <c r="K2014" t="s">
        <v>832</v>
      </c>
    </row>
    <row r="2015" spans="1:11">
      <c r="A2015" s="26">
        <v>44286</v>
      </c>
      <c r="B2015" t="s">
        <v>516</v>
      </c>
      <c r="C2015" t="s">
        <v>517</v>
      </c>
      <c r="D2015" t="s">
        <v>615</v>
      </c>
      <c r="E2015" t="s">
        <v>518</v>
      </c>
      <c r="F2015" s="29">
        <v>46</v>
      </c>
      <c r="G2015" s="29">
        <v>27907816.73</v>
      </c>
      <c r="H2015" t="s">
        <v>11</v>
      </c>
      <c r="I2015" t="s">
        <v>833</v>
      </c>
      <c r="J2015" t="s">
        <v>627</v>
      </c>
      <c r="K2015" t="s">
        <v>834</v>
      </c>
    </row>
    <row r="2016" spans="1:11">
      <c r="A2016" s="26">
        <v>44286</v>
      </c>
      <c r="B2016" t="s">
        <v>516</v>
      </c>
      <c r="C2016" t="s">
        <v>517</v>
      </c>
      <c r="D2016" t="s">
        <v>615</v>
      </c>
      <c r="E2016" t="s">
        <v>518</v>
      </c>
      <c r="F2016" s="29">
        <v>517</v>
      </c>
      <c r="G2016" s="29">
        <v>49323359.270000003</v>
      </c>
      <c r="H2016" t="s">
        <v>11</v>
      </c>
      <c r="I2016" t="s">
        <v>835</v>
      </c>
      <c r="J2016" t="s">
        <v>627</v>
      </c>
      <c r="K2016" t="s">
        <v>836</v>
      </c>
    </row>
    <row r="2017" spans="1:11">
      <c r="A2017" s="26">
        <v>44286</v>
      </c>
      <c r="B2017" t="s">
        <v>516</v>
      </c>
      <c r="C2017" t="s">
        <v>517</v>
      </c>
      <c r="D2017" t="s">
        <v>615</v>
      </c>
      <c r="E2017" t="s">
        <v>518</v>
      </c>
      <c r="F2017" s="29">
        <v>39</v>
      </c>
      <c r="G2017" s="29">
        <v>3461696.73</v>
      </c>
      <c r="H2017" t="s">
        <v>11</v>
      </c>
      <c r="I2017" t="s">
        <v>837</v>
      </c>
      <c r="J2017" t="s">
        <v>627</v>
      </c>
      <c r="K2017" t="s">
        <v>838</v>
      </c>
    </row>
    <row r="2018" spans="1:11">
      <c r="A2018" s="26">
        <v>44286</v>
      </c>
      <c r="B2018" t="s">
        <v>516</v>
      </c>
      <c r="C2018" t="s">
        <v>517</v>
      </c>
      <c r="D2018" t="s">
        <v>615</v>
      </c>
      <c r="E2018" t="s">
        <v>518</v>
      </c>
      <c r="F2018" s="29">
        <v>937</v>
      </c>
      <c r="G2018" s="29">
        <v>143388559.63999999</v>
      </c>
      <c r="H2018" t="s">
        <v>11</v>
      </c>
      <c r="I2018" t="s">
        <v>839</v>
      </c>
      <c r="J2018" t="s">
        <v>627</v>
      </c>
      <c r="K2018" t="s">
        <v>840</v>
      </c>
    </row>
    <row r="2019" spans="1:11">
      <c r="A2019" s="26">
        <v>44286</v>
      </c>
      <c r="B2019" t="s">
        <v>516</v>
      </c>
      <c r="C2019" t="s">
        <v>517</v>
      </c>
      <c r="D2019" t="s">
        <v>615</v>
      </c>
      <c r="E2019" t="s">
        <v>518</v>
      </c>
      <c r="F2019" s="29">
        <v>10</v>
      </c>
      <c r="G2019" s="29">
        <v>1571784</v>
      </c>
      <c r="H2019" t="s">
        <v>11</v>
      </c>
      <c r="I2019" t="s">
        <v>841</v>
      </c>
      <c r="J2019" t="s">
        <v>627</v>
      </c>
      <c r="K2019" t="s">
        <v>842</v>
      </c>
    </row>
    <row r="2020" spans="1:11">
      <c r="A2020" s="26">
        <v>44286</v>
      </c>
      <c r="B2020" t="s">
        <v>516</v>
      </c>
      <c r="C2020" t="s">
        <v>517</v>
      </c>
      <c r="D2020" t="s">
        <v>615</v>
      </c>
      <c r="E2020" t="s">
        <v>518</v>
      </c>
      <c r="F2020" s="29">
        <v>1019</v>
      </c>
      <c r="G2020" s="29">
        <v>74139921.450000003</v>
      </c>
      <c r="H2020" t="s">
        <v>11</v>
      </c>
      <c r="I2020" t="s">
        <v>843</v>
      </c>
      <c r="J2020" t="s">
        <v>627</v>
      </c>
      <c r="K2020" t="s">
        <v>844</v>
      </c>
    </row>
    <row r="2021" spans="1:11">
      <c r="A2021" s="26">
        <v>44286</v>
      </c>
      <c r="B2021" t="s">
        <v>516</v>
      </c>
      <c r="C2021" t="s">
        <v>517</v>
      </c>
      <c r="D2021" t="s">
        <v>615</v>
      </c>
      <c r="E2021" t="s">
        <v>518</v>
      </c>
      <c r="F2021" s="29">
        <v>119</v>
      </c>
      <c r="G2021" s="29">
        <v>28886562.550000001</v>
      </c>
      <c r="H2021" t="s">
        <v>11</v>
      </c>
      <c r="I2021" t="s">
        <v>845</v>
      </c>
      <c r="J2021" t="s">
        <v>627</v>
      </c>
      <c r="K2021" t="s">
        <v>846</v>
      </c>
    </row>
    <row r="2022" spans="1:11">
      <c r="A2022" s="26">
        <v>44286</v>
      </c>
      <c r="B2022" t="s">
        <v>516</v>
      </c>
      <c r="C2022" t="s">
        <v>517</v>
      </c>
      <c r="D2022" t="s">
        <v>615</v>
      </c>
      <c r="E2022" t="s">
        <v>518</v>
      </c>
      <c r="F2022" s="29">
        <v>50</v>
      </c>
      <c r="G2022" s="29">
        <v>14047122.18</v>
      </c>
      <c r="H2022" t="s">
        <v>11</v>
      </c>
      <c r="I2022" t="s">
        <v>847</v>
      </c>
      <c r="J2022" t="s">
        <v>627</v>
      </c>
      <c r="K2022" t="s">
        <v>848</v>
      </c>
    </row>
    <row r="2023" spans="1:11">
      <c r="A2023" s="26">
        <v>44286</v>
      </c>
      <c r="B2023" t="s">
        <v>516</v>
      </c>
      <c r="C2023" t="s">
        <v>517</v>
      </c>
      <c r="D2023" t="s">
        <v>615</v>
      </c>
      <c r="E2023" t="s">
        <v>518</v>
      </c>
      <c r="F2023" s="29">
        <v>159</v>
      </c>
      <c r="G2023" s="29">
        <v>32117322.18</v>
      </c>
      <c r="H2023" t="s">
        <v>11</v>
      </c>
      <c r="I2023" t="s">
        <v>849</v>
      </c>
      <c r="J2023" t="s">
        <v>627</v>
      </c>
      <c r="K2023" t="s">
        <v>850</v>
      </c>
    </row>
    <row r="2024" spans="1:11">
      <c r="A2024" s="26">
        <v>44286</v>
      </c>
      <c r="B2024" t="s">
        <v>516</v>
      </c>
      <c r="C2024" t="s">
        <v>517</v>
      </c>
      <c r="D2024" t="s">
        <v>615</v>
      </c>
      <c r="E2024" t="s">
        <v>518</v>
      </c>
      <c r="F2024" s="29">
        <v>747</v>
      </c>
      <c r="G2024" s="29">
        <v>321080773.81999999</v>
      </c>
      <c r="H2024" t="s">
        <v>11</v>
      </c>
      <c r="I2024" t="s">
        <v>851</v>
      </c>
      <c r="J2024" t="s">
        <v>627</v>
      </c>
      <c r="K2024" t="s">
        <v>852</v>
      </c>
    </row>
    <row r="2025" spans="1:11">
      <c r="A2025" s="26">
        <v>44286</v>
      </c>
      <c r="B2025" t="s">
        <v>516</v>
      </c>
      <c r="C2025" t="s">
        <v>517</v>
      </c>
      <c r="D2025" t="s">
        <v>615</v>
      </c>
      <c r="E2025" t="s">
        <v>518</v>
      </c>
      <c r="F2025" s="29">
        <v>275</v>
      </c>
      <c r="G2025" s="29">
        <v>66363360.359999999</v>
      </c>
      <c r="H2025" t="s">
        <v>11</v>
      </c>
      <c r="I2025" t="s">
        <v>853</v>
      </c>
      <c r="J2025" t="s">
        <v>627</v>
      </c>
      <c r="K2025" t="s">
        <v>854</v>
      </c>
    </row>
    <row r="2026" spans="1:11">
      <c r="A2026" s="26">
        <v>44286</v>
      </c>
      <c r="B2026" t="s">
        <v>516</v>
      </c>
      <c r="C2026" t="s">
        <v>517</v>
      </c>
      <c r="D2026" t="s">
        <v>615</v>
      </c>
      <c r="E2026" t="s">
        <v>518</v>
      </c>
      <c r="F2026" s="29">
        <v>158</v>
      </c>
      <c r="G2026" s="29">
        <v>9345620.3599999994</v>
      </c>
      <c r="H2026" t="s">
        <v>11</v>
      </c>
      <c r="I2026" t="s">
        <v>855</v>
      </c>
      <c r="J2026" t="s">
        <v>627</v>
      </c>
      <c r="K2026" t="s">
        <v>856</v>
      </c>
    </row>
    <row r="2027" spans="1:11">
      <c r="A2027" s="26">
        <v>44286</v>
      </c>
      <c r="B2027" t="s">
        <v>516</v>
      </c>
      <c r="C2027" t="s">
        <v>517</v>
      </c>
      <c r="D2027" t="s">
        <v>615</v>
      </c>
      <c r="E2027" t="s">
        <v>518</v>
      </c>
      <c r="F2027" s="29">
        <v>81</v>
      </c>
      <c r="G2027" s="29">
        <v>12580658.18</v>
      </c>
      <c r="H2027" t="s">
        <v>11</v>
      </c>
      <c r="I2027" t="s">
        <v>857</v>
      </c>
      <c r="J2027" t="s">
        <v>627</v>
      </c>
      <c r="K2027" t="s">
        <v>858</v>
      </c>
    </row>
    <row r="2028" spans="1:11">
      <c r="A2028" s="26">
        <v>44286</v>
      </c>
      <c r="B2028" t="s">
        <v>516</v>
      </c>
      <c r="C2028" t="s">
        <v>517</v>
      </c>
      <c r="D2028" t="s">
        <v>615</v>
      </c>
      <c r="E2028" t="s">
        <v>518</v>
      </c>
      <c r="F2028" s="29">
        <v>61</v>
      </c>
      <c r="G2028" s="29">
        <v>6410094.5499999998</v>
      </c>
      <c r="H2028" t="s">
        <v>11</v>
      </c>
      <c r="I2028" t="s">
        <v>859</v>
      </c>
      <c r="J2028" t="s">
        <v>627</v>
      </c>
      <c r="K2028" t="s">
        <v>860</v>
      </c>
    </row>
    <row r="2029" spans="1:11">
      <c r="A2029" s="26">
        <v>44286</v>
      </c>
      <c r="B2029" t="s">
        <v>516</v>
      </c>
      <c r="C2029" t="s">
        <v>517</v>
      </c>
      <c r="D2029" t="s">
        <v>615</v>
      </c>
      <c r="E2029" t="s">
        <v>518</v>
      </c>
      <c r="F2029" s="29">
        <v>67</v>
      </c>
      <c r="G2029" s="29">
        <v>6027896.7300000004</v>
      </c>
      <c r="H2029" t="s">
        <v>11</v>
      </c>
      <c r="I2029" t="s">
        <v>861</v>
      </c>
      <c r="J2029" t="s">
        <v>627</v>
      </c>
      <c r="K2029" t="s">
        <v>862</v>
      </c>
    </row>
    <row r="2030" spans="1:11">
      <c r="A2030" s="26">
        <v>44286</v>
      </c>
      <c r="B2030" t="s">
        <v>516</v>
      </c>
      <c r="C2030" t="s">
        <v>517</v>
      </c>
      <c r="D2030" t="s">
        <v>615</v>
      </c>
      <c r="E2030" t="s">
        <v>518</v>
      </c>
      <c r="F2030" s="29">
        <v>206</v>
      </c>
      <c r="G2030" s="29">
        <v>12600903.640000001</v>
      </c>
      <c r="H2030" t="s">
        <v>11</v>
      </c>
      <c r="I2030" t="s">
        <v>863</v>
      </c>
      <c r="J2030" t="s">
        <v>627</v>
      </c>
      <c r="K2030" t="s">
        <v>864</v>
      </c>
    </row>
    <row r="2031" spans="1:11">
      <c r="A2031" s="26">
        <v>44286</v>
      </c>
      <c r="B2031" t="s">
        <v>516</v>
      </c>
      <c r="C2031" t="s">
        <v>517</v>
      </c>
      <c r="D2031" t="s">
        <v>615</v>
      </c>
      <c r="E2031" t="s">
        <v>518</v>
      </c>
      <c r="F2031" s="29">
        <v>127</v>
      </c>
      <c r="G2031" s="29">
        <v>15971099.27</v>
      </c>
      <c r="H2031" t="s">
        <v>11</v>
      </c>
      <c r="I2031" t="s">
        <v>865</v>
      </c>
      <c r="J2031" t="s">
        <v>627</v>
      </c>
      <c r="K2031" t="s">
        <v>866</v>
      </c>
    </row>
    <row r="2032" spans="1:11">
      <c r="A2032" s="26">
        <v>44286</v>
      </c>
      <c r="B2032" t="s">
        <v>516</v>
      </c>
      <c r="C2032" t="s">
        <v>517</v>
      </c>
      <c r="D2032" t="s">
        <v>615</v>
      </c>
      <c r="E2032" t="s">
        <v>518</v>
      </c>
      <c r="F2032" s="29">
        <v>80</v>
      </c>
      <c r="G2032" s="29">
        <v>6957113.4500000002</v>
      </c>
      <c r="H2032" t="s">
        <v>11</v>
      </c>
      <c r="I2032" t="s">
        <v>867</v>
      </c>
      <c r="J2032" t="s">
        <v>627</v>
      </c>
      <c r="K2032" t="s">
        <v>868</v>
      </c>
    </row>
    <row r="2033" spans="1:11">
      <c r="A2033" s="26">
        <v>44286</v>
      </c>
      <c r="B2033" t="s">
        <v>516</v>
      </c>
      <c r="C2033" t="s">
        <v>517</v>
      </c>
      <c r="D2033" t="s">
        <v>615</v>
      </c>
      <c r="E2033" t="s">
        <v>518</v>
      </c>
      <c r="F2033" s="29">
        <v>245</v>
      </c>
      <c r="G2033" s="29">
        <v>102959254.18000001</v>
      </c>
      <c r="H2033" t="s">
        <v>11</v>
      </c>
      <c r="I2033" t="s">
        <v>869</v>
      </c>
      <c r="J2033" t="s">
        <v>627</v>
      </c>
      <c r="K2033" t="s">
        <v>870</v>
      </c>
    </row>
    <row r="2034" spans="1:11">
      <c r="A2034" s="26">
        <v>44286</v>
      </c>
      <c r="B2034" t="s">
        <v>516</v>
      </c>
      <c r="C2034" t="s">
        <v>517</v>
      </c>
      <c r="D2034" t="s">
        <v>615</v>
      </c>
      <c r="E2034" t="s">
        <v>518</v>
      </c>
      <c r="F2034" s="29">
        <v>4295</v>
      </c>
      <c r="G2034" s="29">
        <v>366496917.44999999</v>
      </c>
      <c r="H2034" t="s">
        <v>11</v>
      </c>
      <c r="I2034" t="s">
        <v>873</v>
      </c>
      <c r="J2034" t="s">
        <v>627</v>
      </c>
      <c r="K2034" t="s">
        <v>874</v>
      </c>
    </row>
    <row r="2035" spans="1:11">
      <c r="A2035" s="26">
        <v>44286</v>
      </c>
      <c r="B2035" t="s">
        <v>516</v>
      </c>
      <c r="C2035" t="s">
        <v>517</v>
      </c>
      <c r="D2035" t="s">
        <v>615</v>
      </c>
      <c r="E2035" t="s">
        <v>518</v>
      </c>
      <c r="F2035" s="29">
        <v>45</v>
      </c>
      <c r="G2035" s="29">
        <v>12063925.82</v>
      </c>
      <c r="H2035" t="s">
        <v>11</v>
      </c>
      <c r="I2035" t="s">
        <v>875</v>
      </c>
      <c r="J2035" t="s">
        <v>627</v>
      </c>
      <c r="K2035" t="s">
        <v>876</v>
      </c>
    </row>
    <row r="2036" spans="1:11">
      <c r="A2036" s="26">
        <v>44286</v>
      </c>
      <c r="B2036" t="s">
        <v>516</v>
      </c>
      <c r="C2036" t="s">
        <v>517</v>
      </c>
      <c r="D2036" t="s">
        <v>615</v>
      </c>
      <c r="E2036" t="s">
        <v>518</v>
      </c>
      <c r="F2036" s="29">
        <v>36</v>
      </c>
      <c r="G2036" s="29">
        <v>6960582.1799999997</v>
      </c>
      <c r="H2036" t="s">
        <v>11</v>
      </c>
      <c r="I2036" t="s">
        <v>877</v>
      </c>
      <c r="J2036" t="s">
        <v>627</v>
      </c>
      <c r="K2036" t="s">
        <v>878</v>
      </c>
    </row>
    <row r="2037" spans="1:11">
      <c r="A2037" s="26">
        <v>44286</v>
      </c>
      <c r="B2037" t="s">
        <v>516</v>
      </c>
      <c r="C2037" t="s">
        <v>517</v>
      </c>
      <c r="D2037" t="s">
        <v>615</v>
      </c>
      <c r="E2037" t="s">
        <v>518</v>
      </c>
      <c r="F2037" s="29">
        <v>752</v>
      </c>
      <c r="G2037" s="29">
        <v>743341503.26999998</v>
      </c>
      <c r="H2037" t="s">
        <v>11</v>
      </c>
      <c r="I2037" t="s">
        <v>879</v>
      </c>
      <c r="J2037" t="s">
        <v>627</v>
      </c>
      <c r="K2037" t="s">
        <v>880</v>
      </c>
    </row>
    <row r="2038" spans="1:11">
      <c r="A2038" s="26">
        <v>44286</v>
      </c>
      <c r="B2038" t="s">
        <v>516</v>
      </c>
      <c r="C2038" t="s">
        <v>517</v>
      </c>
      <c r="D2038" t="s">
        <v>615</v>
      </c>
      <c r="E2038" t="s">
        <v>518</v>
      </c>
      <c r="F2038" s="29">
        <v>300</v>
      </c>
      <c r="G2038" s="29">
        <v>74411157.819999993</v>
      </c>
      <c r="H2038" t="s">
        <v>11</v>
      </c>
      <c r="I2038" t="s">
        <v>881</v>
      </c>
      <c r="J2038" t="s">
        <v>627</v>
      </c>
      <c r="K2038" t="s">
        <v>882</v>
      </c>
    </row>
    <row r="2039" spans="1:11">
      <c r="A2039" s="26">
        <v>44286</v>
      </c>
      <c r="B2039" t="s">
        <v>516</v>
      </c>
      <c r="C2039" t="s">
        <v>517</v>
      </c>
      <c r="D2039" t="s">
        <v>615</v>
      </c>
      <c r="E2039" t="s">
        <v>518</v>
      </c>
      <c r="F2039" s="29">
        <v>94</v>
      </c>
      <c r="G2039" s="29">
        <v>54493120.729999997</v>
      </c>
      <c r="H2039" t="s">
        <v>11</v>
      </c>
      <c r="I2039" t="s">
        <v>883</v>
      </c>
      <c r="J2039" t="s">
        <v>627</v>
      </c>
      <c r="K2039" t="s">
        <v>884</v>
      </c>
    </row>
    <row r="2040" spans="1:11">
      <c r="A2040" s="26">
        <v>44286</v>
      </c>
      <c r="B2040" t="s">
        <v>516</v>
      </c>
      <c r="C2040" t="s">
        <v>517</v>
      </c>
      <c r="D2040" t="s">
        <v>615</v>
      </c>
      <c r="E2040" t="s">
        <v>518</v>
      </c>
      <c r="F2040" s="29">
        <v>19</v>
      </c>
      <c r="G2040" s="29">
        <v>773888</v>
      </c>
      <c r="H2040" t="s">
        <v>11</v>
      </c>
      <c r="I2040" t="s">
        <v>885</v>
      </c>
      <c r="J2040" t="s">
        <v>627</v>
      </c>
      <c r="K2040" t="s">
        <v>886</v>
      </c>
    </row>
    <row r="2041" spans="1:11">
      <c r="A2041" s="26">
        <v>44286</v>
      </c>
      <c r="B2041" t="s">
        <v>516</v>
      </c>
      <c r="C2041" t="s">
        <v>517</v>
      </c>
      <c r="D2041" t="s">
        <v>615</v>
      </c>
      <c r="E2041" t="s">
        <v>518</v>
      </c>
      <c r="F2041" s="29">
        <v>434</v>
      </c>
      <c r="G2041" s="29">
        <v>23129721.82</v>
      </c>
      <c r="H2041" t="s">
        <v>11</v>
      </c>
      <c r="I2041" t="s">
        <v>887</v>
      </c>
      <c r="J2041" t="s">
        <v>627</v>
      </c>
      <c r="K2041" t="s">
        <v>888</v>
      </c>
    </row>
    <row r="2042" spans="1:11">
      <c r="A2042" s="26">
        <v>44286</v>
      </c>
      <c r="B2042" t="s">
        <v>516</v>
      </c>
      <c r="C2042" t="s">
        <v>517</v>
      </c>
      <c r="D2042" t="s">
        <v>615</v>
      </c>
      <c r="E2042" t="s">
        <v>518</v>
      </c>
      <c r="F2042" s="29">
        <v>83</v>
      </c>
      <c r="G2042" s="29">
        <v>1591990.91</v>
      </c>
      <c r="H2042" t="s">
        <v>11</v>
      </c>
      <c r="I2042" t="s">
        <v>889</v>
      </c>
      <c r="J2042" t="s">
        <v>627</v>
      </c>
      <c r="K2042" t="s">
        <v>890</v>
      </c>
    </row>
    <row r="2043" spans="1:11">
      <c r="A2043" s="26">
        <v>44286</v>
      </c>
      <c r="B2043" t="s">
        <v>516</v>
      </c>
      <c r="C2043" t="s">
        <v>517</v>
      </c>
      <c r="D2043" t="s">
        <v>615</v>
      </c>
      <c r="E2043" t="s">
        <v>518</v>
      </c>
      <c r="F2043" s="29">
        <v>29</v>
      </c>
      <c r="G2043" s="29">
        <v>3581878.55</v>
      </c>
      <c r="H2043" t="s">
        <v>11</v>
      </c>
      <c r="I2043" t="s">
        <v>891</v>
      </c>
      <c r="J2043" t="s">
        <v>627</v>
      </c>
      <c r="K2043" t="s">
        <v>892</v>
      </c>
    </row>
    <row r="2044" spans="1:11">
      <c r="A2044" s="26">
        <v>44286</v>
      </c>
      <c r="B2044" t="s">
        <v>516</v>
      </c>
      <c r="C2044" t="s">
        <v>517</v>
      </c>
      <c r="D2044" t="s">
        <v>615</v>
      </c>
      <c r="E2044" t="s">
        <v>518</v>
      </c>
      <c r="F2044" s="29">
        <v>829</v>
      </c>
      <c r="G2044" s="29">
        <v>198938797.81999999</v>
      </c>
      <c r="H2044" t="s">
        <v>11</v>
      </c>
      <c r="I2044" t="s">
        <v>893</v>
      </c>
      <c r="J2044" t="s">
        <v>627</v>
      </c>
      <c r="K2044" t="s">
        <v>894</v>
      </c>
    </row>
    <row r="2045" spans="1:11">
      <c r="A2045" s="26">
        <v>44286</v>
      </c>
      <c r="B2045" t="s">
        <v>516</v>
      </c>
      <c r="C2045" t="s">
        <v>517</v>
      </c>
      <c r="D2045" t="s">
        <v>615</v>
      </c>
      <c r="E2045" t="s">
        <v>518</v>
      </c>
      <c r="F2045" s="29">
        <v>37</v>
      </c>
      <c r="G2045" s="29">
        <v>12968490.550000001</v>
      </c>
      <c r="H2045" t="s">
        <v>11</v>
      </c>
      <c r="I2045" t="s">
        <v>895</v>
      </c>
      <c r="J2045" t="s">
        <v>627</v>
      </c>
      <c r="K2045" t="s">
        <v>896</v>
      </c>
    </row>
    <row r="2046" spans="1:11">
      <c r="A2046" s="26">
        <v>44286</v>
      </c>
      <c r="B2046" t="s">
        <v>516</v>
      </c>
      <c r="C2046" t="s">
        <v>517</v>
      </c>
      <c r="D2046" t="s">
        <v>615</v>
      </c>
      <c r="E2046" t="s">
        <v>518</v>
      </c>
      <c r="F2046" s="29">
        <v>191</v>
      </c>
      <c r="G2046" s="29">
        <v>166163083.63999999</v>
      </c>
      <c r="H2046" t="s">
        <v>11</v>
      </c>
      <c r="I2046" t="s">
        <v>897</v>
      </c>
      <c r="J2046" t="s">
        <v>627</v>
      </c>
      <c r="K2046" t="s">
        <v>898</v>
      </c>
    </row>
    <row r="2047" spans="1:11">
      <c r="A2047" s="26">
        <v>44286</v>
      </c>
      <c r="B2047" t="s">
        <v>516</v>
      </c>
      <c r="C2047" t="s">
        <v>517</v>
      </c>
      <c r="D2047" t="s">
        <v>615</v>
      </c>
      <c r="E2047" t="s">
        <v>518</v>
      </c>
      <c r="F2047" s="29">
        <v>1791</v>
      </c>
      <c r="G2047" s="29">
        <v>2097762695.6400001</v>
      </c>
      <c r="H2047" t="s">
        <v>11</v>
      </c>
      <c r="I2047" t="s">
        <v>899</v>
      </c>
      <c r="J2047" t="s">
        <v>627</v>
      </c>
      <c r="K2047" t="s">
        <v>900</v>
      </c>
    </row>
    <row r="2048" spans="1:11">
      <c r="A2048" s="26">
        <v>44286</v>
      </c>
      <c r="B2048" t="s">
        <v>516</v>
      </c>
      <c r="C2048" t="s">
        <v>517</v>
      </c>
      <c r="D2048" t="s">
        <v>615</v>
      </c>
      <c r="E2048" t="s">
        <v>518</v>
      </c>
      <c r="F2048" s="29">
        <v>1186</v>
      </c>
      <c r="G2048" s="29">
        <v>648077813.45000005</v>
      </c>
      <c r="H2048" t="s">
        <v>11</v>
      </c>
      <c r="I2048" t="s">
        <v>901</v>
      </c>
      <c r="J2048" t="s">
        <v>627</v>
      </c>
      <c r="K2048" t="s">
        <v>902</v>
      </c>
    </row>
    <row r="2049" spans="1:11">
      <c r="A2049" s="26">
        <v>44286</v>
      </c>
      <c r="B2049" t="s">
        <v>516</v>
      </c>
      <c r="C2049" t="s">
        <v>517</v>
      </c>
      <c r="D2049" t="s">
        <v>615</v>
      </c>
      <c r="E2049" t="s">
        <v>518</v>
      </c>
      <c r="F2049" s="29">
        <v>10</v>
      </c>
      <c r="G2049" s="29">
        <v>3634610.91</v>
      </c>
      <c r="H2049" t="s">
        <v>11</v>
      </c>
      <c r="I2049" t="s">
        <v>903</v>
      </c>
      <c r="J2049" t="s">
        <v>627</v>
      </c>
      <c r="K2049" t="s">
        <v>904</v>
      </c>
    </row>
    <row r="2050" spans="1:11">
      <c r="A2050" s="26">
        <v>44286</v>
      </c>
      <c r="B2050" t="s">
        <v>516</v>
      </c>
      <c r="C2050" t="s">
        <v>517</v>
      </c>
      <c r="D2050" t="s">
        <v>615</v>
      </c>
      <c r="E2050" t="s">
        <v>518</v>
      </c>
      <c r="F2050" s="29">
        <v>168</v>
      </c>
      <c r="G2050" s="29">
        <v>11938202.550000001</v>
      </c>
      <c r="H2050" t="s">
        <v>11</v>
      </c>
      <c r="I2050" t="s">
        <v>905</v>
      </c>
      <c r="J2050" t="s">
        <v>627</v>
      </c>
      <c r="K2050" t="s">
        <v>906</v>
      </c>
    </row>
    <row r="2051" spans="1:11">
      <c r="A2051" s="26">
        <v>44286</v>
      </c>
      <c r="B2051" t="s">
        <v>516</v>
      </c>
      <c r="C2051" t="s">
        <v>517</v>
      </c>
      <c r="D2051" t="s">
        <v>615</v>
      </c>
      <c r="E2051" t="s">
        <v>518</v>
      </c>
      <c r="F2051" s="29">
        <v>38</v>
      </c>
      <c r="G2051" s="29">
        <v>15089351.640000001</v>
      </c>
      <c r="H2051" t="s">
        <v>11</v>
      </c>
      <c r="I2051" t="s">
        <v>907</v>
      </c>
      <c r="J2051" t="s">
        <v>627</v>
      </c>
      <c r="K2051" t="s">
        <v>908</v>
      </c>
    </row>
    <row r="2052" spans="1:11">
      <c r="A2052" s="26">
        <v>44286</v>
      </c>
      <c r="B2052" t="s">
        <v>516</v>
      </c>
      <c r="C2052" t="s">
        <v>517</v>
      </c>
      <c r="D2052" t="s">
        <v>615</v>
      </c>
      <c r="E2052" t="s">
        <v>518</v>
      </c>
      <c r="F2052" s="29">
        <v>272</v>
      </c>
      <c r="G2052" s="29">
        <v>74104160.359999999</v>
      </c>
      <c r="H2052" t="s">
        <v>11</v>
      </c>
      <c r="I2052" t="s">
        <v>909</v>
      </c>
      <c r="J2052" t="s">
        <v>627</v>
      </c>
      <c r="K2052" t="s">
        <v>910</v>
      </c>
    </row>
    <row r="2053" spans="1:11">
      <c r="A2053" s="26">
        <v>44286</v>
      </c>
      <c r="B2053" t="s">
        <v>516</v>
      </c>
      <c r="C2053" t="s">
        <v>517</v>
      </c>
      <c r="D2053" t="s">
        <v>615</v>
      </c>
      <c r="E2053" t="s">
        <v>518</v>
      </c>
      <c r="F2053" s="29">
        <v>5</v>
      </c>
      <c r="G2053" s="29">
        <v>874164</v>
      </c>
      <c r="H2053" t="s">
        <v>11</v>
      </c>
      <c r="I2053" t="s">
        <v>911</v>
      </c>
      <c r="J2053" t="s">
        <v>627</v>
      </c>
      <c r="K2053" t="s">
        <v>912</v>
      </c>
    </row>
    <row r="2054" spans="1:11">
      <c r="A2054" s="26">
        <v>44286</v>
      </c>
      <c r="B2054" t="s">
        <v>516</v>
      </c>
      <c r="C2054" t="s">
        <v>517</v>
      </c>
      <c r="D2054" t="s">
        <v>615</v>
      </c>
      <c r="E2054" t="s">
        <v>518</v>
      </c>
      <c r="F2054" s="29">
        <v>535</v>
      </c>
      <c r="G2054" s="29">
        <v>53788508.359999999</v>
      </c>
      <c r="H2054" t="s">
        <v>11</v>
      </c>
      <c r="I2054" t="s">
        <v>913</v>
      </c>
      <c r="J2054" t="s">
        <v>627</v>
      </c>
      <c r="K2054" t="s">
        <v>914</v>
      </c>
    </row>
    <row r="2055" spans="1:11">
      <c r="A2055" s="26">
        <v>44286</v>
      </c>
      <c r="B2055" t="s">
        <v>516</v>
      </c>
      <c r="C2055" t="s">
        <v>517</v>
      </c>
      <c r="D2055" t="s">
        <v>615</v>
      </c>
      <c r="E2055" t="s">
        <v>518</v>
      </c>
      <c r="F2055" s="29">
        <v>268</v>
      </c>
      <c r="G2055" s="29">
        <v>43028110.909999996</v>
      </c>
      <c r="H2055" t="s">
        <v>11</v>
      </c>
      <c r="I2055" t="s">
        <v>915</v>
      </c>
      <c r="J2055" t="s">
        <v>627</v>
      </c>
      <c r="K2055" t="s">
        <v>916</v>
      </c>
    </row>
    <row r="2056" spans="1:11">
      <c r="A2056" s="26">
        <v>44286</v>
      </c>
      <c r="B2056" t="s">
        <v>516</v>
      </c>
      <c r="C2056" t="s">
        <v>517</v>
      </c>
      <c r="D2056" t="s">
        <v>615</v>
      </c>
      <c r="E2056" t="s">
        <v>518</v>
      </c>
      <c r="F2056" s="29">
        <v>1</v>
      </c>
      <c r="G2056" s="29">
        <v>642581.81999999995</v>
      </c>
      <c r="H2056" t="s">
        <v>11</v>
      </c>
      <c r="I2056" t="s">
        <v>917</v>
      </c>
      <c r="J2056" t="s">
        <v>627</v>
      </c>
      <c r="K2056" t="s">
        <v>918</v>
      </c>
    </row>
    <row r="2057" spans="1:11">
      <c r="A2057" s="26">
        <v>44286</v>
      </c>
      <c r="B2057" t="s">
        <v>516</v>
      </c>
      <c r="C2057" t="s">
        <v>517</v>
      </c>
      <c r="D2057" t="s">
        <v>615</v>
      </c>
      <c r="E2057" t="s">
        <v>518</v>
      </c>
      <c r="F2057" s="29">
        <v>661</v>
      </c>
      <c r="G2057" s="29">
        <v>532410055.26999998</v>
      </c>
      <c r="H2057" t="s">
        <v>11</v>
      </c>
      <c r="I2057" t="s">
        <v>919</v>
      </c>
      <c r="J2057" t="s">
        <v>627</v>
      </c>
      <c r="K2057" t="s">
        <v>920</v>
      </c>
    </row>
    <row r="2058" spans="1:11">
      <c r="A2058" s="26">
        <v>44286</v>
      </c>
      <c r="B2058" t="s">
        <v>516</v>
      </c>
      <c r="C2058" t="s">
        <v>517</v>
      </c>
      <c r="D2058" t="s">
        <v>615</v>
      </c>
      <c r="E2058" t="s">
        <v>518</v>
      </c>
      <c r="F2058" s="29">
        <v>9</v>
      </c>
      <c r="G2058" s="29">
        <v>8681440.3599999994</v>
      </c>
      <c r="H2058" t="s">
        <v>11</v>
      </c>
      <c r="I2058" t="s">
        <v>921</v>
      </c>
      <c r="J2058" t="s">
        <v>627</v>
      </c>
      <c r="K2058" t="s">
        <v>922</v>
      </c>
    </row>
    <row r="2059" spans="1:11">
      <c r="A2059" s="26">
        <v>44286</v>
      </c>
      <c r="B2059" t="s">
        <v>516</v>
      </c>
      <c r="C2059" t="s">
        <v>517</v>
      </c>
      <c r="D2059" t="s">
        <v>615</v>
      </c>
      <c r="E2059" t="s">
        <v>518</v>
      </c>
      <c r="F2059" s="29">
        <v>101</v>
      </c>
      <c r="G2059" s="29">
        <v>22407400.359999999</v>
      </c>
      <c r="H2059" t="s">
        <v>11</v>
      </c>
      <c r="I2059" t="s">
        <v>923</v>
      </c>
      <c r="J2059" t="s">
        <v>627</v>
      </c>
      <c r="K2059" t="s">
        <v>924</v>
      </c>
    </row>
    <row r="2060" spans="1:11">
      <c r="A2060" s="26">
        <v>44286</v>
      </c>
      <c r="B2060" t="s">
        <v>516</v>
      </c>
      <c r="C2060" t="s">
        <v>517</v>
      </c>
      <c r="D2060" t="s">
        <v>615</v>
      </c>
      <c r="E2060" t="s">
        <v>518</v>
      </c>
      <c r="F2060" s="29">
        <v>653</v>
      </c>
      <c r="G2060" s="29">
        <v>103843757.81999999</v>
      </c>
      <c r="H2060" t="s">
        <v>11</v>
      </c>
      <c r="I2060" t="s">
        <v>925</v>
      </c>
      <c r="J2060" t="s">
        <v>627</v>
      </c>
      <c r="K2060" t="s">
        <v>926</v>
      </c>
    </row>
    <row r="2061" spans="1:11">
      <c r="A2061" s="26">
        <v>44286</v>
      </c>
      <c r="B2061" t="s">
        <v>516</v>
      </c>
      <c r="C2061" t="s">
        <v>517</v>
      </c>
      <c r="D2061" t="s">
        <v>615</v>
      </c>
      <c r="E2061" t="s">
        <v>518</v>
      </c>
      <c r="F2061" s="29">
        <v>276</v>
      </c>
      <c r="G2061" s="29">
        <v>24525904.73</v>
      </c>
      <c r="H2061" t="s">
        <v>11</v>
      </c>
      <c r="I2061" t="s">
        <v>927</v>
      </c>
      <c r="J2061" t="s">
        <v>627</v>
      </c>
      <c r="K2061" t="s">
        <v>928</v>
      </c>
    </row>
    <row r="2062" spans="1:11">
      <c r="A2062" s="26">
        <v>44286</v>
      </c>
      <c r="B2062" t="s">
        <v>516</v>
      </c>
      <c r="C2062" t="s">
        <v>517</v>
      </c>
      <c r="D2062" t="s">
        <v>615</v>
      </c>
      <c r="E2062" t="s">
        <v>518</v>
      </c>
      <c r="F2062" s="29">
        <v>97</v>
      </c>
      <c r="G2062" s="29">
        <v>39004422.18</v>
      </c>
      <c r="H2062" t="s">
        <v>11</v>
      </c>
      <c r="I2062" t="s">
        <v>929</v>
      </c>
      <c r="J2062" t="s">
        <v>627</v>
      </c>
      <c r="K2062" t="s">
        <v>930</v>
      </c>
    </row>
    <row r="2063" spans="1:11">
      <c r="A2063" s="26">
        <v>44286</v>
      </c>
      <c r="B2063" t="s">
        <v>516</v>
      </c>
      <c r="C2063" t="s">
        <v>517</v>
      </c>
      <c r="D2063" t="s">
        <v>615</v>
      </c>
      <c r="E2063" t="s">
        <v>518</v>
      </c>
      <c r="F2063" s="29">
        <v>124</v>
      </c>
      <c r="G2063" s="29">
        <v>16363411.27</v>
      </c>
      <c r="H2063" t="s">
        <v>11</v>
      </c>
      <c r="I2063" t="s">
        <v>931</v>
      </c>
      <c r="J2063" t="s">
        <v>627</v>
      </c>
      <c r="K2063" t="s">
        <v>932</v>
      </c>
    </row>
    <row r="2064" spans="1:11">
      <c r="A2064" s="26">
        <v>44286</v>
      </c>
      <c r="B2064" t="s">
        <v>516</v>
      </c>
      <c r="C2064" t="s">
        <v>517</v>
      </c>
      <c r="D2064" t="s">
        <v>615</v>
      </c>
      <c r="E2064" t="s">
        <v>518</v>
      </c>
      <c r="F2064" s="29">
        <v>40</v>
      </c>
      <c r="G2064" s="29">
        <v>1324404.73</v>
      </c>
      <c r="H2064" t="s">
        <v>11</v>
      </c>
      <c r="I2064" t="s">
        <v>933</v>
      </c>
      <c r="J2064" t="s">
        <v>627</v>
      </c>
      <c r="K2064" t="s">
        <v>934</v>
      </c>
    </row>
    <row r="2065" spans="1:11">
      <c r="A2065" s="26">
        <v>44286</v>
      </c>
      <c r="B2065" t="s">
        <v>516</v>
      </c>
      <c r="C2065" t="s">
        <v>517</v>
      </c>
      <c r="D2065" t="s">
        <v>615</v>
      </c>
      <c r="E2065" t="s">
        <v>518</v>
      </c>
      <c r="F2065" s="29">
        <v>199</v>
      </c>
      <c r="G2065" s="29">
        <v>46587507.640000001</v>
      </c>
      <c r="H2065" t="s">
        <v>11</v>
      </c>
      <c r="I2065" t="s">
        <v>935</v>
      </c>
      <c r="J2065" t="s">
        <v>627</v>
      </c>
      <c r="K2065" t="s">
        <v>936</v>
      </c>
    </row>
    <row r="2066" spans="1:11">
      <c r="A2066" s="26">
        <v>44286</v>
      </c>
      <c r="B2066" t="s">
        <v>516</v>
      </c>
      <c r="C2066" t="s">
        <v>517</v>
      </c>
      <c r="D2066" t="s">
        <v>615</v>
      </c>
      <c r="E2066" t="s">
        <v>518</v>
      </c>
      <c r="F2066" s="29">
        <v>107</v>
      </c>
      <c r="G2066" s="29">
        <v>10462527.640000001</v>
      </c>
      <c r="H2066" t="s">
        <v>11</v>
      </c>
      <c r="I2066" t="s">
        <v>937</v>
      </c>
      <c r="J2066" t="s">
        <v>627</v>
      </c>
      <c r="K2066" t="s">
        <v>938</v>
      </c>
    </row>
    <row r="2067" spans="1:11">
      <c r="A2067" s="26">
        <v>44286</v>
      </c>
      <c r="B2067" t="s">
        <v>516</v>
      </c>
      <c r="C2067" t="s">
        <v>517</v>
      </c>
      <c r="D2067" t="s">
        <v>615</v>
      </c>
      <c r="E2067" t="s">
        <v>518</v>
      </c>
      <c r="F2067" s="29">
        <v>1254</v>
      </c>
      <c r="G2067" s="29">
        <v>414713431.63999999</v>
      </c>
      <c r="H2067" t="s">
        <v>11</v>
      </c>
      <c r="I2067" t="s">
        <v>939</v>
      </c>
      <c r="J2067" t="s">
        <v>627</v>
      </c>
      <c r="K2067" t="s">
        <v>940</v>
      </c>
    </row>
    <row r="2068" spans="1:11">
      <c r="A2068" s="26">
        <v>44286</v>
      </c>
      <c r="B2068" t="s">
        <v>516</v>
      </c>
      <c r="C2068" t="s">
        <v>517</v>
      </c>
      <c r="D2068" t="s">
        <v>615</v>
      </c>
      <c r="E2068" t="s">
        <v>518</v>
      </c>
      <c r="F2068" s="29">
        <v>67</v>
      </c>
      <c r="G2068" s="29">
        <v>48990583.640000001</v>
      </c>
      <c r="H2068" t="s">
        <v>11</v>
      </c>
      <c r="I2068" t="s">
        <v>941</v>
      </c>
      <c r="J2068" t="s">
        <v>627</v>
      </c>
      <c r="K2068" t="s">
        <v>942</v>
      </c>
    </row>
    <row r="2069" spans="1:11">
      <c r="A2069" s="26">
        <v>44286</v>
      </c>
      <c r="B2069" t="s">
        <v>516</v>
      </c>
      <c r="C2069" t="s">
        <v>517</v>
      </c>
      <c r="D2069" t="s">
        <v>615</v>
      </c>
      <c r="E2069" t="s">
        <v>518</v>
      </c>
      <c r="F2069" s="29">
        <v>322</v>
      </c>
      <c r="G2069" s="29">
        <v>47287473.82</v>
      </c>
      <c r="H2069" t="s">
        <v>11</v>
      </c>
      <c r="I2069" t="s">
        <v>943</v>
      </c>
      <c r="J2069" t="s">
        <v>627</v>
      </c>
      <c r="K2069" t="s">
        <v>944</v>
      </c>
    </row>
    <row r="2070" spans="1:11">
      <c r="A2070" s="26">
        <v>44286</v>
      </c>
      <c r="B2070" t="s">
        <v>516</v>
      </c>
      <c r="C2070" t="s">
        <v>517</v>
      </c>
      <c r="D2070" t="s">
        <v>615</v>
      </c>
      <c r="E2070" t="s">
        <v>518</v>
      </c>
      <c r="F2070" s="29">
        <v>25</v>
      </c>
      <c r="G2070" s="29">
        <v>4243285.82</v>
      </c>
      <c r="H2070" t="s">
        <v>11</v>
      </c>
      <c r="I2070" t="s">
        <v>945</v>
      </c>
      <c r="J2070" t="s">
        <v>627</v>
      </c>
      <c r="K2070" t="s">
        <v>946</v>
      </c>
    </row>
    <row r="2071" spans="1:11">
      <c r="A2071" s="26">
        <v>44286</v>
      </c>
      <c r="B2071" t="s">
        <v>516</v>
      </c>
      <c r="C2071" t="s">
        <v>517</v>
      </c>
      <c r="D2071" t="s">
        <v>615</v>
      </c>
      <c r="E2071" t="s">
        <v>518</v>
      </c>
      <c r="F2071" s="29">
        <v>828</v>
      </c>
      <c r="G2071" s="29">
        <v>82789687.269999996</v>
      </c>
      <c r="H2071" t="s">
        <v>11</v>
      </c>
      <c r="I2071" t="s">
        <v>947</v>
      </c>
      <c r="J2071" t="s">
        <v>627</v>
      </c>
      <c r="K2071" t="s">
        <v>948</v>
      </c>
    </row>
    <row r="2072" spans="1:11">
      <c r="A2072" s="26">
        <v>44286</v>
      </c>
      <c r="B2072" t="s">
        <v>516</v>
      </c>
      <c r="C2072" t="s">
        <v>517</v>
      </c>
      <c r="D2072" t="s">
        <v>615</v>
      </c>
      <c r="E2072" t="s">
        <v>518</v>
      </c>
      <c r="F2072" s="29">
        <v>260</v>
      </c>
      <c r="G2072" s="29">
        <v>223047276</v>
      </c>
      <c r="H2072" t="s">
        <v>11</v>
      </c>
      <c r="I2072" t="s">
        <v>949</v>
      </c>
      <c r="J2072" t="s">
        <v>627</v>
      </c>
      <c r="K2072" t="s">
        <v>950</v>
      </c>
    </row>
    <row r="2073" spans="1:11">
      <c r="A2073" s="26">
        <v>44286</v>
      </c>
      <c r="B2073" t="s">
        <v>516</v>
      </c>
      <c r="C2073" t="s">
        <v>517</v>
      </c>
      <c r="D2073" t="s">
        <v>615</v>
      </c>
      <c r="E2073" t="s">
        <v>518</v>
      </c>
      <c r="F2073" s="29">
        <v>10</v>
      </c>
      <c r="G2073" s="29">
        <v>1242346.9099999999</v>
      </c>
      <c r="H2073" t="s">
        <v>11</v>
      </c>
      <c r="I2073" t="s">
        <v>951</v>
      </c>
      <c r="J2073" t="s">
        <v>627</v>
      </c>
      <c r="K2073" t="s">
        <v>952</v>
      </c>
    </row>
    <row r="2074" spans="1:11">
      <c r="A2074" s="26">
        <v>44286</v>
      </c>
      <c r="B2074" t="s">
        <v>516</v>
      </c>
      <c r="C2074" t="s">
        <v>517</v>
      </c>
      <c r="D2074" t="s">
        <v>615</v>
      </c>
      <c r="E2074" t="s">
        <v>518</v>
      </c>
      <c r="F2074" s="29">
        <v>2717</v>
      </c>
      <c r="G2074" s="29">
        <v>3646653798.1799998</v>
      </c>
      <c r="H2074" t="s">
        <v>11</v>
      </c>
      <c r="I2074" t="s">
        <v>953</v>
      </c>
      <c r="J2074" t="s">
        <v>627</v>
      </c>
      <c r="K2074" t="s">
        <v>954</v>
      </c>
    </row>
    <row r="2075" spans="1:11">
      <c r="A2075" s="26">
        <v>44286</v>
      </c>
      <c r="B2075" t="s">
        <v>516</v>
      </c>
      <c r="C2075" t="s">
        <v>517</v>
      </c>
      <c r="D2075" t="s">
        <v>615</v>
      </c>
      <c r="E2075" t="s">
        <v>518</v>
      </c>
      <c r="F2075" s="29">
        <v>69</v>
      </c>
      <c r="G2075" s="29">
        <v>17070687.27</v>
      </c>
      <c r="H2075" t="s">
        <v>11</v>
      </c>
      <c r="I2075" t="s">
        <v>955</v>
      </c>
      <c r="J2075" t="s">
        <v>627</v>
      </c>
      <c r="K2075" t="s">
        <v>956</v>
      </c>
    </row>
    <row r="2076" spans="1:11">
      <c r="A2076" s="26">
        <v>44286</v>
      </c>
      <c r="B2076" t="s">
        <v>516</v>
      </c>
      <c r="C2076" t="s">
        <v>517</v>
      </c>
      <c r="D2076" t="s">
        <v>615</v>
      </c>
      <c r="E2076" t="s">
        <v>518</v>
      </c>
      <c r="F2076" s="29">
        <v>535</v>
      </c>
      <c r="G2076" s="29">
        <v>213304905.44999999</v>
      </c>
      <c r="H2076" t="s">
        <v>11</v>
      </c>
      <c r="I2076" t="s">
        <v>957</v>
      </c>
      <c r="J2076" t="s">
        <v>627</v>
      </c>
      <c r="K2076" t="s">
        <v>958</v>
      </c>
    </row>
    <row r="2077" spans="1:11">
      <c r="A2077" s="26">
        <v>44286</v>
      </c>
      <c r="B2077" t="s">
        <v>516</v>
      </c>
      <c r="C2077" t="s">
        <v>517</v>
      </c>
      <c r="D2077" t="s">
        <v>615</v>
      </c>
      <c r="E2077" t="s">
        <v>518</v>
      </c>
      <c r="F2077" s="29">
        <v>48</v>
      </c>
      <c r="G2077" s="29">
        <v>19777398.18</v>
      </c>
      <c r="H2077" t="s">
        <v>11</v>
      </c>
      <c r="I2077" t="s">
        <v>959</v>
      </c>
      <c r="J2077" t="s">
        <v>627</v>
      </c>
      <c r="K2077" t="s">
        <v>960</v>
      </c>
    </row>
    <row r="2078" spans="1:11">
      <c r="A2078" s="26">
        <v>44286</v>
      </c>
      <c r="B2078" t="s">
        <v>516</v>
      </c>
      <c r="C2078" t="s">
        <v>517</v>
      </c>
      <c r="D2078" t="s">
        <v>615</v>
      </c>
      <c r="E2078" t="s">
        <v>518</v>
      </c>
      <c r="F2078" s="29">
        <v>24</v>
      </c>
      <c r="G2078" s="29">
        <v>7690649.0899999999</v>
      </c>
      <c r="H2078" t="s">
        <v>11</v>
      </c>
      <c r="I2078" t="s">
        <v>961</v>
      </c>
      <c r="J2078" t="s">
        <v>627</v>
      </c>
      <c r="K2078" t="s">
        <v>962</v>
      </c>
    </row>
    <row r="2079" spans="1:11">
      <c r="A2079" s="26">
        <v>44286</v>
      </c>
      <c r="B2079" t="s">
        <v>516</v>
      </c>
      <c r="C2079" t="s">
        <v>517</v>
      </c>
      <c r="D2079" t="s">
        <v>615</v>
      </c>
      <c r="E2079" t="s">
        <v>518</v>
      </c>
      <c r="F2079" s="29">
        <v>286</v>
      </c>
      <c r="G2079" s="29">
        <v>119417161.09</v>
      </c>
      <c r="H2079" t="s">
        <v>11</v>
      </c>
      <c r="I2079" t="s">
        <v>963</v>
      </c>
      <c r="J2079" t="s">
        <v>627</v>
      </c>
      <c r="K2079" t="s">
        <v>964</v>
      </c>
    </row>
    <row r="2080" spans="1:11">
      <c r="A2080" s="26">
        <v>44286</v>
      </c>
      <c r="B2080" t="s">
        <v>516</v>
      </c>
      <c r="C2080" t="s">
        <v>517</v>
      </c>
      <c r="D2080" t="s">
        <v>615</v>
      </c>
      <c r="E2080" t="s">
        <v>518</v>
      </c>
      <c r="F2080" s="29">
        <v>1716</v>
      </c>
      <c r="G2080" s="29">
        <v>45312957.090000004</v>
      </c>
      <c r="H2080" t="s">
        <v>11</v>
      </c>
      <c r="I2080" t="s">
        <v>965</v>
      </c>
      <c r="J2080" t="s">
        <v>627</v>
      </c>
      <c r="K2080" t="s">
        <v>966</v>
      </c>
    </row>
    <row r="2081" spans="1:11">
      <c r="A2081" s="26">
        <v>44286</v>
      </c>
      <c r="B2081" t="s">
        <v>516</v>
      </c>
      <c r="C2081" t="s">
        <v>517</v>
      </c>
      <c r="D2081" t="s">
        <v>615</v>
      </c>
      <c r="E2081" t="s">
        <v>518</v>
      </c>
      <c r="F2081" s="29">
        <v>155</v>
      </c>
      <c r="G2081" s="29">
        <v>37780012</v>
      </c>
      <c r="H2081" t="s">
        <v>11</v>
      </c>
      <c r="I2081" t="s">
        <v>967</v>
      </c>
      <c r="J2081" t="s">
        <v>627</v>
      </c>
      <c r="K2081" t="s">
        <v>968</v>
      </c>
    </row>
    <row r="2082" spans="1:11">
      <c r="A2082" s="26">
        <v>44286</v>
      </c>
      <c r="B2082" t="s">
        <v>516</v>
      </c>
      <c r="C2082" t="s">
        <v>517</v>
      </c>
      <c r="D2082" t="s">
        <v>615</v>
      </c>
      <c r="E2082" t="s">
        <v>518</v>
      </c>
      <c r="F2082" s="29">
        <v>141</v>
      </c>
      <c r="G2082" s="29">
        <v>40485709.090000004</v>
      </c>
      <c r="H2082" t="s">
        <v>11</v>
      </c>
      <c r="I2082" t="s">
        <v>969</v>
      </c>
      <c r="J2082" t="s">
        <v>627</v>
      </c>
      <c r="K2082" t="s">
        <v>970</v>
      </c>
    </row>
    <row r="2083" spans="1:11">
      <c r="A2083" s="26">
        <v>44286</v>
      </c>
      <c r="B2083" t="s">
        <v>516</v>
      </c>
      <c r="C2083" t="s">
        <v>517</v>
      </c>
      <c r="D2083" t="s">
        <v>615</v>
      </c>
      <c r="E2083" t="s">
        <v>518</v>
      </c>
      <c r="F2083" s="29">
        <v>291</v>
      </c>
      <c r="G2083" s="29">
        <v>50621267.270000003</v>
      </c>
      <c r="H2083" t="s">
        <v>11</v>
      </c>
      <c r="I2083" t="s">
        <v>971</v>
      </c>
      <c r="J2083" t="s">
        <v>627</v>
      </c>
      <c r="K2083" t="s">
        <v>972</v>
      </c>
    </row>
    <row r="2084" spans="1:11">
      <c r="A2084" s="26">
        <v>44286</v>
      </c>
      <c r="B2084" t="s">
        <v>516</v>
      </c>
      <c r="C2084" t="s">
        <v>517</v>
      </c>
      <c r="D2084" t="s">
        <v>615</v>
      </c>
      <c r="E2084" t="s">
        <v>518</v>
      </c>
      <c r="F2084" s="29">
        <v>1510</v>
      </c>
      <c r="G2084" s="29">
        <v>487456500.35000002</v>
      </c>
      <c r="H2084" t="s">
        <v>11</v>
      </c>
      <c r="I2084" t="s">
        <v>809</v>
      </c>
      <c r="J2084" t="s">
        <v>627</v>
      </c>
      <c r="K2084" t="s">
        <v>973</v>
      </c>
    </row>
    <row r="2085" spans="1:11">
      <c r="A2085" s="26">
        <v>44286</v>
      </c>
      <c r="B2085" t="s">
        <v>516</v>
      </c>
      <c r="C2085" t="s">
        <v>517</v>
      </c>
      <c r="D2085" t="s">
        <v>615</v>
      </c>
      <c r="E2085" t="s">
        <v>518</v>
      </c>
      <c r="F2085" s="29">
        <v>34</v>
      </c>
      <c r="G2085" s="29">
        <v>1002141.56</v>
      </c>
      <c r="H2085" t="s">
        <v>11</v>
      </c>
      <c r="I2085" t="s">
        <v>917</v>
      </c>
      <c r="J2085" t="s">
        <v>627</v>
      </c>
      <c r="K2085" t="s">
        <v>974</v>
      </c>
    </row>
    <row r="2086" spans="1:11">
      <c r="A2086" s="26">
        <v>44286</v>
      </c>
      <c r="B2086" t="s">
        <v>516</v>
      </c>
      <c r="C2086" t="s">
        <v>517</v>
      </c>
      <c r="D2086" t="s">
        <v>615</v>
      </c>
      <c r="E2086" t="s">
        <v>518</v>
      </c>
      <c r="F2086" s="29">
        <v>83</v>
      </c>
      <c r="G2086" s="29">
        <v>15953781.82</v>
      </c>
      <c r="H2086" t="s">
        <v>11</v>
      </c>
      <c r="I2086" t="s">
        <v>975</v>
      </c>
      <c r="J2086" t="s">
        <v>627</v>
      </c>
      <c r="K2086" t="s">
        <v>976</v>
      </c>
    </row>
    <row r="2087" spans="1:11">
      <c r="A2087" s="26">
        <v>44286</v>
      </c>
      <c r="B2087" t="s">
        <v>516</v>
      </c>
      <c r="C2087" t="s">
        <v>517</v>
      </c>
      <c r="D2087" t="s">
        <v>615</v>
      </c>
      <c r="E2087" t="s">
        <v>518</v>
      </c>
      <c r="F2087" s="29">
        <v>153</v>
      </c>
      <c r="G2087" s="29">
        <v>85088966.909999996</v>
      </c>
      <c r="H2087" t="s">
        <v>11</v>
      </c>
      <c r="I2087" t="s">
        <v>977</v>
      </c>
      <c r="J2087" t="s">
        <v>627</v>
      </c>
      <c r="K2087" t="s">
        <v>978</v>
      </c>
    </row>
    <row r="2088" spans="1:11">
      <c r="A2088" s="26">
        <v>44286</v>
      </c>
      <c r="B2088" t="s">
        <v>516</v>
      </c>
      <c r="C2088" t="s">
        <v>517</v>
      </c>
      <c r="D2088" t="s">
        <v>615</v>
      </c>
      <c r="E2088" t="s">
        <v>518</v>
      </c>
      <c r="F2088" s="29">
        <v>163</v>
      </c>
      <c r="G2088" s="29">
        <v>84229114.909999996</v>
      </c>
      <c r="H2088" t="s">
        <v>11</v>
      </c>
      <c r="I2088" t="s">
        <v>979</v>
      </c>
      <c r="J2088" t="s">
        <v>627</v>
      </c>
      <c r="K2088" t="s">
        <v>980</v>
      </c>
    </row>
    <row r="2089" spans="1:11">
      <c r="A2089" s="26">
        <v>44286</v>
      </c>
      <c r="B2089" t="s">
        <v>516</v>
      </c>
      <c r="C2089" t="s">
        <v>517</v>
      </c>
      <c r="D2089" t="s">
        <v>615</v>
      </c>
      <c r="E2089" t="s">
        <v>518</v>
      </c>
      <c r="F2089" s="29">
        <v>173</v>
      </c>
      <c r="G2089" s="29">
        <v>41281441.090000004</v>
      </c>
      <c r="H2089" t="s">
        <v>11</v>
      </c>
      <c r="I2089" t="s">
        <v>981</v>
      </c>
      <c r="J2089" t="s">
        <v>627</v>
      </c>
      <c r="K2089" t="s">
        <v>982</v>
      </c>
    </row>
    <row r="2090" spans="1:11">
      <c r="A2090" s="26">
        <v>44286</v>
      </c>
      <c r="B2090" t="s">
        <v>516</v>
      </c>
      <c r="C2090" t="s">
        <v>517</v>
      </c>
      <c r="D2090" t="s">
        <v>615</v>
      </c>
      <c r="E2090" t="s">
        <v>518</v>
      </c>
      <c r="F2090" s="29">
        <v>663</v>
      </c>
      <c r="G2090" s="29">
        <v>31134397.09</v>
      </c>
      <c r="H2090" t="s">
        <v>11</v>
      </c>
      <c r="I2090" t="s">
        <v>983</v>
      </c>
      <c r="J2090" t="s">
        <v>627</v>
      </c>
      <c r="K2090" t="s">
        <v>984</v>
      </c>
    </row>
    <row r="2091" spans="1:11">
      <c r="A2091" s="26">
        <v>44286</v>
      </c>
      <c r="B2091" t="s">
        <v>516</v>
      </c>
      <c r="C2091" t="s">
        <v>517</v>
      </c>
      <c r="D2091" t="s">
        <v>615</v>
      </c>
      <c r="E2091" t="s">
        <v>518</v>
      </c>
      <c r="F2091" s="29">
        <v>14</v>
      </c>
      <c r="G2091" s="29">
        <v>8185134.1799999997</v>
      </c>
      <c r="H2091" t="s">
        <v>11</v>
      </c>
      <c r="I2091" t="s">
        <v>985</v>
      </c>
      <c r="J2091" t="s">
        <v>627</v>
      </c>
      <c r="K2091" t="s">
        <v>986</v>
      </c>
    </row>
    <row r="2092" spans="1:11">
      <c r="A2092" s="26">
        <v>44286</v>
      </c>
      <c r="B2092" t="s">
        <v>516</v>
      </c>
      <c r="C2092" t="s">
        <v>517</v>
      </c>
      <c r="D2092" t="s">
        <v>615</v>
      </c>
      <c r="E2092" t="s">
        <v>518</v>
      </c>
      <c r="F2092" s="29">
        <v>798</v>
      </c>
      <c r="G2092" s="29">
        <v>474464004.36000001</v>
      </c>
      <c r="H2092" t="s">
        <v>11</v>
      </c>
      <c r="I2092" t="s">
        <v>987</v>
      </c>
      <c r="J2092" t="s">
        <v>627</v>
      </c>
      <c r="K2092" t="s">
        <v>988</v>
      </c>
    </row>
    <row r="2093" spans="1:11">
      <c r="A2093" s="26">
        <v>44286</v>
      </c>
      <c r="B2093" t="s">
        <v>516</v>
      </c>
      <c r="C2093" t="s">
        <v>517</v>
      </c>
      <c r="D2093" t="s">
        <v>615</v>
      </c>
      <c r="E2093" t="s">
        <v>518</v>
      </c>
      <c r="F2093" s="29">
        <v>221</v>
      </c>
      <c r="G2093" s="29">
        <v>52279190.18</v>
      </c>
      <c r="H2093" t="s">
        <v>11</v>
      </c>
      <c r="I2093" t="s">
        <v>989</v>
      </c>
      <c r="J2093" t="s">
        <v>627</v>
      </c>
      <c r="K2093" t="s">
        <v>990</v>
      </c>
    </row>
    <row r="2094" spans="1:11">
      <c r="A2094" s="26">
        <v>44286</v>
      </c>
      <c r="B2094" t="s">
        <v>516</v>
      </c>
      <c r="C2094" t="s">
        <v>517</v>
      </c>
      <c r="D2094" t="s">
        <v>615</v>
      </c>
      <c r="E2094" t="s">
        <v>518</v>
      </c>
      <c r="F2094" s="29">
        <v>475</v>
      </c>
      <c r="G2094" s="29">
        <v>682140570.90999997</v>
      </c>
      <c r="H2094" t="s">
        <v>11</v>
      </c>
      <c r="I2094" t="s">
        <v>991</v>
      </c>
      <c r="J2094" t="s">
        <v>627</v>
      </c>
      <c r="K2094" t="s">
        <v>992</v>
      </c>
    </row>
    <row r="2095" spans="1:11">
      <c r="A2095" s="26">
        <v>44286</v>
      </c>
      <c r="B2095" t="s">
        <v>516</v>
      </c>
      <c r="C2095" t="s">
        <v>517</v>
      </c>
      <c r="D2095" t="s">
        <v>615</v>
      </c>
      <c r="E2095" t="s">
        <v>518</v>
      </c>
      <c r="F2095" s="29">
        <v>2</v>
      </c>
      <c r="G2095" s="29">
        <v>3574968.36</v>
      </c>
      <c r="H2095" t="s">
        <v>11</v>
      </c>
      <c r="I2095" t="s">
        <v>993</v>
      </c>
      <c r="J2095" t="s">
        <v>627</v>
      </c>
      <c r="K2095" t="s">
        <v>994</v>
      </c>
    </row>
    <row r="2096" spans="1:11">
      <c r="A2096" s="26">
        <v>44286</v>
      </c>
      <c r="B2096" t="s">
        <v>516</v>
      </c>
      <c r="C2096" t="s">
        <v>517</v>
      </c>
      <c r="D2096" t="s">
        <v>615</v>
      </c>
      <c r="E2096" t="s">
        <v>518</v>
      </c>
      <c r="F2096" s="29">
        <v>75</v>
      </c>
      <c r="G2096" s="29">
        <v>6761163.0700000003</v>
      </c>
      <c r="H2096" t="s">
        <v>11</v>
      </c>
      <c r="I2096" t="s">
        <v>993</v>
      </c>
      <c r="J2096" t="s">
        <v>627</v>
      </c>
      <c r="K2096" t="s">
        <v>995</v>
      </c>
    </row>
    <row r="2097" spans="1:11">
      <c r="A2097" s="26">
        <v>44286</v>
      </c>
      <c r="B2097" t="s">
        <v>516</v>
      </c>
      <c r="C2097" t="s">
        <v>517</v>
      </c>
      <c r="D2097" t="s">
        <v>615</v>
      </c>
      <c r="E2097" t="s">
        <v>518</v>
      </c>
      <c r="F2097" s="29">
        <v>1654</v>
      </c>
      <c r="G2097" s="29">
        <v>335962217.44999999</v>
      </c>
      <c r="H2097" t="s">
        <v>11</v>
      </c>
      <c r="I2097" t="s">
        <v>996</v>
      </c>
      <c r="J2097" t="s">
        <v>627</v>
      </c>
      <c r="K2097" t="s">
        <v>997</v>
      </c>
    </row>
    <row r="2098" spans="1:11">
      <c r="A2098" s="26">
        <v>44286</v>
      </c>
      <c r="B2098" t="s">
        <v>516</v>
      </c>
      <c r="C2098" t="s">
        <v>517</v>
      </c>
      <c r="D2098" t="s">
        <v>615</v>
      </c>
      <c r="E2098" t="s">
        <v>518</v>
      </c>
      <c r="F2098" s="29">
        <v>274</v>
      </c>
      <c r="G2098" s="29">
        <v>105482880.73</v>
      </c>
      <c r="H2098" t="s">
        <v>11</v>
      </c>
      <c r="I2098" t="s">
        <v>998</v>
      </c>
      <c r="J2098" t="s">
        <v>627</v>
      </c>
      <c r="K2098" t="s">
        <v>999</v>
      </c>
    </row>
    <row r="2099" spans="1:11">
      <c r="A2099" s="26">
        <v>44286</v>
      </c>
      <c r="B2099" t="s">
        <v>516</v>
      </c>
      <c r="C2099" t="s">
        <v>517</v>
      </c>
      <c r="D2099" t="s">
        <v>615</v>
      </c>
      <c r="E2099" t="s">
        <v>518</v>
      </c>
      <c r="F2099" s="29">
        <v>580</v>
      </c>
      <c r="G2099" s="29">
        <v>41746749.759999998</v>
      </c>
      <c r="H2099" t="s">
        <v>11</v>
      </c>
      <c r="I2099" t="s">
        <v>991</v>
      </c>
      <c r="J2099" t="s">
        <v>627</v>
      </c>
      <c r="K2099" t="s">
        <v>1000</v>
      </c>
    </row>
    <row r="2100" spans="1:11">
      <c r="A2100" s="26">
        <v>44286</v>
      </c>
      <c r="B2100" t="s">
        <v>516</v>
      </c>
      <c r="C2100" t="s">
        <v>517</v>
      </c>
      <c r="D2100" t="s">
        <v>615</v>
      </c>
      <c r="E2100" t="s">
        <v>518</v>
      </c>
      <c r="F2100" s="29">
        <v>17</v>
      </c>
      <c r="G2100" s="29">
        <v>2193764.36</v>
      </c>
      <c r="H2100" t="s">
        <v>11</v>
      </c>
      <c r="I2100" t="s">
        <v>1001</v>
      </c>
      <c r="J2100" t="s">
        <v>627</v>
      </c>
      <c r="K2100" t="s">
        <v>1002</v>
      </c>
    </row>
    <row r="2101" spans="1:11">
      <c r="A2101" s="26">
        <v>44286</v>
      </c>
      <c r="B2101" t="s">
        <v>516</v>
      </c>
      <c r="C2101" t="s">
        <v>517</v>
      </c>
      <c r="D2101" t="s">
        <v>615</v>
      </c>
      <c r="E2101" t="s">
        <v>518</v>
      </c>
      <c r="F2101" s="29">
        <v>26</v>
      </c>
      <c r="G2101" s="29">
        <v>9474401.8200000003</v>
      </c>
      <c r="H2101" t="s">
        <v>11</v>
      </c>
      <c r="I2101" t="s">
        <v>1003</v>
      </c>
      <c r="J2101" t="s">
        <v>627</v>
      </c>
      <c r="K2101" t="s">
        <v>1004</v>
      </c>
    </row>
    <row r="2102" spans="1:11">
      <c r="A2102" s="26">
        <v>44286</v>
      </c>
      <c r="B2102" t="s">
        <v>516</v>
      </c>
      <c r="C2102" t="s">
        <v>517</v>
      </c>
      <c r="D2102" t="s">
        <v>615</v>
      </c>
      <c r="E2102" t="s">
        <v>518</v>
      </c>
      <c r="F2102" s="29">
        <v>309</v>
      </c>
      <c r="G2102" s="29">
        <v>35124314.909999996</v>
      </c>
      <c r="H2102" t="s">
        <v>11</v>
      </c>
      <c r="I2102" t="s">
        <v>1005</v>
      </c>
      <c r="J2102" t="s">
        <v>627</v>
      </c>
      <c r="K2102" t="s">
        <v>1006</v>
      </c>
    </row>
    <row r="2103" spans="1:11">
      <c r="A2103" s="26">
        <v>44286</v>
      </c>
      <c r="B2103" t="s">
        <v>516</v>
      </c>
      <c r="C2103" t="s">
        <v>517</v>
      </c>
      <c r="D2103" t="s">
        <v>615</v>
      </c>
      <c r="E2103" t="s">
        <v>518</v>
      </c>
      <c r="F2103" s="29">
        <v>23</v>
      </c>
      <c r="G2103" s="29">
        <v>7136649.0899999999</v>
      </c>
      <c r="H2103" t="s">
        <v>11</v>
      </c>
      <c r="I2103" t="s">
        <v>1007</v>
      </c>
      <c r="J2103" t="s">
        <v>627</v>
      </c>
      <c r="K2103" t="s">
        <v>1008</v>
      </c>
    </row>
    <row r="2104" spans="1:11">
      <c r="A2104" s="26">
        <v>44286</v>
      </c>
      <c r="B2104" t="s">
        <v>516</v>
      </c>
      <c r="C2104" t="s">
        <v>517</v>
      </c>
      <c r="D2104" t="s">
        <v>615</v>
      </c>
      <c r="E2104" t="s">
        <v>518</v>
      </c>
      <c r="F2104" s="29">
        <v>56</v>
      </c>
      <c r="G2104" s="29">
        <v>3393259.27</v>
      </c>
      <c r="H2104" t="s">
        <v>11</v>
      </c>
      <c r="I2104" t="s">
        <v>1009</v>
      </c>
      <c r="J2104" t="s">
        <v>627</v>
      </c>
      <c r="K2104" t="s">
        <v>1010</v>
      </c>
    </row>
    <row r="2105" spans="1:11">
      <c r="A2105" s="26">
        <v>44286</v>
      </c>
      <c r="B2105" t="s">
        <v>516</v>
      </c>
      <c r="C2105" t="s">
        <v>517</v>
      </c>
      <c r="D2105" t="s">
        <v>615</v>
      </c>
      <c r="E2105" t="s">
        <v>518</v>
      </c>
      <c r="F2105" s="29">
        <v>2</v>
      </c>
      <c r="G2105" s="29">
        <v>6105118.5499999998</v>
      </c>
      <c r="H2105" t="s">
        <v>11</v>
      </c>
      <c r="I2105" t="s">
        <v>1011</v>
      </c>
      <c r="J2105" t="s">
        <v>627</v>
      </c>
      <c r="K2105" t="s">
        <v>1012</v>
      </c>
    </row>
    <row r="2106" spans="1:11">
      <c r="A2106" s="26">
        <v>44286</v>
      </c>
      <c r="B2106" t="s">
        <v>516</v>
      </c>
      <c r="C2106" t="s">
        <v>517</v>
      </c>
      <c r="D2106" t="s">
        <v>615</v>
      </c>
      <c r="E2106" t="s">
        <v>518</v>
      </c>
      <c r="F2106" s="29">
        <v>11</v>
      </c>
      <c r="G2106" s="29">
        <v>16282988.359999999</v>
      </c>
      <c r="H2106" t="s">
        <v>11</v>
      </c>
      <c r="I2106" t="s">
        <v>1013</v>
      </c>
      <c r="J2106" t="s">
        <v>627</v>
      </c>
      <c r="K2106" t="s">
        <v>1014</v>
      </c>
    </row>
    <row r="2107" spans="1:11">
      <c r="A2107" s="26">
        <v>44286</v>
      </c>
      <c r="B2107" t="s">
        <v>516</v>
      </c>
      <c r="C2107" t="s">
        <v>517</v>
      </c>
      <c r="D2107" t="s">
        <v>615</v>
      </c>
      <c r="E2107" t="s">
        <v>518</v>
      </c>
      <c r="F2107" s="29">
        <v>292</v>
      </c>
      <c r="G2107" s="29">
        <v>95485666.180000007</v>
      </c>
      <c r="H2107" t="s">
        <v>11</v>
      </c>
      <c r="I2107" t="s">
        <v>1015</v>
      </c>
      <c r="J2107" t="s">
        <v>627</v>
      </c>
      <c r="K2107" t="s">
        <v>1016</v>
      </c>
    </row>
    <row r="2108" spans="1:11">
      <c r="A2108" s="26">
        <v>44286</v>
      </c>
      <c r="B2108" t="s">
        <v>516</v>
      </c>
      <c r="C2108" t="s">
        <v>517</v>
      </c>
      <c r="D2108" t="s">
        <v>615</v>
      </c>
      <c r="E2108" t="s">
        <v>518</v>
      </c>
      <c r="F2108" s="29">
        <v>76</v>
      </c>
      <c r="G2108" s="29">
        <v>10143525.82</v>
      </c>
      <c r="H2108" t="s">
        <v>11</v>
      </c>
      <c r="I2108" t="s">
        <v>1017</v>
      </c>
      <c r="J2108" t="s">
        <v>627</v>
      </c>
      <c r="K2108" t="s">
        <v>1018</v>
      </c>
    </row>
    <row r="2109" spans="1:11">
      <c r="A2109" s="26">
        <v>44286</v>
      </c>
      <c r="B2109" t="s">
        <v>516</v>
      </c>
      <c r="C2109" t="s">
        <v>517</v>
      </c>
      <c r="D2109" t="s">
        <v>615</v>
      </c>
      <c r="E2109" t="s">
        <v>518</v>
      </c>
      <c r="F2109" s="29">
        <v>502</v>
      </c>
      <c r="G2109" s="29">
        <v>42665370.549999997</v>
      </c>
      <c r="H2109" t="s">
        <v>11</v>
      </c>
      <c r="I2109" t="s">
        <v>1019</v>
      </c>
      <c r="J2109" t="s">
        <v>627</v>
      </c>
      <c r="K2109" t="s">
        <v>1020</v>
      </c>
    </row>
    <row r="2110" spans="1:11">
      <c r="A2110" s="26">
        <v>44286</v>
      </c>
      <c r="B2110" t="s">
        <v>516</v>
      </c>
      <c r="C2110" t="s">
        <v>517</v>
      </c>
      <c r="D2110" t="s">
        <v>615</v>
      </c>
      <c r="E2110" t="s">
        <v>518</v>
      </c>
      <c r="F2110" s="29">
        <v>59</v>
      </c>
      <c r="G2110" s="29">
        <v>24181379.27</v>
      </c>
      <c r="H2110" t="s">
        <v>11</v>
      </c>
      <c r="I2110" t="s">
        <v>1021</v>
      </c>
      <c r="J2110" t="s">
        <v>627</v>
      </c>
      <c r="K2110" t="s">
        <v>1022</v>
      </c>
    </row>
    <row r="2111" spans="1:11">
      <c r="A2111" s="26">
        <v>44286</v>
      </c>
      <c r="B2111" t="s">
        <v>516</v>
      </c>
      <c r="C2111" t="s">
        <v>517</v>
      </c>
      <c r="D2111" t="s">
        <v>615</v>
      </c>
      <c r="E2111" t="s">
        <v>518</v>
      </c>
      <c r="F2111" s="29">
        <v>114</v>
      </c>
      <c r="G2111" s="29">
        <v>19544841.440000001</v>
      </c>
      <c r="H2111" t="s">
        <v>11</v>
      </c>
      <c r="I2111" t="s">
        <v>1011</v>
      </c>
      <c r="J2111" t="s">
        <v>627</v>
      </c>
      <c r="K2111" t="s">
        <v>1023</v>
      </c>
    </row>
    <row r="2112" spans="1:11">
      <c r="A2112" s="26">
        <v>44286</v>
      </c>
      <c r="B2112" t="s">
        <v>516</v>
      </c>
      <c r="C2112" t="s">
        <v>517</v>
      </c>
      <c r="D2112" t="s">
        <v>615</v>
      </c>
      <c r="E2112" t="s">
        <v>518</v>
      </c>
      <c r="F2112" s="29">
        <v>19</v>
      </c>
      <c r="G2112" s="29">
        <v>6228652.7300000004</v>
      </c>
      <c r="H2112" t="s">
        <v>11</v>
      </c>
      <c r="I2112" t="s">
        <v>1024</v>
      </c>
      <c r="J2112" t="s">
        <v>627</v>
      </c>
      <c r="K2112" t="s">
        <v>1025</v>
      </c>
    </row>
    <row r="2113" spans="1:11">
      <c r="A2113" s="26">
        <v>44286</v>
      </c>
      <c r="B2113" t="s">
        <v>516</v>
      </c>
      <c r="C2113" t="s">
        <v>517</v>
      </c>
      <c r="D2113" t="s">
        <v>615</v>
      </c>
      <c r="E2113" t="s">
        <v>518</v>
      </c>
      <c r="F2113" s="29">
        <v>219</v>
      </c>
      <c r="G2113" s="29">
        <v>40802730.549999997</v>
      </c>
      <c r="H2113" t="s">
        <v>11</v>
      </c>
      <c r="I2113" t="s">
        <v>1026</v>
      </c>
      <c r="J2113" t="s">
        <v>627</v>
      </c>
      <c r="K2113" t="s">
        <v>1027</v>
      </c>
    </row>
    <row r="2114" spans="1:11">
      <c r="A2114" s="26">
        <v>44286</v>
      </c>
      <c r="B2114" t="s">
        <v>516</v>
      </c>
      <c r="C2114" t="s">
        <v>517</v>
      </c>
      <c r="D2114" t="s">
        <v>615</v>
      </c>
      <c r="E2114" t="s">
        <v>518</v>
      </c>
      <c r="F2114" s="29">
        <v>590</v>
      </c>
      <c r="G2114" s="29">
        <v>72111861.819999993</v>
      </c>
      <c r="H2114" t="s">
        <v>11</v>
      </c>
      <c r="I2114" t="s">
        <v>1028</v>
      </c>
      <c r="J2114" t="s">
        <v>627</v>
      </c>
      <c r="K2114" t="s">
        <v>1029</v>
      </c>
    </row>
    <row r="2115" spans="1:11">
      <c r="A2115" s="26">
        <v>44286</v>
      </c>
      <c r="B2115" t="s">
        <v>516</v>
      </c>
      <c r="C2115" t="s">
        <v>517</v>
      </c>
      <c r="D2115" t="s">
        <v>615</v>
      </c>
      <c r="E2115" t="s">
        <v>518</v>
      </c>
      <c r="F2115" s="29">
        <v>477</v>
      </c>
      <c r="G2115" s="29">
        <v>147532776</v>
      </c>
      <c r="H2115" t="s">
        <v>11</v>
      </c>
      <c r="I2115" t="s">
        <v>1030</v>
      </c>
      <c r="J2115" t="s">
        <v>627</v>
      </c>
      <c r="K2115" t="s">
        <v>1031</v>
      </c>
    </row>
    <row r="2116" spans="1:11">
      <c r="A2116" s="26">
        <v>44286</v>
      </c>
      <c r="B2116" t="s">
        <v>516</v>
      </c>
      <c r="C2116" t="s">
        <v>517</v>
      </c>
      <c r="D2116" t="s">
        <v>615</v>
      </c>
      <c r="E2116" t="s">
        <v>518</v>
      </c>
      <c r="F2116" s="29">
        <v>29</v>
      </c>
      <c r="G2116" s="29">
        <v>1706227.64</v>
      </c>
      <c r="H2116" t="s">
        <v>11</v>
      </c>
      <c r="I2116" t="s">
        <v>1032</v>
      </c>
      <c r="J2116" t="s">
        <v>627</v>
      </c>
      <c r="K2116" t="s">
        <v>1033</v>
      </c>
    </row>
    <row r="2117" spans="1:11">
      <c r="A2117" s="26">
        <v>44286</v>
      </c>
      <c r="B2117" t="s">
        <v>516</v>
      </c>
      <c r="C2117" t="s">
        <v>517</v>
      </c>
      <c r="D2117" t="s">
        <v>615</v>
      </c>
      <c r="E2117" t="s">
        <v>518</v>
      </c>
      <c r="F2117" s="29">
        <v>130</v>
      </c>
      <c r="G2117" s="29">
        <v>60080409.450000003</v>
      </c>
      <c r="H2117" t="s">
        <v>11</v>
      </c>
      <c r="I2117" t="s">
        <v>1034</v>
      </c>
      <c r="J2117" t="s">
        <v>627</v>
      </c>
      <c r="K2117" t="s">
        <v>1035</v>
      </c>
    </row>
    <row r="2118" spans="1:11">
      <c r="A2118" s="26">
        <v>44286</v>
      </c>
      <c r="B2118" t="s">
        <v>516</v>
      </c>
      <c r="C2118" t="s">
        <v>517</v>
      </c>
      <c r="D2118" t="s">
        <v>615</v>
      </c>
      <c r="E2118" t="s">
        <v>518</v>
      </c>
      <c r="F2118" s="29">
        <v>1641</v>
      </c>
      <c r="G2118" s="29">
        <v>148886794.27000001</v>
      </c>
      <c r="H2118" t="s">
        <v>11</v>
      </c>
      <c r="I2118" t="s">
        <v>701</v>
      </c>
      <c r="J2118" t="s">
        <v>627</v>
      </c>
      <c r="K2118" t="s">
        <v>1036</v>
      </c>
    </row>
    <row r="2119" spans="1:11">
      <c r="A2119" s="26">
        <v>44286</v>
      </c>
      <c r="B2119" t="s">
        <v>516</v>
      </c>
      <c r="C2119" t="s">
        <v>517</v>
      </c>
      <c r="D2119" t="s">
        <v>615</v>
      </c>
      <c r="E2119" t="s">
        <v>518</v>
      </c>
      <c r="F2119" s="29">
        <v>2</v>
      </c>
      <c r="G2119" s="29">
        <v>3137291.27</v>
      </c>
      <c r="H2119" t="s">
        <v>11</v>
      </c>
      <c r="I2119" t="s">
        <v>1037</v>
      </c>
      <c r="J2119" t="s">
        <v>627</v>
      </c>
      <c r="K2119" t="s">
        <v>1038</v>
      </c>
    </row>
    <row r="2120" spans="1:11">
      <c r="A2120" s="26">
        <v>44286</v>
      </c>
      <c r="B2120" t="s">
        <v>516</v>
      </c>
      <c r="C2120" t="s">
        <v>517</v>
      </c>
      <c r="D2120" t="s">
        <v>615</v>
      </c>
      <c r="E2120" t="s">
        <v>518</v>
      </c>
      <c r="F2120" s="29">
        <v>52</v>
      </c>
      <c r="G2120" s="29">
        <v>4217523.49</v>
      </c>
      <c r="H2120" t="s">
        <v>11</v>
      </c>
      <c r="I2120" t="s">
        <v>1037</v>
      </c>
      <c r="J2120" t="s">
        <v>627</v>
      </c>
      <c r="K2120" t="s">
        <v>1039</v>
      </c>
    </row>
    <row r="2121" spans="1:11">
      <c r="A2121" s="26">
        <v>44286</v>
      </c>
      <c r="B2121" t="s">
        <v>516</v>
      </c>
      <c r="C2121" t="s">
        <v>517</v>
      </c>
      <c r="D2121" t="s">
        <v>615</v>
      </c>
      <c r="E2121" t="s">
        <v>518</v>
      </c>
      <c r="F2121" s="29">
        <v>14</v>
      </c>
      <c r="G2121" s="29">
        <v>21602863.27</v>
      </c>
      <c r="H2121" t="s">
        <v>11</v>
      </c>
      <c r="I2121" t="s">
        <v>1040</v>
      </c>
      <c r="J2121" t="s">
        <v>627</v>
      </c>
      <c r="K2121" t="s">
        <v>1041</v>
      </c>
    </row>
    <row r="2122" spans="1:11">
      <c r="A2122" s="26">
        <v>44286</v>
      </c>
      <c r="B2122" t="s">
        <v>516</v>
      </c>
      <c r="C2122" t="s">
        <v>517</v>
      </c>
      <c r="D2122" t="s">
        <v>615</v>
      </c>
      <c r="E2122" t="s">
        <v>518</v>
      </c>
      <c r="F2122" s="29">
        <v>120</v>
      </c>
      <c r="G2122" s="29">
        <v>9488632.5600000005</v>
      </c>
      <c r="H2122" t="s">
        <v>11</v>
      </c>
      <c r="I2122" t="s">
        <v>1040</v>
      </c>
      <c r="J2122" t="s">
        <v>627</v>
      </c>
      <c r="K2122" t="s">
        <v>1042</v>
      </c>
    </row>
    <row r="2123" spans="1:11">
      <c r="A2123" s="26">
        <v>44286</v>
      </c>
      <c r="B2123" t="s">
        <v>516</v>
      </c>
      <c r="C2123" t="s">
        <v>517</v>
      </c>
      <c r="D2123" t="s">
        <v>615</v>
      </c>
      <c r="E2123" t="s">
        <v>518</v>
      </c>
      <c r="F2123" s="29">
        <v>0</v>
      </c>
      <c r="G2123" s="29">
        <v>0</v>
      </c>
      <c r="H2123" t="s">
        <v>11</v>
      </c>
      <c r="I2123" t="s">
        <v>1043</v>
      </c>
      <c r="J2123" t="s">
        <v>627</v>
      </c>
      <c r="K2123" t="s">
        <v>1044</v>
      </c>
    </row>
    <row r="2124" spans="1:11">
      <c r="A2124" s="26">
        <v>44286</v>
      </c>
      <c r="B2124" t="s">
        <v>516</v>
      </c>
      <c r="C2124" t="s">
        <v>517</v>
      </c>
      <c r="D2124" t="s">
        <v>615</v>
      </c>
      <c r="E2124" t="s">
        <v>518</v>
      </c>
      <c r="F2124" s="29">
        <v>7</v>
      </c>
      <c r="G2124" s="29">
        <v>1345078.33</v>
      </c>
      <c r="H2124" t="s">
        <v>11</v>
      </c>
      <c r="I2124" t="s">
        <v>1043</v>
      </c>
      <c r="J2124" t="s">
        <v>627</v>
      </c>
      <c r="K2124" t="s">
        <v>1045</v>
      </c>
    </row>
    <row r="2125" spans="1:11">
      <c r="A2125" s="26">
        <v>44286</v>
      </c>
      <c r="B2125" t="s">
        <v>516</v>
      </c>
      <c r="C2125" t="s">
        <v>517</v>
      </c>
      <c r="D2125" t="s">
        <v>615</v>
      </c>
      <c r="E2125" t="s">
        <v>518</v>
      </c>
      <c r="F2125" s="29">
        <v>264</v>
      </c>
      <c r="G2125" s="29">
        <v>44812338.869999997</v>
      </c>
      <c r="H2125" t="s">
        <v>11</v>
      </c>
      <c r="I2125" t="s">
        <v>1046</v>
      </c>
      <c r="J2125" t="s">
        <v>627</v>
      </c>
      <c r="K2125" t="s">
        <v>1047</v>
      </c>
    </row>
    <row r="2126" spans="1:11">
      <c r="A2126" s="26">
        <v>44286</v>
      </c>
      <c r="B2126" t="s">
        <v>516</v>
      </c>
      <c r="C2126" t="s">
        <v>517</v>
      </c>
      <c r="D2126" t="s">
        <v>615</v>
      </c>
      <c r="E2126" t="s">
        <v>518</v>
      </c>
      <c r="F2126" s="29">
        <v>81</v>
      </c>
      <c r="G2126" s="29">
        <v>6154710.8600000003</v>
      </c>
      <c r="H2126" t="s">
        <v>11</v>
      </c>
      <c r="I2126" t="s">
        <v>1048</v>
      </c>
      <c r="J2126" t="s">
        <v>627</v>
      </c>
      <c r="K2126" t="s">
        <v>1049</v>
      </c>
    </row>
    <row r="2127" spans="1:11">
      <c r="A2127" s="26">
        <v>44286</v>
      </c>
      <c r="B2127" t="s">
        <v>516</v>
      </c>
      <c r="C2127" t="s">
        <v>517</v>
      </c>
      <c r="D2127" t="s">
        <v>615</v>
      </c>
      <c r="E2127" t="s">
        <v>518</v>
      </c>
      <c r="F2127" s="29">
        <v>3</v>
      </c>
      <c r="G2127" s="29">
        <v>811604.57</v>
      </c>
      <c r="H2127" t="s">
        <v>11</v>
      </c>
      <c r="I2127" t="s">
        <v>1050</v>
      </c>
      <c r="J2127" t="s">
        <v>627</v>
      </c>
      <c r="K2127" t="s">
        <v>1051</v>
      </c>
    </row>
    <row r="2128" spans="1:11">
      <c r="A2128" s="26">
        <v>44286</v>
      </c>
      <c r="B2128" t="s">
        <v>516</v>
      </c>
      <c r="C2128" t="s">
        <v>517</v>
      </c>
      <c r="D2128" t="s">
        <v>615</v>
      </c>
      <c r="E2128" t="s">
        <v>518</v>
      </c>
      <c r="F2128" s="29">
        <v>612</v>
      </c>
      <c r="G2128" s="29">
        <v>35643738.43</v>
      </c>
      <c r="H2128" t="s">
        <v>11</v>
      </c>
      <c r="I2128" t="s">
        <v>1219</v>
      </c>
      <c r="J2128" t="s">
        <v>627</v>
      </c>
      <c r="K2128" t="s">
        <v>1052</v>
      </c>
    </row>
    <row r="2129" spans="1:11">
      <c r="A2129" s="26">
        <v>44286</v>
      </c>
      <c r="B2129" t="s">
        <v>516</v>
      </c>
      <c r="C2129" t="s">
        <v>517</v>
      </c>
      <c r="D2129" t="s">
        <v>615</v>
      </c>
      <c r="E2129" t="s">
        <v>518</v>
      </c>
      <c r="F2129" s="29">
        <v>4338</v>
      </c>
      <c r="G2129" s="29">
        <v>263974679.56999999</v>
      </c>
      <c r="H2129" t="s">
        <v>11</v>
      </c>
      <c r="I2129" t="s">
        <v>633</v>
      </c>
      <c r="J2129" t="s">
        <v>627</v>
      </c>
      <c r="K2129" t="s">
        <v>1053</v>
      </c>
    </row>
    <row r="2130" spans="1:11">
      <c r="A2130" s="26">
        <v>44286</v>
      </c>
      <c r="B2130" t="s">
        <v>516</v>
      </c>
      <c r="C2130" t="s">
        <v>517</v>
      </c>
      <c r="D2130" t="s">
        <v>615</v>
      </c>
      <c r="E2130" t="s">
        <v>518</v>
      </c>
      <c r="F2130" s="29">
        <v>168</v>
      </c>
      <c r="G2130" s="29">
        <v>7939718.0899999999</v>
      </c>
      <c r="H2130" t="s">
        <v>11</v>
      </c>
      <c r="I2130" t="s">
        <v>1220</v>
      </c>
      <c r="J2130" t="s">
        <v>627</v>
      </c>
      <c r="K2130" t="s">
        <v>1054</v>
      </c>
    </row>
    <row r="2131" spans="1:11">
      <c r="A2131" s="26">
        <v>44286</v>
      </c>
      <c r="B2131" t="s">
        <v>516</v>
      </c>
      <c r="C2131" t="s">
        <v>517</v>
      </c>
      <c r="D2131" t="s">
        <v>615</v>
      </c>
      <c r="E2131" t="s">
        <v>518</v>
      </c>
      <c r="F2131" s="29">
        <v>870</v>
      </c>
      <c r="G2131" s="29">
        <v>45290769.140000001</v>
      </c>
      <c r="H2131" t="s">
        <v>11</v>
      </c>
      <c r="I2131" t="s">
        <v>813</v>
      </c>
      <c r="J2131" t="s">
        <v>627</v>
      </c>
      <c r="K2131" t="s">
        <v>1055</v>
      </c>
    </row>
    <row r="2132" spans="1:11">
      <c r="A2132" s="26">
        <v>44286</v>
      </c>
      <c r="B2132" t="s">
        <v>516</v>
      </c>
      <c r="C2132" t="s">
        <v>517</v>
      </c>
      <c r="D2132" t="s">
        <v>615</v>
      </c>
      <c r="E2132" t="s">
        <v>518</v>
      </c>
      <c r="F2132" s="29">
        <v>309</v>
      </c>
      <c r="G2132" s="29">
        <v>12064049.890000001</v>
      </c>
      <c r="H2132" t="s">
        <v>11</v>
      </c>
      <c r="I2132" t="s">
        <v>919</v>
      </c>
      <c r="J2132" t="s">
        <v>627</v>
      </c>
      <c r="K2132" t="s">
        <v>1056</v>
      </c>
    </row>
    <row r="2133" spans="1:11">
      <c r="A2133" s="26">
        <v>44286</v>
      </c>
      <c r="B2133" t="s">
        <v>516</v>
      </c>
      <c r="C2133" t="s">
        <v>517</v>
      </c>
      <c r="D2133" t="s">
        <v>615</v>
      </c>
      <c r="E2133" t="s">
        <v>518</v>
      </c>
      <c r="F2133" s="29">
        <v>325</v>
      </c>
      <c r="G2133" s="29">
        <v>15898720.970000001</v>
      </c>
      <c r="H2133" t="s">
        <v>11</v>
      </c>
      <c r="I2133" t="s">
        <v>1221</v>
      </c>
      <c r="J2133" t="s">
        <v>627</v>
      </c>
      <c r="K2133" t="s">
        <v>1057</v>
      </c>
    </row>
    <row r="2134" spans="1:11">
      <c r="A2134" s="26">
        <v>44286</v>
      </c>
      <c r="B2134" t="s">
        <v>516</v>
      </c>
      <c r="C2134" t="s">
        <v>517</v>
      </c>
      <c r="D2134" t="s">
        <v>615</v>
      </c>
      <c r="E2134" t="s">
        <v>518</v>
      </c>
      <c r="F2134" s="29">
        <v>113</v>
      </c>
      <c r="G2134" s="29">
        <v>23583236.359999999</v>
      </c>
      <c r="H2134" t="s">
        <v>11</v>
      </c>
      <c r="I2134" t="s">
        <v>1086</v>
      </c>
      <c r="J2134" t="s">
        <v>1087</v>
      </c>
      <c r="K2134" t="s">
        <v>1088</v>
      </c>
    </row>
    <row r="2135" spans="1:11">
      <c r="A2135" s="26">
        <v>44286</v>
      </c>
      <c r="B2135" t="s">
        <v>516</v>
      </c>
      <c r="C2135" t="s">
        <v>517</v>
      </c>
      <c r="D2135" t="s">
        <v>615</v>
      </c>
      <c r="E2135" t="s">
        <v>518</v>
      </c>
      <c r="F2135" s="29">
        <v>226</v>
      </c>
      <c r="G2135" s="29">
        <v>181002890.91</v>
      </c>
      <c r="H2135" t="s">
        <v>11</v>
      </c>
      <c r="I2135" t="s">
        <v>1089</v>
      </c>
      <c r="J2135" t="s">
        <v>1087</v>
      </c>
      <c r="K2135" t="s">
        <v>1090</v>
      </c>
    </row>
    <row r="2136" spans="1:11">
      <c r="A2136" s="26">
        <v>44286</v>
      </c>
      <c r="B2136" t="s">
        <v>516</v>
      </c>
      <c r="C2136" t="s">
        <v>517</v>
      </c>
      <c r="D2136" t="s">
        <v>615</v>
      </c>
      <c r="E2136" t="s">
        <v>518</v>
      </c>
      <c r="F2136" s="29">
        <v>3804</v>
      </c>
      <c r="G2136" s="29">
        <v>12249973676.360001</v>
      </c>
      <c r="H2136" t="s">
        <v>11</v>
      </c>
      <c r="I2136" t="s">
        <v>1091</v>
      </c>
      <c r="J2136" t="s">
        <v>1087</v>
      </c>
      <c r="K2136" t="s">
        <v>1092</v>
      </c>
    </row>
    <row r="2137" spans="1:11">
      <c r="A2137" s="26">
        <v>44286</v>
      </c>
      <c r="B2137" t="s">
        <v>516</v>
      </c>
      <c r="C2137" t="s">
        <v>517</v>
      </c>
      <c r="D2137" t="s">
        <v>615</v>
      </c>
      <c r="E2137" t="s">
        <v>518</v>
      </c>
      <c r="F2137" s="29">
        <v>407</v>
      </c>
      <c r="G2137" s="29">
        <v>134736375.22999999</v>
      </c>
      <c r="H2137" t="s">
        <v>11</v>
      </c>
      <c r="I2137" t="s">
        <v>1093</v>
      </c>
      <c r="J2137" t="s">
        <v>1087</v>
      </c>
      <c r="K2137" t="s">
        <v>1094</v>
      </c>
    </row>
    <row r="2138" spans="1:11">
      <c r="A2138" s="26">
        <v>44286</v>
      </c>
      <c r="B2138" t="s">
        <v>516</v>
      </c>
      <c r="C2138" t="s">
        <v>517</v>
      </c>
      <c r="D2138" t="s">
        <v>615</v>
      </c>
      <c r="E2138" t="s">
        <v>518</v>
      </c>
      <c r="F2138" s="29">
        <v>1965</v>
      </c>
      <c r="G2138" s="29">
        <v>2548411225.4499998</v>
      </c>
      <c r="H2138" t="s">
        <v>11</v>
      </c>
      <c r="I2138" t="s">
        <v>1095</v>
      </c>
      <c r="J2138" t="s">
        <v>1087</v>
      </c>
      <c r="K2138" t="s">
        <v>1096</v>
      </c>
    </row>
    <row r="2139" spans="1:11">
      <c r="A2139" s="26">
        <v>44286</v>
      </c>
      <c r="B2139" t="s">
        <v>516</v>
      </c>
      <c r="C2139" t="s">
        <v>517</v>
      </c>
      <c r="D2139" t="s">
        <v>615</v>
      </c>
      <c r="E2139" t="s">
        <v>518</v>
      </c>
      <c r="F2139" s="29">
        <v>759</v>
      </c>
      <c r="G2139" s="29">
        <v>310326285.44999999</v>
      </c>
      <c r="H2139" t="s">
        <v>11</v>
      </c>
      <c r="I2139" t="s">
        <v>1097</v>
      </c>
      <c r="J2139" t="s">
        <v>1087</v>
      </c>
      <c r="K2139" t="s">
        <v>1098</v>
      </c>
    </row>
    <row r="2140" spans="1:11">
      <c r="A2140" s="26">
        <v>44286</v>
      </c>
      <c r="B2140" t="s">
        <v>516</v>
      </c>
      <c r="C2140" t="s">
        <v>517</v>
      </c>
      <c r="D2140" t="s">
        <v>615</v>
      </c>
      <c r="E2140" t="s">
        <v>518</v>
      </c>
      <c r="F2140" s="29">
        <v>97</v>
      </c>
      <c r="G2140" s="29">
        <v>74155596.359999999</v>
      </c>
      <c r="H2140" t="s">
        <v>11</v>
      </c>
      <c r="I2140" t="s">
        <v>1099</v>
      </c>
      <c r="J2140" t="s">
        <v>1087</v>
      </c>
      <c r="K2140" t="s">
        <v>1100</v>
      </c>
    </row>
    <row r="2141" spans="1:11">
      <c r="A2141" s="26">
        <v>44286</v>
      </c>
      <c r="B2141" t="s">
        <v>516</v>
      </c>
      <c r="C2141" t="s">
        <v>517</v>
      </c>
      <c r="D2141" t="s">
        <v>615</v>
      </c>
      <c r="E2141" t="s">
        <v>518</v>
      </c>
      <c r="F2141" s="29">
        <v>1145</v>
      </c>
      <c r="G2141" s="29">
        <v>894004770</v>
      </c>
      <c r="H2141" t="s">
        <v>11</v>
      </c>
      <c r="I2141" t="s">
        <v>1101</v>
      </c>
      <c r="J2141" t="s">
        <v>1087</v>
      </c>
      <c r="K2141" t="s">
        <v>1102</v>
      </c>
    </row>
    <row r="2142" spans="1:11">
      <c r="A2142" s="26">
        <v>44286</v>
      </c>
      <c r="B2142" t="s">
        <v>516</v>
      </c>
      <c r="C2142" t="s">
        <v>517</v>
      </c>
      <c r="D2142" t="s">
        <v>615</v>
      </c>
      <c r="E2142" t="s">
        <v>518</v>
      </c>
      <c r="F2142" s="29">
        <v>1112</v>
      </c>
      <c r="G2142" s="29">
        <v>868326554.16999996</v>
      </c>
      <c r="H2142" t="s">
        <v>11</v>
      </c>
      <c r="I2142" t="s">
        <v>1101</v>
      </c>
      <c r="J2142" t="s">
        <v>1087</v>
      </c>
      <c r="K2142" t="s">
        <v>1103</v>
      </c>
    </row>
    <row r="2143" spans="1:11">
      <c r="A2143" s="26">
        <v>44286</v>
      </c>
      <c r="B2143" t="s">
        <v>516</v>
      </c>
      <c r="C2143" t="s">
        <v>517</v>
      </c>
      <c r="D2143" t="s">
        <v>615</v>
      </c>
      <c r="E2143" t="s">
        <v>518</v>
      </c>
      <c r="F2143" s="29">
        <v>1058</v>
      </c>
      <c r="G2143" s="29">
        <v>853919430.55999994</v>
      </c>
      <c r="H2143" t="s">
        <v>11</v>
      </c>
      <c r="I2143" t="s">
        <v>1101</v>
      </c>
      <c r="J2143" t="s">
        <v>1087</v>
      </c>
      <c r="K2143" t="s">
        <v>1104</v>
      </c>
    </row>
    <row r="2144" spans="1:11">
      <c r="A2144" s="26">
        <v>44286</v>
      </c>
      <c r="B2144" t="s">
        <v>516</v>
      </c>
      <c r="C2144" t="s">
        <v>517</v>
      </c>
      <c r="D2144" t="s">
        <v>615</v>
      </c>
      <c r="E2144" t="s">
        <v>518</v>
      </c>
      <c r="F2144" s="29">
        <v>687</v>
      </c>
      <c r="G2144" s="29">
        <v>560339491.66999996</v>
      </c>
      <c r="H2144" t="s">
        <v>11</v>
      </c>
      <c r="I2144" t="s">
        <v>1101</v>
      </c>
      <c r="J2144" t="s">
        <v>1087</v>
      </c>
      <c r="K2144" t="s">
        <v>1105</v>
      </c>
    </row>
    <row r="2145" spans="1:11">
      <c r="A2145" s="26">
        <v>44286</v>
      </c>
      <c r="B2145" t="s">
        <v>516</v>
      </c>
      <c r="C2145" t="s">
        <v>517</v>
      </c>
      <c r="D2145" t="s">
        <v>615</v>
      </c>
      <c r="E2145" t="s">
        <v>518</v>
      </c>
      <c r="F2145" s="29">
        <v>330350</v>
      </c>
      <c r="G2145" s="29">
        <v>261912930384.54999</v>
      </c>
      <c r="H2145" t="s">
        <v>11</v>
      </c>
      <c r="I2145" t="s">
        <v>1106</v>
      </c>
      <c r="J2145" t="s">
        <v>1087</v>
      </c>
      <c r="K2145" t="s">
        <v>1107</v>
      </c>
    </row>
    <row r="2146" spans="1:11">
      <c r="A2146" s="26">
        <v>44286</v>
      </c>
      <c r="B2146" t="s">
        <v>516</v>
      </c>
      <c r="C2146" t="s">
        <v>517</v>
      </c>
      <c r="D2146" t="s">
        <v>615</v>
      </c>
      <c r="E2146" t="s">
        <v>518</v>
      </c>
      <c r="F2146" s="29">
        <v>325</v>
      </c>
      <c r="G2146" s="29">
        <v>247880770</v>
      </c>
      <c r="H2146" t="s">
        <v>11</v>
      </c>
      <c r="I2146" t="s">
        <v>1112</v>
      </c>
      <c r="J2146" t="s">
        <v>1087</v>
      </c>
      <c r="K2146" t="s">
        <v>1113</v>
      </c>
    </row>
    <row r="2147" spans="1:11">
      <c r="A2147" s="26">
        <v>44286</v>
      </c>
      <c r="B2147" t="s">
        <v>516</v>
      </c>
      <c r="C2147" t="s">
        <v>517</v>
      </c>
      <c r="D2147" t="s">
        <v>615</v>
      </c>
      <c r="E2147" t="s">
        <v>518</v>
      </c>
      <c r="F2147" s="29">
        <v>109</v>
      </c>
      <c r="G2147" s="29">
        <v>144116641.81999999</v>
      </c>
      <c r="H2147" t="s">
        <v>11</v>
      </c>
      <c r="I2147" t="s">
        <v>1206</v>
      </c>
      <c r="J2147" t="s">
        <v>1087</v>
      </c>
      <c r="K2147" t="s">
        <v>1207</v>
      </c>
    </row>
    <row r="2148" spans="1:11">
      <c r="A2148" s="26">
        <v>44286</v>
      </c>
      <c r="B2148" t="s">
        <v>516</v>
      </c>
      <c r="C2148" t="s">
        <v>517</v>
      </c>
      <c r="D2148" t="s">
        <v>615</v>
      </c>
      <c r="E2148" t="s">
        <v>518</v>
      </c>
      <c r="F2148" s="29">
        <v>113</v>
      </c>
      <c r="G2148" s="29">
        <v>42575655.670000002</v>
      </c>
      <c r="H2148" t="s">
        <v>11</v>
      </c>
      <c r="I2148" t="s">
        <v>1114</v>
      </c>
      <c r="J2148" t="s">
        <v>1087</v>
      </c>
      <c r="K2148" t="s">
        <v>1115</v>
      </c>
    </row>
    <row r="2149" spans="1:11">
      <c r="A2149" s="26">
        <v>44286</v>
      </c>
      <c r="B2149" t="s">
        <v>516</v>
      </c>
      <c r="C2149" t="s">
        <v>517</v>
      </c>
      <c r="D2149" t="s">
        <v>615</v>
      </c>
      <c r="E2149" t="s">
        <v>518</v>
      </c>
      <c r="F2149" s="29">
        <v>219637</v>
      </c>
      <c r="G2149" s="29">
        <v>696074561978.18005</v>
      </c>
      <c r="H2149" t="s">
        <v>11</v>
      </c>
      <c r="I2149" t="s">
        <v>1116</v>
      </c>
      <c r="J2149" t="s">
        <v>1087</v>
      </c>
      <c r="K2149" t="s">
        <v>1117</v>
      </c>
    </row>
    <row r="2150" spans="1:11">
      <c r="A2150" s="26">
        <v>44286</v>
      </c>
      <c r="B2150" t="s">
        <v>516</v>
      </c>
      <c r="C2150" t="s">
        <v>517</v>
      </c>
      <c r="D2150" t="s">
        <v>615</v>
      </c>
      <c r="E2150" t="s">
        <v>518</v>
      </c>
      <c r="F2150" s="29">
        <v>4189</v>
      </c>
      <c r="G2150" s="29">
        <v>2626738823.4299998</v>
      </c>
      <c r="H2150" t="s">
        <v>11</v>
      </c>
      <c r="I2150" t="s">
        <v>1118</v>
      </c>
      <c r="J2150" t="s">
        <v>1087</v>
      </c>
      <c r="K2150" t="s">
        <v>1119</v>
      </c>
    </row>
    <row r="2151" spans="1:11">
      <c r="A2151" s="26">
        <v>44286</v>
      </c>
      <c r="B2151" t="s">
        <v>516</v>
      </c>
      <c r="C2151" t="s">
        <v>517</v>
      </c>
      <c r="D2151" t="s">
        <v>615</v>
      </c>
      <c r="E2151" t="s">
        <v>518</v>
      </c>
      <c r="F2151" s="29">
        <v>3796</v>
      </c>
      <c r="G2151" s="29">
        <v>2459761766.4899998</v>
      </c>
      <c r="H2151" t="s">
        <v>11</v>
      </c>
      <c r="I2151" t="s">
        <v>1120</v>
      </c>
      <c r="J2151" t="s">
        <v>1087</v>
      </c>
      <c r="K2151" t="s">
        <v>1121</v>
      </c>
    </row>
    <row r="2152" spans="1:11">
      <c r="A2152" s="26">
        <v>44286</v>
      </c>
      <c r="B2152" t="s">
        <v>516</v>
      </c>
      <c r="C2152" t="s">
        <v>517</v>
      </c>
      <c r="D2152" t="s">
        <v>615</v>
      </c>
      <c r="E2152" t="s">
        <v>518</v>
      </c>
      <c r="F2152" s="29">
        <v>350</v>
      </c>
      <c r="G2152" s="29">
        <v>473497149.08999997</v>
      </c>
      <c r="H2152" t="s">
        <v>11</v>
      </c>
      <c r="I2152" t="s">
        <v>1122</v>
      </c>
      <c r="J2152" t="s">
        <v>1087</v>
      </c>
      <c r="K2152" t="s">
        <v>1123</v>
      </c>
    </row>
    <row r="2153" spans="1:11">
      <c r="A2153" s="26">
        <v>44286</v>
      </c>
      <c r="B2153" t="s">
        <v>516</v>
      </c>
      <c r="C2153" t="s">
        <v>517</v>
      </c>
      <c r="D2153" t="s">
        <v>615</v>
      </c>
      <c r="E2153" t="s">
        <v>518</v>
      </c>
      <c r="F2153" s="29">
        <v>258</v>
      </c>
      <c r="G2153" s="29">
        <v>3631854</v>
      </c>
      <c r="H2153" t="s">
        <v>11</v>
      </c>
      <c r="I2153" t="s">
        <v>1128</v>
      </c>
      <c r="J2153" t="s">
        <v>1129</v>
      </c>
      <c r="K2153" t="s">
        <v>1130</v>
      </c>
    </row>
    <row r="2154" spans="1:11">
      <c r="A2154" s="26">
        <v>44286</v>
      </c>
      <c r="B2154" t="s">
        <v>516</v>
      </c>
      <c r="C2154" t="s">
        <v>517</v>
      </c>
      <c r="D2154" t="s">
        <v>615</v>
      </c>
      <c r="E2154" t="s">
        <v>518</v>
      </c>
      <c r="F2154" s="29">
        <v>554</v>
      </c>
      <c r="G2154" s="29">
        <v>1779061.18</v>
      </c>
      <c r="H2154" t="s">
        <v>11</v>
      </c>
      <c r="I2154" t="s">
        <v>1131</v>
      </c>
      <c r="J2154" t="s">
        <v>1129</v>
      </c>
      <c r="K2154" t="s">
        <v>1132</v>
      </c>
    </row>
    <row r="2155" spans="1:11">
      <c r="A2155" s="26">
        <v>44286</v>
      </c>
      <c r="B2155" t="s">
        <v>516</v>
      </c>
      <c r="C2155" t="s">
        <v>517</v>
      </c>
      <c r="D2155" t="s">
        <v>615</v>
      </c>
      <c r="E2155" t="s">
        <v>518</v>
      </c>
      <c r="F2155" s="29">
        <v>515262</v>
      </c>
      <c r="G2155" s="29">
        <v>1688265311</v>
      </c>
      <c r="H2155" t="s">
        <v>11</v>
      </c>
      <c r="I2155" t="s">
        <v>1133</v>
      </c>
      <c r="J2155" t="s">
        <v>1129</v>
      </c>
      <c r="K2155" t="s">
        <v>1134</v>
      </c>
    </row>
    <row r="2156" spans="1:11">
      <c r="A2156" s="26">
        <v>44286</v>
      </c>
      <c r="B2156" t="s">
        <v>516</v>
      </c>
      <c r="C2156" t="s">
        <v>517</v>
      </c>
      <c r="D2156" t="s">
        <v>615</v>
      </c>
      <c r="E2156" t="s">
        <v>518</v>
      </c>
      <c r="F2156" s="29">
        <v>538022</v>
      </c>
      <c r="G2156" s="29">
        <v>1841638508.75</v>
      </c>
      <c r="H2156" t="s">
        <v>11</v>
      </c>
      <c r="I2156" t="s">
        <v>1133</v>
      </c>
      <c r="J2156" t="s">
        <v>1129</v>
      </c>
      <c r="K2156" t="s">
        <v>1135</v>
      </c>
    </row>
    <row r="2157" spans="1:11">
      <c r="A2157" s="26">
        <v>44286</v>
      </c>
      <c r="B2157" t="s">
        <v>516</v>
      </c>
      <c r="C2157" t="s">
        <v>517</v>
      </c>
      <c r="D2157" t="s">
        <v>615</v>
      </c>
      <c r="E2157" t="s">
        <v>518</v>
      </c>
      <c r="F2157" s="29">
        <v>496212</v>
      </c>
      <c r="G2157" s="29">
        <v>1572599033.0599999</v>
      </c>
      <c r="H2157" t="s">
        <v>11</v>
      </c>
      <c r="I2157" t="s">
        <v>1133</v>
      </c>
      <c r="J2157" t="s">
        <v>1129</v>
      </c>
      <c r="K2157" t="s">
        <v>1136</v>
      </c>
    </row>
    <row r="2158" spans="1:11">
      <c r="A2158" s="26">
        <v>44286</v>
      </c>
      <c r="B2158" t="s">
        <v>516</v>
      </c>
      <c r="C2158" t="s">
        <v>517</v>
      </c>
      <c r="D2158" t="s">
        <v>615</v>
      </c>
      <c r="E2158" t="s">
        <v>518</v>
      </c>
      <c r="F2158" s="29">
        <v>443816</v>
      </c>
      <c r="G2158" s="29">
        <v>1308435271.6700001</v>
      </c>
      <c r="H2158" t="s">
        <v>11</v>
      </c>
      <c r="I2158" t="s">
        <v>1133</v>
      </c>
      <c r="J2158" t="s">
        <v>1129</v>
      </c>
      <c r="K2158" t="s">
        <v>1137</v>
      </c>
    </row>
    <row r="2159" spans="1:11">
      <c r="A2159" s="26">
        <v>44286</v>
      </c>
      <c r="B2159" t="s">
        <v>516</v>
      </c>
      <c r="C2159" t="s">
        <v>517</v>
      </c>
      <c r="D2159" t="s">
        <v>615</v>
      </c>
      <c r="E2159" t="s">
        <v>518</v>
      </c>
      <c r="F2159" s="29">
        <v>258345</v>
      </c>
      <c r="G2159" s="29">
        <v>1423329573.45</v>
      </c>
      <c r="H2159" t="s">
        <v>11</v>
      </c>
      <c r="I2159" t="s">
        <v>1138</v>
      </c>
      <c r="J2159" t="s">
        <v>1129</v>
      </c>
      <c r="K2159" t="s">
        <v>1139</v>
      </c>
    </row>
    <row r="2160" spans="1:11">
      <c r="A2160" s="26">
        <v>44286</v>
      </c>
      <c r="B2160" t="s">
        <v>516</v>
      </c>
      <c r="C2160" t="s">
        <v>517</v>
      </c>
      <c r="D2160" t="s">
        <v>615</v>
      </c>
      <c r="E2160" t="s">
        <v>518</v>
      </c>
      <c r="F2160" s="29">
        <v>0</v>
      </c>
      <c r="G2160" s="29">
        <v>0</v>
      </c>
      <c r="H2160" t="s">
        <v>11</v>
      </c>
      <c r="I2160" t="s">
        <v>626</v>
      </c>
      <c r="J2160" t="s">
        <v>1140</v>
      </c>
      <c r="K2160" t="s">
        <v>1141</v>
      </c>
    </row>
    <row r="2161" spans="1:11">
      <c r="A2161" s="26">
        <v>44286</v>
      </c>
      <c r="B2161" t="s">
        <v>516</v>
      </c>
      <c r="C2161" t="s">
        <v>517</v>
      </c>
      <c r="D2161" t="s">
        <v>615</v>
      </c>
      <c r="E2161" t="s">
        <v>518</v>
      </c>
      <c r="F2161" s="29">
        <v>16</v>
      </c>
      <c r="G2161" s="29">
        <v>16453.09</v>
      </c>
      <c r="H2161" t="s">
        <v>11</v>
      </c>
      <c r="I2161" t="s">
        <v>629</v>
      </c>
      <c r="J2161" t="s">
        <v>1140</v>
      </c>
      <c r="K2161" t="s">
        <v>1142</v>
      </c>
    </row>
    <row r="2162" spans="1:11">
      <c r="A2162" s="26">
        <v>44286</v>
      </c>
      <c r="B2162" t="s">
        <v>516</v>
      </c>
      <c r="C2162" t="s">
        <v>517</v>
      </c>
      <c r="D2162" t="s">
        <v>615</v>
      </c>
      <c r="E2162" t="s">
        <v>518</v>
      </c>
      <c r="F2162" s="29">
        <v>57</v>
      </c>
      <c r="G2162" s="29">
        <v>302034.55</v>
      </c>
      <c r="H2162" t="s">
        <v>11</v>
      </c>
      <c r="I2162" t="s">
        <v>631</v>
      </c>
      <c r="J2162" t="s">
        <v>1140</v>
      </c>
      <c r="K2162" t="s">
        <v>1143</v>
      </c>
    </row>
    <row r="2163" spans="1:11">
      <c r="A2163" s="26">
        <v>44286</v>
      </c>
      <c r="B2163" t="s">
        <v>516</v>
      </c>
      <c r="C2163" t="s">
        <v>517</v>
      </c>
      <c r="D2163" t="s">
        <v>615</v>
      </c>
      <c r="E2163" t="s">
        <v>518</v>
      </c>
      <c r="F2163" s="29">
        <v>192</v>
      </c>
      <c r="G2163" s="29">
        <v>9458786.1799999997</v>
      </c>
      <c r="H2163" t="s">
        <v>11</v>
      </c>
      <c r="I2163" t="s">
        <v>633</v>
      </c>
      <c r="J2163" t="s">
        <v>1140</v>
      </c>
      <c r="K2163" t="s">
        <v>1144</v>
      </c>
    </row>
    <row r="2164" spans="1:11">
      <c r="A2164" s="26">
        <v>44286</v>
      </c>
      <c r="B2164" t="s">
        <v>516</v>
      </c>
      <c r="C2164" t="s">
        <v>517</v>
      </c>
      <c r="D2164" t="s">
        <v>615</v>
      </c>
      <c r="E2164" t="s">
        <v>518</v>
      </c>
      <c r="F2164" s="29">
        <v>27</v>
      </c>
      <c r="G2164" s="29">
        <v>65786.55</v>
      </c>
      <c r="H2164" t="s">
        <v>11</v>
      </c>
      <c r="I2164" t="s">
        <v>635</v>
      </c>
      <c r="J2164" t="s">
        <v>1140</v>
      </c>
      <c r="K2164" t="s">
        <v>1145</v>
      </c>
    </row>
    <row r="2165" spans="1:11">
      <c r="A2165" s="26">
        <v>44286</v>
      </c>
      <c r="B2165" t="s">
        <v>516</v>
      </c>
      <c r="C2165" t="s">
        <v>517</v>
      </c>
      <c r="D2165" t="s">
        <v>615</v>
      </c>
      <c r="E2165" t="s">
        <v>518</v>
      </c>
      <c r="F2165" s="29">
        <v>2</v>
      </c>
      <c r="G2165" s="29">
        <v>6604.73</v>
      </c>
      <c r="H2165" t="s">
        <v>11</v>
      </c>
      <c r="I2165" t="s">
        <v>637</v>
      </c>
      <c r="J2165" t="s">
        <v>1140</v>
      </c>
      <c r="K2165" t="s">
        <v>1146</v>
      </c>
    </row>
    <row r="2166" spans="1:11">
      <c r="A2166" s="26">
        <v>44286</v>
      </c>
      <c r="B2166" t="s">
        <v>516</v>
      </c>
      <c r="C2166" t="s">
        <v>517</v>
      </c>
      <c r="D2166" t="s">
        <v>615</v>
      </c>
      <c r="E2166" t="s">
        <v>518</v>
      </c>
      <c r="F2166" s="29">
        <v>6</v>
      </c>
      <c r="G2166" s="29">
        <v>7893.82</v>
      </c>
      <c r="H2166" t="s">
        <v>11</v>
      </c>
      <c r="I2166" t="s">
        <v>639</v>
      </c>
      <c r="J2166" t="s">
        <v>1140</v>
      </c>
      <c r="K2166" t="s">
        <v>1147</v>
      </c>
    </row>
    <row r="2167" spans="1:11">
      <c r="A2167" s="26">
        <v>44286</v>
      </c>
      <c r="B2167" t="s">
        <v>516</v>
      </c>
      <c r="C2167" t="s">
        <v>517</v>
      </c>
      <c r="D2167" t="s">
        <v>615</v>
      </c>
      <c r="E2167" t="s">
        <v>518</v>
      </c>
      <c r="F2167" s="29">
        <v>93</v>
      </c>
      <c r="G2167" s="29">
        <v>117014.91</v>
      </c>
      <c r="H2167" t="s">
        <v>11</v>
      </c>
      <c r="I2167" t="s">
        <v>641</v>
      </c>
      <c r="J2167" t="s">
        <v>1140</v>
      </c>
      <c r="K2167" t="s">
        <v>1148</v>
      </c>
    </row>
    <row r="2168" spans="1:11">
      <c r="A2168" s="26">
        <v>44286</v>
      </c>
      <c r="B2168" t="s">
        <v>516</v>
      </c>
      <c r="C2168" t="s">
        <v>517</v>
      </c>
      <c r="D2168" t="s">
        <v>615</v>
      </c>
      <c r="E2168" t="s">
        <v>518</v>
      </c>
      <c r="F2168" s="29">
        <v>1</v>
      </c>
      <c r="G2168" s="29">
        <v>368.36</v>
      </c>
      <c r="H2168" t="s">
        <v>11</v>
      </c>
      <c r="I2168" t="s">
        <v>643</v>
      </c>
      <c r="J2168" t="s">
        <v>1140</v>
      </c>
      <c r="K2168" t="s">
        <v>1149</v>
      </c>
    </row>
    <row r="2169" spans="1:11">
      <c r="A2169" s="26">
        <v>44286</v>
      </c>
      <c r="B2169" t="s">
        <v>516</v>
      </c>
      <c r="C2169" t="s">
        <v>517</v>
      </c>
      <c r="D2169" t="s">
        <v>615</v>
      </c>
      <c r="E2169" t="s">
        <v>518</v>
      </c>
      <c r="F2169" s="29">
        <v>22</v>
      </c>
      <c r="G2169" s="29">
        <v>36562.18</v>
      </c>
      <c r="H2169" t="s">
        <v>11</v>
      </c>
      <c r="I2169" t="s">
        <v>645</v>
      </c>
      <c r="J2169" t="s">
        <v>1140</v>
      </c>
      <c r="K2169" t="s">
        <v>1150</v>
      </c>
    </row>
    <row r="2170" spans="1:11">
      <c r="A2170" s="26">
        <v>44286</v>
      </c>
      <c r="B2170" t="s">
        <v>516</v>
      </c>
      <c r="C2170" t="s">
        <v>517</v>
      </c>
      <c r="D2170" t="s">
        <v>615</v>
      </c>
      <c r="E2170" t="s">
        <v>518</v>
      </c>
      <c r="F2170" s="29">
        <v>3</v>
      </c>
      <c r="G2170" s="29">
        <v>3010.55</v>
      </c>
      <c r="H2170" t="s">
        <v>11</v>
      </c>
      <c r="I2170" t="s">
        <v>647</v>
      </c>
      <c r="J2170" t="s">
        <v>1140</v>
      </c>
      <c r="K2170" t="s">
        <v>1151</v>
      </c>
    </row>
    <row r="2171" spans="1:11">
      <c r="A2171" s="26">
        <v>44286</v>
      </c>
      <c r="B2171" t="s">
        <v>516</v>
      </c>
      <c r="C2171" t="s">
        <v>517</v>
      </c>
      <c r="D2171" t="s">
        <v>615</v>
      </c>
      <c r="E2171" t="s">
        <v>518</v>
      </c>
      <c r="F2171" s="29">
        <v>3</v>
      </c>
      <c r="G2171" s="29">
        <v>1680.36</v>
      </c>
      <c r="H2171" t="s">
        <v>11</v>
      </c>
      <c r="I2171" t="s">
        <v>649</v>
      </c>
      <c r="J2171" t="s">
        <v>1140</v>
      </c>
      <c r="K2171" t="s">
        <v>1152</v>
      </c>
    </row>
    <row r="2172" spans="1:11">
      <c r="A2172" s="26">
        <v>44286</v>
      </c>
      <c r="B2172" t="s">
        <v>516</v>
      </c>
      <c r="C2172" t="s">
        <v>517</v>
      </c>
      <c r="D2172" t="s">
        <v>615</v>
      </c>
      <c r="E2172" t="s">
        <v>518</v>
      </c>
      <c r="F2172" s="29">
        <v>1</v>
      </c>
      <c r="G2172" s="29">
        <v>1002.55</v>
      </c>
      <c r="H2172" t="s">
        <v>11</v>
      </c>
      <c r="I2172" t="s">
        <v>651</v>
      </c>
      <c r="J2172" t="s">
        <v>1140</v>
      </c>
      <c r="K2172" t="s">
        <v>1153</v>
      </c>
    </row>
    <row r="2173" spans="1:11">
      <c r="A2173" s="26">
        <v>44286</v>
      </c>
      <c r="B2173" t="s">
        <v>516</v>
      </c>
      <c r="C2173" t="s">
        <v>517</v>
      </c>
      <c r="D2173" t="s">
        <v>615</v>
      </c>
      <c r="E2173" t="s">
        <v>518</v>
      </c>
      <c r="F2173" s="29">
        <v>1</v>
      </c>
      <c r="G2173" s="29">
        <v>1308.3599999999999</v>
      </c>
      <c r="H2173" t="s">
        <v>11</v>
      </c>
      <c r="I2173" t="s">
        <v>653</v>
      </c>
      <c r="J2173" t="s">
        <v>1140</v>
      </c>
      <c r="K2173" t="s">
        <v>1154</v>
      </c>
    </row>
    <row r="2174" spans="1:11">
      <c r="A2174" s="26">
        <v>44286</v>
      </c>
      <c r="B2174" t="s">
        <v>516</v>
      </c>
      <c r="C2174" t="s">
        <v>517</v>
      </c>
      <c r="D2174" t="s">
        <v>615</v>
      </c>
      <c r="E2174" t="s">
        <v>518</v>
      </c>
      <c r="F2174" s="29">
        <v>4</v>
      </c>
      <c r="G2174" s="29">
        <v>7029.82</v>
      </c>
      <c r="H2174" t="s">
        <v>11</v>
      </c>
      <c r="I2174" t="s">
        <v>655</v>
      </c>
      <c r="J2174" t="s">
        <v>1140</v>
      </c>
      <c r="K2174" t="s">
        <v>1155</v>
      </c>
    </row>
    <row r="2175" spans="1:11">
      <c r="A2175" s="26">
        <v>44286</v>
      </c>
      <c r="B2175" t="s">
        <v>516</v>
      </c>
      <c r="C2175" t="s">
        <v>517</v>
      </c>
      <c r="D2175" t="s">
        <v>615</v>
      </c>
      <c r="E2175" t="s">
        <v>518</v>
      </c>
      <c r="F2175" s="29">
        <v>4</v>
      </c>
      <c r="G2175" s="29">
        <v>5451.27</v>
      </c>
      <c r="H2175" t="s">
        <v>11</v>
      </c>
      <c r="I2175" t="s">
        <v>657</v>
      </c>
      <c r="J2175" t="s">
        <v>1140</v>
      </c>
      <c r="K2175" t="s">
        <v>1156</v>
      </c>
    </row>
    <row r="2176" spans="1:11">
      <c r="A2176" s="26">
        <v>44286</v>
      </c>
      <c r="B2176" t="s">
        <v>516</v>
      </c>
      <c r="C2176" t="s">
        <v>517</v>
      </c>
      <c r="D2176" t="s">
        <v>615</v>
      </c>
      <c r="E2176" t="s">
        <v>518</v>
      </c>
      <c r="F2176" s="29">
        <v>0</v>
      </c>
      <c r="G2176" s="29">
        <v>0</v>
      </c>
      <c r="H2176" t="s">
        <v>11</v>
      </c>
      <c r="I2176" t="s">
        <v>665</v>
      </c>
      <c r="J2176" t="s">
        <v>1140</v>
      </c>
      <c r="K2176" t="s">
        <v>1157</v>
      </c>
    </row>
    <row r="2177" spans="1:11">
      <c r="A2177" s="26">
        <v>44286</v>
      </c>
      <c r="B2177" t="s">
        <v>516</v>
      </c>
      <c r="C2177" t="s">
        <v>517</v>
      </c>
      <c r="D2177" t="s">
        <v>615</v>
      </c>
      <c r="E2177" t="s">
        <v>518</v>
      </c>
      <c r="F2177" s="29">
        <v>4</v>
      </c>
      <c r="G2177" s="29">
        <v>4250.55</v>
      </c>
      <c r="H2177" t="s">
        <v>11</v>
      </c>
      <c r="I2177" t="s">
        <v>671</v>
      </c>
      <c r="J2177" t="s">
        <v>1140</v>
      </c>
      <c r="K2177" t="s">
        <v>1158</v>
      </c>
    </row>
    <row r="2178" spans="1:11">
      <c r="A2178" s="26">
        <v>44286</v>
      </c>
      <c r="B2178" t="s">
        <v>516</v>
      </c>
      <c r="C2178" t="s">
        <v>517</v>
      </c>
      <c r="D2178" t="s">
        <v>615</v>
      </c>
      <c r="E2178" t="s">
        <v>518</v>
      </c>
      <c r="F2178" s="29">
        <v>6</v>
      </c>
      <c r="G2178" s="29">
        <v>3764.36</v>
      </c>
      <c r="H2178" t="s">
        <v>11</v>
      </c>
      <c r="I2178" t="s">
        <v>675</v>
      </c>
      <c r="J2178" t="s">
        <v>1140</v>
      </c>
      <c r="K2178" t="s">
        <v>1159</v>
      </c>
    </row>
    <row r="2179" spans="1:11">
      <c r="A2179" s="26">
        <v>44286</v>
      </c>
      <c r="B2179" t="s">
        <v>516</v>
      </c>
      <c r="C2179" t="s">
        <v>517</v>
      </c>
      <c r="D2179" t="s">
        <v>615</v>
      </c>
      <c r="E2179" t="s">
        <v>518</v>
      </c>
      <c r="F2179" s="29">
        <v>8</v>
      </c>
      <c r="G2179" s="29">
        <v>8114.55</v>
      </c>
      <c r="H2179" t="s">
        <v>11</v>
      </c>
      <c r="I2179" t="s">
        <v>677</v>
      </c>
      <c r="J2179" t="s">
        <v>1140</v>
      </c>
      <c r="K2179" t="s">
        <v>1160</v>
      </c>
    </row>
    <row r="2180" spans="1:11">
      <c r="A2180" s="26">
        <v>44286</v>
      </c>
      <c r="B2180" t="s">
        <v>516</v>
      </c>
      <c r="C2180" t="s">
        <v>517</v>
      </c>
      <c r="D2180" t="s">
        <v>615</v>
      </c>
      <c r="E2180" t="s">
        <v>518</v>
      </c>
      <c r="F2180" s="29">
        <v>2</v>
      </c>
      <c r="G2180" s="29">
        <v>5829.09</v>
      </c>
      <c r="H2180" t="s">
        <v>11</v>
      </c>
      <c r="I2180" t="s">
        <v>679</v>
      </c>
      <c r="J2180" t="s">
        <v>1140</v>
      </c>
      <c r="K2180" t="s">
        <v>1161</v>
      </c>
    </row>
    <row r="2181" spans="1:11">
      <c r="A2181" s="26">
        <v>44286</v>
      </c>
      <c r="B2181" t="s">
        <v>516</v>
      </c>
      <c r="C2181" t="s">
        <v>517</v>
      </c>
      <c r="D2181" t="s">
        <v>615</v>
      </c>
      <c r="E2181" t="s">
        <v>518</v>
      </c>
      <c r="F2181" s="29">
        <v>80</v>
      </c>
      <c r="G2181" s="29">
        <v>1233345.82</v>
      </c>
      <c r="H2181" t="s">
        <v>11</v>
      </c>
      <c r="I2181" t="s">
        <v>681</v>
      </c>
      <c r="J2181" t="s">
        <v>1140</v>
      </c>
      <c r="K2181" t="s">
        <v>1162</v>
      </c>
    </row>
    <row r="2182" spans="1:11">
      <c r="A2182" s="26">
        <v>44286</v>
      </c>
      <c r="B2182" t="s">
        <v>516</v>
      </c>
      <c r="C2182" t="s">
        <v>517</v>
      </c>
      <c r="D2182" t="s">
        <v>615</v>
      </c>
      <c r="E2182" t="s">
        <v>518</v>
      </c>
      <c r="F2182" s="29">
        <v>0</v>
      </c>
      <c r="G2182" s="29">
        <v>1347.27</v>
      </c>
      <c r="H2182" t="s">
        <v>11</v>
      </c>
      <c r="I2182" t="s">
        <v>685</v>
      </c>
      <c r="J2182" t="s">
        <v>1140</v>
      </c>
      <c r="K2182" t="s">
        <v>1163</v>
      </c>
    </row>
    <row r="2183" spans="1:11">
      <c r="A2183" s="26">
        <v>44286</v>
      </c>
      <c r="B2183" t="s">
        <v>516</v>
      </c>
      <c r="C2183" t="s">
        <v>517</v>
      </c>
      <c r="D2183" t="s">
        <v>615</v>
      </c>
      <c r="E2183" t="s">
        <v>518</v>
      </c>
      <c r="F2183" s="29">
        <v>3</v>
      </c>
      <c r="G2183" s="29">
        <v>7042.91</v>
      </c>
      <c r="H2183" t="s">
        <v>11</v>
      </c>
      <c r="I2183" t="s">
        <v>687</v>
      </c>
      <c r="J2183" t="s">
        <v>1140</v>
      </c>
      <c r="K2183" t="s">
        <v>1164</v>
      </c>
    </row>
    <row r="2184" spans="1:11">
      <c r="A2184" s="26">
        <v>44286</v>
      </c>
      <c r="B2184" t="s">
        <v>516</v>
      </c>
      <c r="C2184" t="s">
        <v>517</v>
      </c>
      <c r="D2184" t="s">
        <v>615</v>
      </c>
      <c r="E2184" t="s">
        <v>518</v>
      </c>
      <c r="F2184" s="29">
        <v>1</v>
      </c>
      <c r="G2184" s="29">
        <v>1199.6400000000001</v>
      </c>
      <c r="H2184" t="s">
        <v>11</v>
      </c>
      <c r="I2184" t="s">
        <v>689</v>
      </c>
      <c r="J2184" t="s">
        <v>1140</v>
      </c>
      <c r="K2184" t="s">
        <v>1165</v>
      </c>
    </row>
    <row r="2185" spans="1:11">
      <c r="A2185" s="26">
        <v>44286</v>
      </c>
      <c r="B2185" t="s">
        <v>516</v>
      </c>
      <c r="C2185" t="s">
        <v>517</v>
      </c>
      <c r="D2185" t="s">
        <v>615</v>
      </c>
      <c r="E2185" t="s">
        <v>518</v>
      </c>
      <c r="F2185" s="29">
        <v>3</v>
      </c>
      <c r="G2185" s="29">
        <v>1664.36</v>
      </c>
      <c r="H2185" t="s">
        <v>11</v>
      </c>
      <c r="I2185" t="s">
        <v>691</v>
      </c>
      <c r="J2185" t="s">
        <v>1140</v>
      </c>
      <c r="K2185" t="s">
        <v>1166</v>
      </c>
    </row>
    <row r="2186" spans="1:11">
      <c r="A2186" s="26">
        <v>44286</v>
      </c>
      <c r="B2186" t="s">
        <v>516</v>
      </c>
      <c r="C2186" t="s">
        <v>517</v>
      </c>
      <c r="D2186" t="s">
        <v>615</v>
      </c>
      <c r="E2186" t="s">
        <v>518</v>
      </c>
      <c r="F2186" s="29">
        <v>4</v>
      </c>
      <c r="G2186" s="29">
        <v>2634.91</v>
      </c>
      <c r="H2186" t="s">
        <v>11</v>
      </c>
      <c r="I2186" t="s">
        <v>693</v>
      </c>
      <c r="J2186" t="s">
        <v>1140</v>
      </c>
      <c r="K2186" t="s">
        <v>1167</v>
      </c>
    </row>
    <row r="2187" spans="1:11">
      <c r="A2187" s="26">
        <v>44286</v>
      </c>
      <c r="B2187" t="s">
        <v>516</v>
      </c>
      <c r="C2187" t="s">
        <v>517</v>
      </c>
      <c r="D2187" t="s">
        <v>615</v>
      </c>
      <c r="E2187" t="s">
        <v>518</v>
      </c>
      <c r="F2187" s="29">
        <v>1</v>
      </c>
      <c r="G2187" s="29">
        <v>526.17999999999995</v>
      </c>
      <c r="H2187" t="s">
        <v>11</v>
      </c>
      <c r="I2187" t="s">
        <v>695</v>
      </c>
      <c r="J2187" t="s">
        <v>1140</v>
      </c>
      <c r="K2187" t="s">
        <v>1168</v>
      </c>
    </row>
    <row r="2188" spans="1:11">
      <c r="A2188" s="26">
        <v>44286</v>
      </c>
      <c r="B2188" t="s">
        <v>516</v>
      </c>
      <c r="C2188" t="s">
        <v>517</v>
      </c>
      <c r="D2188" t="s">
        <v>615</v>
      </c>
      <c r="E2188" t="s">
        <v>518</v>
      </c>
      <c r="F2188" s="29">
        <v>124</v>
      </c>
      <c r="G2188" s="29">
        <v>130256.36</v>
      </c>
      <c r="H2188" t="s">
        <v>11</v>
      </c>
      <c r="I2188" t="s">
        <v>697</v>
      </c>
      <c r="J2188" t="s">
        <v>1140</v>
      </c>
      <c r="K2188" t="s">
        <v>1169</v>
      </c>
    </row>
    <row r="2189" spans="1:11">
      <c r="A2189" s="26">
        <v>44286</v>
      </c>
      <c r="B2189" t="s">
        <v>516</v>
      </c>
      <c r="C2189" t="s">
        <v>517</v>
      </c>
      <c r="D2189" t="s">
        <v>615</v>
      </c>
      <c r="E2189" t="s">
        <v>518</v>
      </c>
      <c r="F2189" s="29">
        <v>6</v>
      </c>
      <c r="G2189" s="29">
        <v>8479.64</v>
      </c>
      <c r="H2189" t="s">
        <v>11</v>
      </c>
      <c r="I2189" t="s">
        <v>699</v>
      </c>
      <c r="J2189" t="s">
        <v>1140</v>
      </c>
      <c r="K2189" t="s">
        <v>1170</v>
      </c>
    </row>
    <row r="2190" spans="1:11">
      <c r="A2190" s="26">
        <v>44286</v>
      </c>
      <c r="B2190" t="s">
        <v>516</v>
      </c>
      <c r="C2190" t="s">
        <v>517</v>
      </c>
      <c r="D2190" t="s">
        <v>615</v>
      </c>
      <c r="E2190" t="s">
        <v>518</v>
      </c>
      <c r="F2190" s="29">
        <v>13</v>
      </c>
      <c r="G2190" s="29">
        <v>769618.18</v>
      </c>
      <c r="H2190" t="s">
        <v>11</v>
      </c>
      <c r="I2190" t="s">
        <v>701</v>
      </c>
      <c r="J2190" t="s">
        <v>1140</v>
      </c>
      <c r="K2190" t="s">
        <v>1171</v>
      </c>
    </row>
    <row r="2191" spans="1:11">
      <c r="A2191" s="26">
        <v>44286</v>
      </c>
      <c r="B2191" t="s">
        <v>516</v>
      </c>
      <c r="C2191" t="s">
        <v>517</v>
      </c>
      <c r="D2191" t="s">
        <v>615</v>
      </c>
      <c r="E2191" t="s">
        <v>518</v>
      </c>
      <c r="F2191" s="29">
        <v>5</v>
      </c>
      <c r="G2191" s="29">
        <v>17880.73</v>
      </c>
      <c r="H2191" t="s">
        <v>11</v>
      </c>
      <c r="I2191" t="s">
        <v>703</v>
      </c>
      <c r="J2191" t="s">
        <v>1140</v>
      </c>
      <c r="K2191" t="s">
        <v>1208</v>
      </c>
    </row>
    <row r="2192" spans="1:11">
      <c r="A2192" s="26">
        <v>44286</v>
      </c>
      <c r="B2192" t="s">
        <v>516</v>
      </c>
      <c r="C2192" t="s">
        <v>517</v>
      </c>
      <c r="D2192" t="s">
        <v>615</v>
      </c>
      <c r="E2192" t="s">
        <v>518</v>
      </c>
      <c r="F2192" s="29">
        <v>3</v>
      </c>
      <c r="G2192" s="29">
        <v>1548</v>
      </c>
      <c r="H2192" t="s">
        <v>11</v>
      </c>
      <c r="I2192" t="s">
        <v>705</v>
      </c>
      <c r="J2192" t="s">
        <v>1140</v>
      </c>
      <c r="K2192" t="s">
        <v>1172</v>
      </c>
    </row>
    <row r="2193" spans="1:11">
      <c r="A2193" s="26">
        <v>44286</v>
      </c>
      <c r="B2193" t="s">
        <v>516</v>
      </c>
      <c r="C2193" t="s">
        <v>517</v>
      </c>
      <c r="D2193" t="s">
        <v>615</v>
      </c>
      <c r="E2193" t="s">
        <v>518</v>
      </c>
      <c r="F2193" s="29">
        <v>2</v>
      </c>
      <c r="G2193" s="29">
        <v>12398.91</v>
      </c>
      <c r="H2193" t="s">
        <v>11</v>
      </c>
      <c r="I2193" t="s">
        <v>763</v>
      </c>
      <c r="J2193" t="s">
        <v>1140</v>
      </c>
      <c r="K2193" t="s">
        <v>1173</v>
      </c>
    </row>
    <row r="2194" spans="1:11">
      <c r="A2194" s="26">
        <v>44286</v>
      </c>
      <c r="B2194" t="s">
        <v>516</v>
      </c>
      <c r="C2194" t="s">
        <v>517</v>
      </c>
      <c r="D2194" t="s">
        <v>615</v>
      </c>
      <c r="E2194" t="s">
        <v>518</v>
      </c>
      <c r="F2194" s="29">
        <v>1</v>
      </c>
      <c r="G2194" s="29">
        <v>8136.36</v>
      </c>
      <c r="H2194" t="s">
        <v>11</v>
      </c>
      <c r="I2194" t="s">
        <v>781</v>
      </c>
      <c r="J2194" t="s">
        <v>1140</v>
      </c>
      <c r="K2194" t="s">
        <v>1174</v>
      </c>
    </row>
    <row r="2195" spans="1:11">
      <c r="A2195" s="26">
        <v>44286</v>
      </c>
      <c r="B2195" t="s">
        <v>516</v>
      </c>
      <c r="C2195" t="s">
        <v>517</v>
      </c>
      <c r="D2195" t="s">
        <v>615</v>
      </c>
      <c r="E2195" t="s">
        <v>518</v>
      </c>
      <c r="F2195" s="29">
        <v>1</v>
      </c>
      <c r="G2195" s="29">
        <v>815.64</v>
      </c>
      <c r="H2195" t="s">
        <v>11</v>
      </c>
      <c r="I2195" t="s">
        <v>789</v>
      </c>
      <c r="J2195" t="s">
        <v>1140</v>
      </c>
      <c r="K2195" t="s">
        <v>1175</v>
      </c>
    </row>
    <row r="2196" spans="1:11">
      <c r="A2196" s="26">
        <v>44286</v>
      </c>
      <c r="B2196" t="s">
        <v>516</v>
      </c>
      <c r="C2196" t="s">
        <v>517</v>
      </c>
      <c r="D2196" t="s">
        <v>615</v>
      </c>
      <c r="E2196" t="s">
        <v>518</v>
      </c>
      <c r="F2196" s="29">
        <v>0</v>
      </c>
      <c r="G2196" s="29">
        <v>25441.82</v>
      </c>
      <c r="H2196" t="s">
        <v>11</v>
      </c>
      <c r="I2196" t="s">
        <v>809</v>
      </c>
      <c r="J2196" t="s">
        <v>1140</v>
      </c>
      <c r="K2196" t="s">
        <v>1176</v>
      </c>
    </row>
    <row r="2197" spans="1:11">
      <c r="A2197" s="26">
        <v>44286</v>
      </c>
      <c r="B2197" t="s">
        <v>516</v>
      </c>
      <c r="C2197" t="s">
        <v>517</v>
      </c>
      <c r="D2197" t="s">
        <v>615</v>
      </c>
      <c r="E2197" t="s">
        <v>518</v>
      </c>
      <c r="F2197" s="29">
        <v>2</v>
      </c>
      <c r="G2197" s="29">
        <v>1343.27</v>
      </c>
      <c r="H2197" t="s">
        <v>11</v>
      </c>
      <c r="I2197" t="s">
        <v>885</v>
      </c>
      <c r="J2197" t="s">
        <v>1140</v>
      </c>
      <c r="K2197" t="s">
        <v>1177</v>
      </c>
    </row>
    <row r="2198" spans="1:11">
      <c r="A2198" s="26">
        <v>44286</v>
      </c>
      <c r="B2198" t="s">
        <v>516</v>
      </c>
      <c r="C2198" t="s">
        <v>517</v>
      </c>
      <c r="D2198" t="s">
        <v>615</v>
      </c>
      <c r="E2198" t="s">
        <v>518</v>
      </c>
      <c r="F2198" s="29">
        <v>26</v>
      </c>
      <c r="G2198" s="29">
        <v>458460</v>
      </c>
      <c r="H2198" t="s">
        <v>11</v>
      </c>
      <c r="I2198" t="s">
        <v>953</v>
      </c>
      <c r="J2198" t="s">
        <v>1140</v>
      </c>
      <c r="K2198" t="s">
        <v>1178</v>
      </c>
    </row>
    <row r="2199" spans="1:11">
      <c r="A2199" s="26">
        <v>44286</v>
      </c>
      <c r="B2199" t="s">
        <v>516</v>
      </c>
      <c r="C2199" t="s">
        <v>517</v>
      </c>
      <c r="D2199" t="s">
        <v>615</v>
      </c>
      <c r="E2199" t="s">
        <v>518</v>
      </c>
      <c r="F2199" s="29">
        <v>139</v>
      </c>
      <c r="G2199" s="29">
        <v>453414.55</v>
      </c>
      <c r="H2199" t="s">
        <v>11</v>
      </c>
      <c r="I2199" t="s">
        <v>955</v>
      </c>
      <c r="J2199" t="s">
        <v>1140</v>
      </c>
      <c r="K2199" t="s">
        <v>1179</v>
      </c>
    </row>
    <row r="2200" spans="1:11">
      <c r="A2200" s="26">
        <v>44286</v>
      </c>
      <c r="B2200" t="s">
        <v>516</v>
      </c>
      <c r="C2200" t="s">
        <v>517</v>
      </c>
      <c r="D2200" t="s">
        <v>615</v>
      </c>
      <c r="E2200" t="s">
        <v>518</v>
      </c>
      <c r="F2200" s="29">
        <v>111</v>
      </c>
      <c r="G2200" s="29">
        <v>965807.27</v>
      </c>
      <c r="H2200" t="s">
        <v>11</v>
      </c>
      <c r="I2200" t="s">
        <v>957</v>
      </c>
      <c r="J2200" t="s">
        <v>1140</v>
      </c>
      <c r="K2200" t="s">
        <v>1180</v>
      </c>
    </row>
    <row r="2201" spans="1:11">
      <c r="A2201" s="26">
        <v>44286</v>
      </c>
      <c r="B2201" t="s">
        <v>516</v>
      </c>
      <c r="C2201" t="s">
        <v>517</v>
      </c>
      <c r="D2201" t="s">
        <v>615</v>
      </c>
      <c r="E2201" t="s">
        <v>518</v>
      </c>
      <c r="F2201" s="29">
        <v>43</v>
      </c>
      <c r="G2201" s="29">
        <v>227758.18</v>
      </c>
      <c r="H2201" t="s">
        <v>11</v>
      </c>
      <c r="I2201" t="s">
        <v>959</v>
      </c>
      <c r="J2201" t="s">
        <v>1140</v>
      </c>
      <c r="K2201" t="s">
        <v>1181</v>
      </c>
    </row>
    <row r="2202" spans="1:11">
      <c r="A2202" s="26">
        <v>44286</v>
      </c>
      <c r="B2202" t="s">
        <v>516</v>
      </c>
      <c r="C2202" t="s">
        <v>517</v>
      </c>
      <c r="D2202" t="s">
        <v>615</v>
      </c>
      <c r="E2202" t="s">
        <v>518</v>
      </c>
      <c r="F2202" s="29">
        <v>41</v>
      </c>
      <c r="G2202" s="29">
        <v>133718.18</v>
      </c>
      <c r="H2202" t="s">
        <v>11</v>
      </c>
      <c r="I2202" t="s">
        <v>961</v>
      </c>
      <c r="J2202" t="s">
        <v>1140</v>
      </c>
      <c r="K2202" t="s">
        <v>1182</v>
      </c>
    </row>
    <row r="2203" spans="1:11">
      <c r="A2203" s="26">
        <v>44286</v>
      </c>
      <c r="B2203" t="s">
        <v>516</v>
      </c>
      <c r="C2203" t="s">
        <v>517</v>
      </c>
      <c r="D2203" t="s">
        <v>615</v>
      </c>
      <c r="E2203" t="s">
        <v>518</v>
      </c>
      <c r="F2203" s="29">
        <v>113</v>
      </c>
      <c r="G2203" s="29">
        <v>542127.27</v>
      </c>
      <c r="H2203" t="s">
        <v>11</v>
      </c>
      <c r="I2203" t="s">
        <v>969</v>
      </c>
      <c r="J2203" t="s">
        <v>1140</v>
      </c>
      <c r="K2203" t="s">
        <v>1183</v>
      </c>
    </row>
    <row r="2204" spans="1:11">
      <c r="A2204" s="26">
        <v>44286</v>
      </c>
      <c r="B2204" t="s">
        <v>516</v>
      </c>
      <c r="C2204" t="s">
        <v>517</v>
      </c>
      <c r="D2204" t="s">
        <v>615</v>
      </c>
      <c r="E2204" t="s">
        <v>518</v>
      </c>
      <c r="F2204" s="29">
        <v>119</v>
      </c>
      <c r="G2204" s="29">
        <v>428727.27</v>
      </c>
      <c r="H2204" t="s">
        <v>11</v>
      </c>
      <c r="I2204" t="s">
        <v>971</v>
      </c>
      <c r="J2204" t="s">
        <v>1140</v>
      </c>
      <c r="K2204" t="s">
        <v>1184</v>
      </c>
    </row>
    <row r="2205" spans="1:11">
      <c r="A2205" s="26">
        <v>44286</v>
      </c>
      <c r="B2205" t="s">
        <v>516</v>
      </c>
      <c r="C2205" t="s">
        <v>517</v>
      </c>
      <c r="D2205" t="s">
        <v>615</v>
      </c>
      <c r="E2205" t="s">
        <v>518</v>
      </c>
      <c r="F2205" s="29">
        <v>80</v>
      </c>
      <c r="G2205" s="29">
        <v>131472.73000000001</v>
      </c>
      <c r="H2205" t="s">
        <v>11</v>
      </c>
      <c r="I2205" t="s">
        <v>975</v>
      </c>
      <c r="J2205" t="s">
        <v>1140</v>
      </c>
      <c r="K2205" t="s">
        <v>1185</v>
      </c>
    </row>
    <row r="2206" spans="1:11">
      <c r="A2206" s="26">
        <v>44286</v>
      </c>
      <c r="B2206" t="s">
        <v>516</v>
      </c>
      <c r="C2206" t="s">
        <v>517</v>
      </c>
      <c r="D2206" t="s">
        <v>615</v>
      </c>
      <c r="E2206" t="s">
        <v>518</v>
      </c>
      <c r="F2206" s="29">
        <v>0</v>
      </c>
      <c r="G2206" s="29">
        <v>3090.55</v>
      </c>
      <c r="H2206" t="s">
        <v>11</v>
      </c>
      <c r="I2206" t="s">
        <v>996</v>
      </c>
      <c r="J2206" t="s">
        <v>1140</v>
      </c>
      <c r="K2206" t="s">
        <v>1186</v>
      </c>
    </row>
    <row r="2207" spans="1:11">
      <c r="A2207" s="26">
        <v>44286</v>
      </c>
      <c r="B2207" t="s">
        <v>516</v>
      </c>
      <c r="C2207" t="s">
        <v>517</v>
      </c>
      <c r="D2207" t="s">
        <v>615</v>
      </c>
      <c r="E2207" t="s">
        <v>518</v>
      </c>
      <c r="F2207" s="29">
        <v>2</v>
      </c>
      <c r="G2207" s="29">
        <v>8098.11</v>
      </c>
      <c r="H2207" t="s">
        <v>11</v>
      </c>
      <c r="I2207" t="s">
        <v>1046</v>
      </c>
      <c r="J2207" t="s">
        <v>1140</v>
      </c>
      <c r="K2207" t="s">
        <v>1187</v>
      </c>
    </row>
    <row r="2208" spans="1:11">
      <c r="A2208" s="26">
        <v>44286</v>
      </c>
      <c r="B2208" t="s">
        <v>516</v>
      </c>
      <c r="C2208" t="s">
        <v>517</v>
      </c>
      <c r="D2208" t="s">
        <v>615</v>
      </c>
      <c r="E2208" t="s">
        <v>1188</v>
      </c>
      <c r="F2208" s="29">
        <v>69</v>
      </c>
      <c r="G2208" s="29">
        <v>45156153.640000001</v>
      </c>
      <c r="H2208" t="s">
        <v>11</v>
      </c>
      <c r="I2208" t="s">
        <v>1189</v>
      </c>
      <c r="J2208" t="s">
        <v>1190</v>
      </c>
      <c r="K2208" t="s">
        <v>1191</v>
      </c>
    </row>
    <row r="2209" spans="1:11">
      <c r="A2209" s="26">
        <v>44286</v>
      </c>
      <c r="B2209" t="s">
        <v>516</v>
      </c>
      <c r="C2209" t="s">
        <v>517</v>
      </c>
      <c r="D2209" t="s">
        <v>615</v>
      </c>
      <c r="E2209" t="s">
        <v>1188</v>
      </c>
      <c r="F2209" s="29">
        <v>442</v>
      </c>
      <c r="G2209" s="29">
        <v>57751521.420000002</v>
      </c>
      <c r="H2209" t="s">
        <v>11</v>
      </c>
      <c r="I2209" t="s">
        <v>1192</v>
      </c>
      <c r="J2209" t="s">
        <v>1190</v>
      </c>
      <c r="K2209" t="s">
        <v>1193</v>
      </c>
    </row>
    <row r="2210" spans="1:11">
      <c r="A2210" s="26">
        <v>44286</v>
      </c>
      <c r="B2210" t="s">
        <v>516</v>
      </c>
      <c r="C2210" t="s">
        <v>517</v>
      </c>
      <c r="D2210" t="s">
        <v>615</v>
      </c>
      <c r="E2210" t="s">
        <v>619</v>
      </c>
      <c r="F2210" s="29">
        <v>109</v>
      </c>
      <c r="G2210" s="29">
        <v>2113270.5499999998</v>
      </c>
      <c r="H2210" t="s">
        <v>11</v>
      </c>
      <c r="I2210" t="s">
        <v>1194</v>
      </c>
      <c r="J2210" t="s">
        <v>1190</v>
      </c>
      <c r="K2210" t="s">
        <v>1195</v>
      </c>
    </row>
    <row r="2211" spans="1:11">
      <c r="A2211" s="26">
        <v>44286</v>
      </c>
      <c r="B2211" t="s">
        <v>516</v>
      </c>
      <c r="C2211" t="s">
        <v>517</v>
      </c>
      <c r="D2211" t="s">
        <v>615</v>
      </c>
      <c r="E2211" t="s">
        <v>619</v>
      </c>
      <c r="F2211" s="29">
        <v>170</v>
      </c>
      <c r="G2211" s="29">
        <v>4687046.22</v>
      </c>
      <c r="H2211" t="s">
        <v>11</v>
      </c>
      <c r="I2211" t="s">
        <v>1196</v>
      </c>
      <c r="J2211" t="s">
        <v>1190</v>
      </c>
      <c r="K2211" t="s">
        <v>1197</v>
      </c>
    </row>
    <row r="2212" spans="1:11">
      <c r="A2212" s="26">
        <v>44286</v>
      </c>
      <c r="B2212" t="s">
        <v>516</v>
      </c>
      <c r="C2212" t="s">
        <v>517</v>
      </c>
      <c r="D2212" t="s">
        <v>615</v>
      </c>
      <c r="E2212" t="s">
        <v>619</v>
      </c>
      <c r="F2212" s="29">
        <v>186</v>
      </c>
      <c r="G2212" s="29">
        <v>4481005.09</v>
      </c>
      <c r="H2212" t="s">
        <v>11</v>
      </c>
      <c r="I2212" t="s">
        <v>1198</v>
      </c>
      <c r="J2212" t="s">
        <v>1190</v>
      </c>
      <c r="K2212" t="s">
        <v>1199</v>
      </c>
    </row>
    <row r="2213" spans="1:11">
      <c r="A2213" s="26">
        <v>44286</v>
      </c>
      <c r="B2213" t="s">
        <v>516</v>
      </c>
      <c r="C2213" t="s">
        <v>517</v>
      </c>
      <c r="D2213" t="s">
        <v>615</v>
      </c>
      <c r="E2213" t="s">
        <v>1200</v>
      </c>
      <c r="F2213" s="29">
        <v>144</v>
      </c>
      <c r="G2213" s="29">
        <v>306133000</v>
      </c>
      <c r="H2213" t="s">
        <v>11</v>
      </c>
      <c r="I2213" t="s">
        <v>1201</v>
      </c>
      <c r="J2213" t="s">
        <v>1190</v>
      </c>
      <c r="K2213" t="s">
        <v>1202</v>
      </c>
    </row>
    <row r="2214" spans="1:11">
      <c r="A2214" s="26">
        <v>44286</v>
      </c>
      <c r="B2214" t="s">
        <v>516</v>
      </c>
      <c r="C2214" t="s">
        <v>517</v>
      </c>
      <c r="D2214" t="s">
        <v>615</v>
      </c>
      <c r="E2214" t="s">
        <v>1188</v>
      </c>
      <c r="F2214" s="29">
        <v>0</v>
      </c>
      <c r="G2214" s="29">
        <v>3693.82</v>
      </c>
      <c r="H2214" t="s">
        <v>11</v>
      </c>
      <c r="I2214" t="s">
        <v>1209</v>
      </c>
      <c r="J2214" t="s">
        <v>1210</v>
      </c>
      <c r="K2214" t="s">
        <v>1211</v>
      </c>
    </row>
    <row r="2215" spans="1:11">
      <c r="A2215" s="26">
        <v>44286</v>
      </c>
      <c r="B2215" t="s">
        <v>516</v>
      </c>
      <c r="C2215" t="s">
        <v>517</v>
      </c>
      <c r="D2215" t="s">
        <v>615</v>
      </c>
      <c r="E2215" t="s">
        <v>1188</v>
      </c>
      <c r="F2215" s="29">
        <v>2</v>
      </c>
      <c r="G2215" s="29">
        <v>14713.96</v>
      </c>
      <c r="H2215" t="s">
        <v>11</v>
      </c>
      <c r="I2215" t="s">
        <v>1212</v>
      </c>
      <c r="J2215" t="s">
        <v>1210</v>
      </c>
      <c r="K2215" t="s">
        <v>1213</v>
      </c>
    </row>
    <row r="2216" spans="1:11">
      <c r="A2216" s="26">
        <v>44196</v>
      </c>
      <c r="B2216" t="s">
        <v>516</v>
      </c>
      <c r="C2216" t="s">
        <v>517</v>
      </c>
      <c r="D2216" t="s">
        <v>615</v>
      </c>
      <c r="E2216" t="s">
        <v>518</v>
      </c>
      <c r="F2216" s="29">
        <v>100</v>
      </c>
      <c r="G2216" s="29">
        <v>25495749.460000001</v>
      </c>
      <c r="H2216" t="s">
        <v>11</v>
      </c>
      <c r="I2216" t="s">
        <v>616</v>
      </c>
      <c r="J2216" t="s">
        <v>617</v>
      </c>
      <c r="K2216" t="s">
        <v>618</v>
      </c>
    </row>
    <row r="2217" spans="1:11">
      <c r="A2217" s="26">
        <v>44196</v>
      </c>
      <c r="B2217" t="s">
        <v>516</v>
      </c>
      <c r="C2217" t="s">
        <v>517</v>
      </c>
      <c r="D2217" t="s">
        <v>615</v>
      </c>
      <c r="E2217" t="s">
        <v>619</v>
      </c>
      <c r="F2217" s="29">
        <v>188</v>
      </c>
      <c r="G2217" s="29">
        <v>3448635.22</v>
      </c>
      <c r="H2217" t="s">
        <v>11</v>
      </c>
      <c r="I2217" t="s">
        <v>620</v>
      </c>
      <c r="J2217" t="s">
        <v>617</v>
      </c>
      <c r="K2217" t="s">
        <v>621</v>
      </c>
    </row>
    <row r="2218" spans="1:11">
      <c r="A2218" s="26">
        <v>44196</v>
      </c>
      <c r="B2218" t="s">
        <v>516</v>
      </c>
      <c r="C2218" t="s">
        <v>517</v>
      </c>
      <c r="D2218" t="s">
        <v>615</v>
      </c>
      <c r="E2218" t="s">
        <v>518</v>
      </c>
      <c r="F2218" s="29">
        <v>492</v>
      </c>
      <c r="G2218" s="29">
        <v>315749096.02999997</v>
      </c>
      <c r="H2218" t="s">
        <v>11</v>
      </c>
      <c r="I2218" t="s">
        <v>622</v>
      </c>
      <c r="J2218" t="s">
        <v>617</v>
      </c>
      <c r="K2218" t="s">
        <v>623</v>
      </c>
    </row>
    <row r="2219" spans="1:11">
      <c r="A2219" s="26">
        <v>44196</v>
      </c>
      <c r="B2219" t="s">
        <v>516</v>
      </c>
      <c r="C2219" t="s">
        <v>517</v>
      </c>
      <c r="D2219" t="s">
        <v>615</v>
      </c>
      <c r="E2219" t="s">
        <v>518</v>
      </c>
      <c r="F2219" s="29">
        <v>117</v>
      </c>
      <c r="G2219" s="29">
        <v>386832.54</v>
      </c>
      <c r="H2219" t="s">
        <v>11</v>
      </c>
      <c r="I2219" t="s">
        <v>624</v>
      </c>
      <c r="J2219" t="s">
        <v>617</v>
      </c>
      <c r="K2219" t="s">
        <v>625</v>
      </c>
    </row>
    <row r="2220" spans="1:11">
      <c r="A2220" s="26">
        <v>44196</v>
      </c>
      <c r="B2220" t="s">
        <v>516</v>
      </c>
      <c r="C2220" t="s">
        <v>517</v>
      </c>
      <c r="D2220" t="s">
        <v>615</v>
      </c>
      <c r="E2220" t="s">
        <v>518</v>
      </c>
      <c r="F2220" s="29">
        <v>87</v>
      </c>
      <c r="G2220" s="29">
        <v>11264707.939999999</v>
      </c>
      <c r="H2220" t="s">
        <v>11</v>
      </c>
      <c r="I2220" t="s">
        <v>626</v>
      </c>
      <c r="J2220" t="s">
        <v>627</v>
      </c>
      <c r="K2220" t="s">
        <v>628</v>
      </c>
    </row>
    <row r="2221" spans="1:11">
      <c r="A2221" s="26">
        <v>44196</v>
      </c>
      <c r="B2221" t="s">
        <v>516</v>
      </c>
      <c r="C2221" t="s">
        <v>517</v>
      </c>
      <c r="D2221" t="s">
        <v>615</v>
      </c>
      <c r="E2221" t="s">
        <v>518</v>
      </c>
      <c r="F2221" s="29">
        <v>382</v>
      </c>
      <c r="G2221" s="29">
        <v>17971201.27</v>
      </c>
      <c r="H2221" t="s">
        <v>11</v>
      </c>
      <c r="I2221" t="s">
        <v>629</v>
      </c>
      <c r="J2221" t="s">
        <v>627</v>
      </c>
      <c r="K2221" t="s">
        <v>630</v>
      </c>
    </row>
    <row r="2222" spans="1:11">
      <c r="A2222" s="26">
        <v>44196</v>
      </c>
      <c r="B2222" t="s">
        <v>516</v>
      </c>
      <c r="C2222" t="s">
        <v>517</v>
      </c>
      <c r="D2222" t="s">
        <v>615</v>
      </c>
      <c r="E2222" t="s">
        <v>518</v>
      </c>
      <c r="F2222" s="29">
        <v>16765</v>
      </c>
      <c r="G2222" s="29">
        <v>1283881254.5999999</v>
      </c>
      <c r="H2222" t="s">
        <v>11</v>
      </c>
      <c r="I2222" t="s">
        <v>631</v>
      </c>
      <c r="J2222" t="s">
        <v>627</v>
      </c>
      <c r="K2222" t="s">
        <v>632</v>
      </c>
    </row>
    <row r="2223" spans="1:11">
      <c r="A2223" s="26">
        <v>44196</v>
      </c>
      <c r="B2223" t="s">
        <v>516</v>
      </c>
      <c r="C2223" t="s">
        <v>517</v>
      </c>
      <c r="D2223" t="s">
        <v>615</v>
      </c>
      <c r="E2223" t="s">
        <v>518</v>
      </c>
      <c r="F2223" s="29">
        <v>10276</v>
      </c>
      <c r="G2223" s="29">
        <v>9794971973.6499996</v>
      </c>
      <c r="H2223" t="s">
        <v>11</v>
      </c>
      <c r="I2223" t="s">
        <v>633</v>
      </c>
      <c r="J2223" t="s">
        <v>627</v>
      </c>
      <c r="K2223" t="s">
        <v>634</v>
      </c>
    </row>
    <row r="2224" spans="1:11">
      <c r="A2224" s="26">
        <v>44196</v>
      </c>
      <c r="B2224" t="s">
        <v>516</v>
      </c>
      <c r="C2224" t="s">
        <v>517</v>
      </c>
      <c r="D2224" t="s">
        <v>615</v>
      </c>
      <c r="E2224" t="s">
        <v>518</v>
      </c>
      <c r="F2224" s="29">
        <v>407</v>
      </c>
      <c r="G2224" s="29">
        <v>36088909.210000001</v>
      </c>
      <c r="H2224" t="s">
        <v>11</v>
      </c>
      <c r="I2224" t="s">
        <v>635</v>
      </c>
      <c r="J2224" t="s">
        <v>627</v>
      </c>
      <c r="K2224" t="s">
        <v>636</v>
      </c>
    </row>
    <row r="2225" spans="1:11">
      <c r="A2225" s="26">
        <v>44196</v>
      </c>
      <c r="B2225" t="s">
        <v>516</v>
      </c>
      <c r="C2225" t="s">
        <v>517</v>
      </c>
      <c r="D2225" t="s">
        <v>615</v>
      </c>
      <c r="E2225" t="s">
        <v>518</v>
      </c>
      <c r="F2225" s="29">
        <v>135</v>
      </c>
      <c r="G2225" s="29">
        <v>23469553.649999999</v>
      </c>
      <c r="H2225" t="s">
        <v>11</v>
      </c>
      <c r="I2225" t="s">
        <v>637</v>
      </c>
      <c r="J2225" t="s">
        <v>627</v>
      </c>
      <c r="K2225" t="s">
        <v>638</v>
      </c>
    </row>
    <row r="2226" spans="1:11">
      <c r="A2226" s="26">
        <v>44196</v>
      </c>
      <c r="B2226" t="s">
        <v>516</v>
      </c>
      <c r="C2226" t="s">
        <v>517</v>
      </c>
      <c r="D2226" t="s">
        <v>615</v>
      </c>
      <c r="E2226" t="s">
        <v>518</v>
      </c>
      <c r="F2226" s="29">
        <v>112</v>
      </c>
      <c r="G2226" s="29">
        <v>4425026.3499999996</v>
      </c>
      <c r="H2226" t="s">
        <v>11</v>
      </c>
      <c r="I2226" t="s">
        <v>639</v>
      </c>
      <c r="J2226" t="s">
        <v>627</v>
      </c>
      <c r="K2226" t="s">
        <v>640</v>
      </c>
    </row>
    <row r="2227" spans="1:11">
      <c r="A2227" s="26">
        <v>44196</v>
      </c>
      <c r="B2227" t="s">
        <v>516</v>
      </c>
      <c r="C2227" t="s">
        <v>517</v>
      </c>
      <c r="D2227" t="s">
        <v>615</v>
      </c>
      <c r="E2227" t="s">
        <v>518</v>
      </c>
      <c r="F2227" s="29">
        <v>4664</v>
      </c>
      <c r="G2227" s="29">
        <v>122708462.86</v>
      </c>
      <c r="H2227" t="s">
        <v>11</v>
      </c>
      <c r="I2227" t="s">
        <v>641</v>
      </c>
      <c r="J2227" t="s">
        <v>627</v>
      </c>
      <c r="K2227" t="s">
        <v>642</v>
      </c>
    </row>
    <row r="2228" spans="1:11">
      <c r="A2228" s="26">
        <v>44196</v>
      </c>
      <c r="B2228" t="s">
        <v>516</v>
      </c>
      <c r="C2228" t="s">
        <v>517</v>
      </c>
      <c r="D2228" t="s">
        <v>615</v>
      </c>
      <c r="E2228" t="s">
        <v>518</v>
      </c>
      <c r="F2228" s="29">
        <v>54</v>
      </c>
      <c r="G2228" s="29">
        <v>1924481.59</v>
      </c>
      <c r="H2228" t="s">
        <v>11</v>
      </c>
      <c r="I2228" t="s">
        <v>643</v>
      </c>
      <c r="J2228" t="s">
        <v>627</v>
      </c>
      <c r="K2228" t="s">
        <v>644</v>
      </c>
    </row>
    <row r="2229" spans="1:11">
      <c r="A2229" s="26">
        <v>44196</v>
      </c>
      <c r="B2229" t="s">
        <v>516</v>
      </c>
      <c r="C2229" t="s">
        <v>517</v>
      </c>
      <c r="D2229" t="s">
        <v>615</v>
      </c>
      <c r="E2229" t="s">
        <v>518</v>
      </c>
      <c r="F2229" s="29">
        <v>256</v>
      </c>
      <c r="G2229" s="29">
        <v>20743834.600000001</v>
      </c>
      <c r="H2229" t="s">
        <v>11</v>
      </c>
      <c r="I2229" t="s">
        <v>645</v>
      </c>
      <c r="J2229" t="s">
        <v>627</v>
      </c>
      <c r="K2229" t="s">
        <v>646</v>
      </c>
    </row>
    <row r="2230" spans="1:11">
      <c r="A2230" s="26">
        <v>44196</v>
      </c>
      <c r="B2230" t="s">
        <v>516</v>
      </c>
      <c r="C2230" t="s">
        <v>517</v>
      </c>
      <c r="D2230" t="s">
        <v>615</v>
      </c>
      <c r="E2230" t="s">
        <v>518</v>
      </c>
      <c r="F2230" s="29">
        <v>78</v>
      </c>
      <c r="G2230" s="29">
        <v>4482561.59</v>
      </c>
      <c r="H2230" t="s">
        <v>11</v>
      </c>
      <c r="I2230" t="s">
        <v>647</v>
      </c>
      <c r="J2230" t="s">
        <v>627</v>
      </c>
      <c r="K2230" t="s">
        <v>648</v>
      </c>
    </row>
    <row r="2231" spans="1:11">
      <c r="A2231" s="26">
        <v>44196</v>
      </c>
      <c r="B2231" t="s">
        <v>516</v>
      </c>
      <c r="C2231" t="s">
        <v>517</v>
      </c>
      <c r="D2231" t="s">
        <v>615</v>
      </c>
      <c r="E2231" t="s">
        <v>518</v>
      </c>
      <c r="F2231" s="29">
        <v>36</v>
      </c>
      <c r="G2231" s="29">
        <v>946716.19</v>
      </c>
      <c r="H2231" t="s">
        <v>11</v>
      </c>
      <c r="I2231" t="s">
        <v>649</v>
      </c>
      <c r="J2231" t="s">
        <v>627</v>
      </c>
      <c r="K2231" t="s">
        <v>650</v>
      </c>
    </row>
    <row r="2232" spans="1:11">
      <c r="A2232" s="26">
        <v>44196</v>
      </c>
      <c r="B2232" t="s">
        <v>516</v>
      </c>
      <c r="C2232" t="s">
        <v>517</v>
      </c>
      <c r="D2232" t="s">
        <v>615</v>
      </c>
      <c r="E2232" t="s">
        <v>518</v>
      </c>
      <c r="F2232" s="29">
        <v>138</v>
      </c>
      <c r="G2232" s="29">
        <v>5259482.22</v>
      </c>
      <c r="H2232" t="s">
        <v>11</v>
      </c>
      <c r="I2232" t="s">
        <v>651</v>
      </c>
      <c r="J2232" t="s">
        <v>627</v>
      </c>
      <c r="K2232" t="s">
        <v>652</v>
      </c>
    </row>
    <row r="2233" spans="1:11">
      <c r="A2233" s="26">
        <v>44196</v>
      </c>
      <c r="B2233" t="s">
        <v>516</v>
      </c>
      <c r="C2233" t="s">
        <v>517</v>
      </c>
      <c r="D2233" t="s">
        <v>615</v>
      </c>
      <c r="E2233" t="s">
        <v>518</v>
      </c>
      <c r="F2233" s="29">
        <v>78</v>
      </c>
      <c r="G2233" s="29">
        <v>10188670.789999999</v>
      </c>
      <c r="H2233" t="s">
        <v>11</v>
      </c>
      <c r="I2233" t="s">
        <v>653</v>
      </c>
      <c r="J2233" t="s">
        <v>627</v>
      </c>
      <c r="K2233" t="s">
        <v>654</v>
      </c>
    </row>
    <row r="2234" spans="1:11">
      <c r="A2234" s="26">
        <v>44196</v>
      </c>
      <c r="B2234" t="s">
        <v>516</v>
      </c>
      <c r="C2234" t="s">
        <v>517</v>
      </c>
      <c r="D2234" t="s">
        <v>615</v>
      </c>
      <c r="E2234" t="s">
        <v>518</v>
      </c>
      <c r="F2234" s="29">
        <v>73</v>
      </c>
      <c r="G2234" s="29">
        <v>3970646.67</v>
      </c>
      <c r="H2234" t="s">
        <v>11</v>
      </c>
      <c r="I2234" t="s">
        <v>655</v>
      </c>
      <c r="J2234" t="s">
        <v>627</v>
      </c>
      <c r="K2234" t="s">
        <v>656</v>
      </c>
    </row>
    <row r="2235" spans="1:11">
      <c r="A2235" s="26">
        <v>44196</v>
      </c>
      <c r="B2235" t="s">
        <v>516</v>
      </c>
      <c r="C2235" t="s">
        <v>517</v>
      </c>
      <c r="D2235" t="s">
        <v>615</v>
      </c>
      <c r="E2235" t="s">
        <v>518</v>
      </c>
      <c r="F2235" s="29">
        <v>794</v>
      </c>
      <c r="G2235" s="29">
        <v>30416780.949999999</v>
      </c>
      <c r="H2235" t="s">
        <v>11</v>
      </c>
      <c r="I2235" t="s">
        <v>657</v>
      </c>
      <c r="J2235" t="s">
        <v>627</v>
      </c>
      <c r="K2235" t="s">
        <v>658</v>
      </c>
    </row>
    <row r="2236" spans="1:11">
      <c r="A2236" s="26">
        <v>44196</v>
      </c>
      <c r="B2236" t="s">
        <v>516</v>
      </c>
      <c r="C2236" t="s">
        <v>517</v>
      </c>
      <c r="D2236" t="s">
        <v>615</v>
      </c>
      <c r="E2236" t="s">
        <v>518</v>
      </c>
      <c r="F2236" s="29">
        <v>212</v>
      </c>
      <c r="G2236" s="29">
        <v>3688633.33</v>
      </c>
      <c r="H2236" t="s">
        <v>11</v>
      </c>
      <c r="I2236" t="s">
        <v>659</v>
      </c>
      <c r="J2236" t="s">
        <v>627</v>
      </c>
      <c r="K2236" t="s">
        <v>660</v>
      </c>
    </row>
    <row r="2237" spans="1:11">
      <c r="A2237" s="26">
        <v>44196</v>
      </c>
      <c r="B2237" t="s">
        <v>516</v>
      </c>
      <c r="C2237" t="s">
        <v>517</v>
      </c>
      <c r="D2237" t="s">
        <v>615</v>
      </c>
      <c r="E2237" t="s">
        <v>518</v>
      </c>
      <c r="F2237" s="29">
        <v>231</v>
      </c>
      <c r="G2237" s="29">
        <v>11596517.140000001</v>
      </c>
      <c r="H2237" t="s">
        <v>11</v>
      </c>
      <c r="I2237" t="s">
        <v>661</v>
      </c>
      <c r="J2237" t="s">
        <v>627</v>
      </c>
      <c r="K2237" t="s">
        <v>662</v>
      </c>
    </row>
    <row r="2238" spans="1:11">
      <c r="A2238" s="26">
        <v>44196</v>
      </c>
      <c r="B2238" t="s">
        <v>516</v>
      </c>
      <c r="C2238" t="s">
        <v>517</v>
      </c>
      <c r="D2238" t="s">
        <v>615</v>
      </c>
      <c r="E2238" t="s">
        <v>518</v>
      </c>
      <c r="F2238" s="29">
        <v>683</v>
      </c>
      <c r="G2238" s="29">
        <v>31717226.350000001</v>
      </c>
      <c r="H2238" t="s">
        <v>11</v>
      </c>
      <c r="I2238" t="s">
        <v>1222</v>
      </c>
      <c r="J2238" t="s">
        <v>627</v>
      </c>
      <c r="K2238" t="s">
        <v>1223</v>
      </c>
    </row>
    <row r="2239" spans="1:11">
      <c r="A2239" s="26">
        <v>44196</v>
      </c>
      <c r="B2239" t="s">
        <v>516</v>
      </c>
      <c r="C2239" t="s">
        <v>517</v>
      </c>
      <c r="D2239" t="s">
        <v>615</v>
      </c>
      <c r="E2239" t="s">
        <v>518</v>
      </c>
      <c r="F2239" s="29">
        <v>1488</v>
      </c>
      <c r="G2239" s="29">
        <v>218997616.50999999</v>
      </c>
      <c r="H2239" t="s">
        <v>11</v>
      </c>
      <c r="I2239" t="s">
        <v>663</v>
      </c>
      <c r="J2239" t="s">
        <v>627</v>
      </c>
      <c r="K2239" t="s">
        <v>664</v>
      </c>
    </row>
    <row r="2240" spans="1:11">
      <c r="A2240" s="26">
        <v>44196</v>
      </c>
      <c r="B2240" t="s">
        <v>516</v>
      </c>
      <c r="C2240" t="s">
        <v>517</v>
      </c>
      <c r="D2240" t="s">
        <v>615</v>
      </c>
      <c r="E2240" t="s">
        <v>518</v>
      </c>
      <c r="F2240" s="29">
        <v>15702</v>
      </c>
      <c r="G2240" s="29">
        <v>865089852.38</v>
      </c>
      <c r="H2240" t="s">
        <v>11</v>
      </c>
      <c r="I2240" t="s">
        <v>665</v>
      </c>
      <c r="J2240" t="s">
        <v>627</v>
      </c>
      <c r="K2240" t="s">
        <v>666</v>
      </c>
    </row>
    <row r="2241" spans="1:11">
      <c r="A2241" s="26">
        <v>44196</v>
      </c>
      <c r="B2241" t="s">
        <v>516</v>
      </c>
      <c r="C2241" t="s">
        <v>517</v>
      </c>
      <c r="D2241" t="s">
        <v>615</v>
      </c>
      <c r="E2241" t="s">
        <v>518</v>
      </c>
      <c r="F2241" s="29">
        <v>30</v>
      </c>
      <c r="G2241" s="29">
        <v>1032590.48</v>
      </c>
      <c r="H2241" t="s">
        <v>11</v>
      </c>
      <c r="I2241" t="s">
        <v>671</v>
      </c>
      <c r="J2241" t="s">
        <v>627</v>
      </c>
      <c r="K2241" t="s">
        <v>672</v>
      </c>
    </row>
    <row r="2242" spans="1:11">
      <c r="A2242" s="26">
        <v>44196</v>
      </c>
      <c r="B2242" t="s">
        <v>516</v>
      </c>
      <c r="C2242" t="s">
        <v>517</v>
      </c>
      <c r="D2242" t="s">
        <v>615</v>
      </c>
      <c r="E2242" t="s">
        <v>518</v>
      </c>
      <c r="F2242" s="29">
        <v>304</v>
      </c>
      <c r="G2242" s="29">
        <v>5111492.38</v>
      </c>
      <c r="H2242" t="s">
        <v>11</v>
      </c>
      <c r="I2242" t="s">
        <v>673</v>
      </c>
      <c r="J2242" t="s">
        <v>627</v>
      </c>
      <c r="K2242" t="s">
        <v>674</v>
      </c>
    </row>
    <row r="2243" spans="1:11">
      <c r="A2243" s="26">
        <v>44196</v>
      </c>
      <c r="B2243" t="s">
        <v>516</v>
      </c>
      <c r="C2243" t="s">
        <v>517</v>
      </c>
      <c r="D2243" t="s">
        <v>615</v>
      </c>
      <c r="E2243" t="s">
        <v>518</v>
      </c>
      <c r="F2243" s="29">
        <v>74</v>
      </c>
      <c r="G2243" s="29">
        <v>1627071.75</v>
      </c>
      <c r="H2243" t="s">
        <v>11</v>
      </c>
      <c r="I2243" t="s">
        <v>675</v>
      </c>
      <c r="J2243" t="s">
        <v>627</v>
      </c>
      <c r="K2243" t="s">
        <v>676</v>
      </c>
    </row>
    <row r="2244" spans="1:11">
      <c r="A2244" s="26">
        <v>44196</v>
      </c>
      <c r="B2244" t="s">
        <v>516</v>
      </c>
      <c r="C2244" t="s">
        <v>517</v>
      </c>
      <c r="D2244" t="s">
        <v>615</v>
      </c>
      <c r="E2244" t="s">
        <v>518</v>
      </c>
      <c r="F2244" s="29">
        <v>423</v>
      </c>
      <c r="G2244" s="29">
        <v>35566195.240000002</v>
      </c>
      <c r="H2244" t="s">
        <v>11</v>
      </c>
      <c r="I2244" t="s">
        <v>677</v>
      </c>
      <c r="J2244" t="s">
        <v>627</v>
      </c>
      <c r="K2244" t="s">
        <v>678</v>
      </c>
    </row>
    <row r="2245" spans="1:11">
      <c r="A2245" s="26">
        <v>44196</v>
      </c>
      <c r="B2245" t="s">
        <v>516</v>
      </c>
      <c r="C2245" t="s">
        <v>517</v>
      </c>
      <c r="D2245" t="s">
        <v>615</v>
      </c>
      <c r="E2245" t="s">
        <v>518</v>
      </c>
      <c r="F2245" s="29">
        <v>102</v>
      </c>
      <c r="G2245" s="29">
        <v>15525135.560000001</v>
      </c>
      <c r="H2245" t="s">
        <v>11</v>
      </c>
      <c r="I2245" t="s">
        <v>679</v>
      </c>
      <c r="J2245" t="s">
        <v>627</v>
      </c>
      <c r="K2245" t="s">
        <v>680</v>
      </c>
    </row>
    <row r="2246" spans="1:11">
      <c r="A2246" s="26">
        <v>44196</v>
      </c>
      <c r="B2246" t="s">
        <v>516</v>
      </c>
      <c r="C2246" t="s">
        <v>517</v>
      </c>
      <c r="D2246" t="s">
        <v>615</v>
      </c>
      <c r="E2246" t="s">
        <v>518</v>
      </c>
      <c r="F2246" s="29">
        <v>5536</v>
      </c>
      <c r="G2246" s="29">
        <v>937404640.32000005</v>
      </c>
      <c r="H2246" t="s">
        <v>11</v>
      </c>
      <c r="I2246" t="s">
        <v>681</v>
      </c>
      <c r="J2246" t="s">
        <v>627</v>
      </c>
      <c r="K2246" t="s">
        <v>682</v>
      </c>
    </row>
    <row r="2247" spans="1:11">
      <c r="A2247" s="26">
        <v>44196</v>
      </c>
      <c r="B2247" t="s">
        <v>516</v>
      </c>
      <c r="C2247" t="s">
        <v>517</v>
      </c>
      <c r="D2247" t="s">
        <v>615</v>
      </c>
      <c r="E2247" t="s">
        <v>518</v>
      </c>
      <c r="F2247" s="29">
        <v>2895</v>
      </c>
      <c r="G2247" s="29">
        <v>221898989.21000001</v>
      </c>
      <c r="H2247" t="s">
        <v>11</v>
      </c>
      <c r="I2247" t="s">
        <v>683</v>
      </c>
      <c r="J2247" t="s">
        <v>627</v>
      </c>
      <c r="K2247" t="s">
        <v>684</v>
      </c>
    </row>
    <row r="2248" spans="1:11">
      <c r="A2248" s="26">
        <v>44196</v>
      </c>
      <c r="B2248" t="s">
        <v>516</v>
      </c>
      <c r="C2248" t="s">
        <v>517</v>
      </c>
      <c r="D2248" t="s">
        <v>615</v>
      </c>
      <c r="E2248" t="s">
        <v>518</v>
      </c>
      <c r="F2248" s="29">
        <v>224</v>
      </c>
      <c r="G2248" s="29">
        <v>111477430.48</v>
      </c>
      <c r="H2248" t="s">
        <v>11</v>
      </c>
      <c r="I2248" t="s">
        <v>685</v>
      </c>
      <c r="J2248" t="s">
        <v>627</v>
      </c>
      <c r="K2248" t="s">
        <v>686</v>
      </c>
    </row>
    <row r="2249" spans="1:11">
      <c r="A2249" s="26">
        <v>44196</v>
      </c>
      <c r="B2249" t="s">
        <v>516</v>
      </c>
      <c r="C2249" t="s">
        <v>517</v>
      </c>
      <c r="D2249" t="s">
        <v>615</v>
      </c>
      <c r="E2249" t="s">
        <v>518</v>
      </c>
      <c r="F2249" s="29">
        <v>122</v>
      </c>
      <c r="G2249" s="29">
        <v>18630412.059999999</v>
      </c>
      <c r="H2249" t="s">
        <v>11</v>
      </c>
      <c r="I2249" t="s">
        <v>687</v>
      </c>
      <c r="J2249" t="s">
        <v>627</v>
      </c>
      <c r="K2249" t="s">
        <v>688</v>
      </c>
    </row>
    <row r="2250" spans="1:11">
      <c r="A2250" s="26">
        <v>44196</v>
      </c>
      <c r="B2250" t="s">
        <v>516</v>
      </c>
      <c r="C2250" t="s">
        <v>517</v>
      </c>
      <c r="D2250" t="s">
        <v>615</v>
      </c>
      <c r="E2250" t="s">
        <v>518</v>
      </c>
      <c r="F2250" s="29">
        <v>85</v>
      </c>
      <c r="G2250" s="29">
        <v>18538254.920000002</v>
      </c>
      <c r="H2250" t="s">
        <v>11</v>
      </c>
      <c r="I2250" t="s">
        <v>689</v>
      </c>
      <c r="J2250" t="s">
        <v>627</v>
      </c>
      <c r="K2250" t="s">
        <v>690</v>
      </c>
    </row>
    <row r="2251" spans="1:11">
      <c r="A2251" s="26">
        <v>44196</v>
      </c>
      <c r="B2251" t="s">
        <v>516</v>
      </c>
      <c r="C2251" t="s">
        <v>517</v>
      </c>
      <c r="D2251" t="s">
        <v>615</v>
      </c>
      <c r="E2251" t="s">
        <v>518</v>
      </c>
      <c r="F2251" s="29">
        <v>146</v>
      </c>
      <c r="G2251" s="29">
        <v>7339023.8099999996</v>
      </c>
      <c r="H2251" t="s">
        <v>11</v>
      </c>
      <c r="I2251" t="s">
        <v>691</v>
      </c>
      <c r="J2251" t="s">
        <v>627</v>
      </c>
      <c r="K2251" t="s">
        <v>692</v>
      </c>
    </row>
    <row r="2252" spans="1:11">
      <c r="A2252" s="26">
        <v>44196</v>
      </c>
      <c r="B2252" t="s">
        <v>516</v>
      </c>
      <c r="C2252" t="s">
        <v>517</v>
      </c>
      <c r="D2252" t="s">
        <v>615</v>
      </c>
      <c r="E2252" t="s">
        <v>518</v>
      </c>
      <c r="F2252" s="29">
        <v>97</v>
      </c>
      <c r="G2252" s="29">
        <v>3662181.27</v>
      </c>
      <c r="H2252" t="s">
        <v>11</v>
      </c>
      <c r="I2252" t="s">
        <v>693</v>
      </c>
      <c r="J2252" t="s">
        <v>627</v>
      </c>
      <c r="K2252" t="s">
        <v>694</v>
      </c>
    </row>
    <row r="2253" spans="1:11">
      <c r="A2253" s="26">
        <v>44196</v>
      </c>
      <c r="B2253" t="s">
        <v>516</v>
      </c>
      <c r="C2253" t="s">
        <v>517</v>
      </c>
      <c r="D2253" t="s">
        <v>615</v>
      </c>
      <c r="E2253" t="s">
        <v>518</v>
      </c>
      <c r="F2253" s="29">
        <v>60</v>
      </c>
      <c r="G2253" s="29">
        <v>2478902.54</v>
      </c>
      <c r="H2253" t="s">
        <v>11</v>
      </c>
      <c r="I2253" t="s">
        <v>695</v>
      </c>
      <c r="J2253" t="s">
        <v>627</v>
      </c>
      <c r="K2253" t="s">
        <v>696</v>
      </c>
    </row>
    <row r="2254" spans="1:11">
      <c r="A2254" s="26">
        <v>44196</v>
      </c>
      <c r="B2254" t="s">
        <v>516</v>
      </c>
      <c r="C2254" t="s">
        <v>517</v>
      </c>
      <c r="D2254" t="s">
        <v>615</v>
      </c>
      <c r="E2254" t="s">
        <v>518</v>
      </c>
      <c r="F2254" s="29">
        <v>4662</v>
      </c>
      <c r="G2254" s="29">
        <v>116680706.98</v>
      </c>
      <c r="H2254" t="s">
        <v>11</v>
      </c>
      <c r="I2254" t="s">
        <v>697</v>
      </c>
      <c r="J2254" t="s">
        <v>627</v>
      </c>
      <c r="K2254" t="s">
        <v>698</v>
      </c>
    </row>
    <row r="2255" spans="1:11">
      <c r="A2255" s="26">
        <v>44196</v>
      </c>
      <c r="B2255" t="s">
        <v>516</v>
      </c>
      <c r="C2255" t="s">
        <v>517</v>
      </c>
      <c r="D2255" t="s">
        <v>615</v>
      </c>
      <c r="E2255" t="s">
        <v>518</v>
      </c>
      <c r="F2255" s="29">
        <v>776</v>
      </c>
      <c r="G2255" s="29">
        <v>37194886.979999997</v>
      </c>
      <c r="H2255" t="s">
        <v>11</v>
      </c>
      <c r="I2255" t="s">
        <v>699</v>
      </c>
      <c r="J2255" t="s">
        <v>627</v>
      </c>
      <c r="K2255" t="s">
        <v>700</v>
      </c>
    </row>
    <row r="2256" spans="1:11">
      <c r="A2256" s="26">
        <v>44196</v>
      </c>
      <c r="B2256" t="s">
        <v>516</v>
      </c>
      <c r="C2256" t="s">
        <v>517</v>
      </c>
      <c r="D2256" t="s">
        <v>615</v>
      </c>
      <c r="E2256" t="s">
        <v>518</v>
      </c>
      <c r="F2256" s="29">
        <v>2083</v>
      </c>
      <c r="G2256" s="29">
        <v>162910816.13999999</v>
      </c>
      <c r="H2256" t="s">
        <v>11</v>
      </c>
      <c r="I2256" t="s">
        <v>1224</v>
      </c>
      <c r="J2256" t="s">
        <v>627</v>
      </c>
      <c r="K2256" t="s">
        <v>1225</v>
      </c>
    </row>
    <row r="2257" spans="1:11">
      <c r="A2257" s="26">
        <v>44196</v>
      </c>
      <c r="B2257" t="s">
        <v>516</v>
      </c>
      <c r="C2257" t="s">
        <v>517</v>
      </c>
      <c r="D2257" t="s">
        <v>615</v>
      </c>
      <c r="E2257" t="s">
        <v>518</v>
      </c>
      <c r="F2257" s="29">
        <v>1750</v>
      </c>
      <c r="G2257" s="29">
        <v>2440825052.6999998</v>
      </c>
      <c r="H2257" t="s">
        <v>11</v>
      </c>
      <c r="I2257" t="s">
        <v>701</v>
      </c>
      <c r="J2257" t="s">
        <v>627</v>
      </c>
      <c r="K2257" t="s">
        <v>702</v>
      </c>
    </row>
    <row r="2258" spans="1:11">
      <c r="A2258" s="26">
        <v>44196</v>
      </c>
      <c r="B2258" t="s">
        <v>516</v>
      </c>
      <c r="C2258" t="s">
        <v>517</v>
      </c>
      <c r="D2258" t="s">
        <v>615</v>
      </c>
      <c r="E2258" t="s">
        <v>518</v>
      </c>
      <c r="F2258" s="29">
        <v>67</v>
      </c>
      <c r="G2258" s="29">
        <v>9145033.3300000001</v>
      </c>
      <c r="H2258" t="s">
        <v>11</v>
      </c>
      <c r="I2258" t="s">
        <v>703</v>
      </c>
      <c r="J2258" t="s">
        <v>627</v>
      </c>
      <c r="K2258" t="s">
        <v>704</v>
      </c>
    </row>
    <row r="2259" spans="1:11">
      <c r="A2259" s="26">
        <v>44196</v>
      </c>
      <c r="B2259" t="s">
        <v>516</v>
      </c>
      <c r="C2259" t="s">
        <v>517</v>
      </c>
      <c r="D2259" t="s">
        <v>615</v>
      </c>
      <c r="E2259" t="s">
        <v>518</v>
      </c>
      <c r="F2259" s="29">
        <v>179</v>
      </c>
      <c r="G2259" s="29">
        <v>10842932.380000001</v>
      </c>
      <c r="H2259" t="s">
        <v>11</v>
      </c>
      <c r="I2259" t="s">
        <v>705</v>
      </c>
      <c r="J2259" t="s">
        <v>627</v>
      </c>
      <c r="K2259" t="s">
        <v>706</v>
      </c>
    </row>
    <row r="2260" spans="1:11">
      <c r="A2260" s="26">
        <v>44196</v>
      </c>
      <c r="B2260" t="s">
        <v>516</v>
      </c>
      <c r="C2260" t="s">
        <v>517</v>
      </c>
      <c r="D2260" t="s">
        <v>615</v>
      </c>
      <c r="E2260" t="s">
        <v>518</v>
      </c>
      <c r="F2260" s="29">
        <v>241</v>
      </c>
      <c r="G2260" s="29">
        <v>20571376.510000002</v>
      </c>
      <c r="H2260" t="s">
        <v>11</v>
      </c>
      <c r="I2260" t="s">
        <v>707</v>
      </c>
      <c r="J2260" t="s">
        <v>627</v>
      </c>
      <c r="K2260" t="s">
        <v>708</v>
      </c>
    </row>
    <row r="2261" spans="1:11">
      <c r="A2261" s="26">
        <v>44196</v>
      </c>
      <c r="B2261" t="s">
        <v>516</v>
      </c>
      <c r="C2261" t="s">
        <v>517</v>
      </c>
      <c r="D2261" t="s">
        <v>615</v>
      </c>
      <c r="E2261" t="s">
        <v>518</v>
      </c>
      <c r="F2261" s="29">
        <v>23</v>
      </c>
      <c r="G2261" s="29">
        <v>2136752.7000000002</v>
      </c>
      <c r="H2261" t="s">
        <v>11</v>
      </c>
      <c r="I2261" t="s">
        <v>709</v>
      </c>
      <c r="J2261" t="s">
        <v>627</v>
      </c>
      <c r="K2261" t="s">
        <v>710</v>
      </c>
    </row>
    <row r="2262" spans="1:11">
      <c r="A2262" s="26">
        <v>44196</v>
      </c>
      <c r="B2262" t="s">
        <v>516</v>
      </c>
      <c r="C2262" t="s">
        <v>517</v>
      </c>
      <c r="D2262" t="s">
        <v>615</v>
      </c>
      <c r="E2262" t="s">
        <v>518</v>
      </c>
      <c r="F2262" s="29">
        <v>787</v>
      </c>
      <c r="G2262" s="29">
        <v>35405466.979999997</v>
      </c>
      <c r="H2262" t="s">
        <v>11</v>
      </c>
      <c r="I2262" t="s">
        <v>711</v>
      </c>
      <c r="J2262" t="s">
        <v>627</v>
      </c>
      <c r="K2262" t="s">
        <v>712</v>
      </c>
    </row>
    <row r="2263" spans="1:11">
      <c r="A2263" s="26">
        <v>44196</v>
      </c>
      <c r="B2263" t="s">
        <v>516</v>
      </c>
      <c r="C2263" t="s">
        <v>517</v>
      </c>
      <c r="D2263" t="s">
        <v>615</v>
      </c>
      <c r="E2263" t="s">
        <v>518</v>
      </c>
      <c r="F2263" s="29">
        <v>858</v>
      </c>
      <c r="G2263" s="29">
        <v>17889353.969999999</v>
      </c>
      <c r="H2263" t="s">
        <v>11</v>
      </c>
      <c r="I2263" t="s">
        <v>713</v>
      </c>
      <c r="J2263" t="s">
        <v>627</v>
      </c>
      <c r="K2263" t="s">
        <v>714</v>
      </c>
    </row>
    <row r="2264" spans="1:11">
      <c r="A2264" s="26">
        <v>44196</v>
      </c>
      <c r="B2264" t="s">
        <v>516</v>
      </c>
      <c r="C2264" t="s">
        <v>517</v>
      </c>
      <c r="D2264" t="s">
        <v>615</v>
      </c>
      <c r="E2264" t="s">
        <v>518</v>
      </c>
      <c r="F2264" s="29">
        <v>21</v>
      </c>
      <c r="G2264" s="29">
        <v>1620253.97</v>
      </c>
      <c r="H2264" t="s">
        <v>11</v>
      </c>
      <c r="I2264" t="s">
        <v>715</v>
      </c>
      <c r="J2264" t="s">
        <v>627</v>
      </c>
      <c r="K2264" t="s">
        <v>716</v>
      </c>
    </row>
    <row r="2265" spans="1:11">
      <c r="A2265" s="26">
        <v>44196</v>
      </c>
      <c r="B2265" t="s">
        <v>516</v>
      </c>
      <c r="C2265" t="s">
        <v>517</v>
      </c>
      <c r="D2265" t="s">
        <v>615</v>
      </c>
      <c r="E2265" t="s">
        <v>518</v>
      </c>
      <c r="F2265" s="29">
        <v>61</v>
      </c>
      <c r="G2265" s="29">
        <v>3660504.76</v>
      </c>
      <c r="H2265" t="s">
        <v>11</v>
      </c>
      <c r="I2265" t="s">
        <v>719</v>
      </c>
      <c r="J2265" t="s">
        <v>627</v>
      </c>
      <c r="K2265" t="s">
        <v>720</v>
      </c>
    </row>
    <row r="2266" spans="1:11">
      <c r="A2266" s="26">
        <v>44196</v>
      </c>
      <c r="B2266" t="s">
        <v>516</v>
      </c>
      <c r="C2266" t="s">
        <v>517</v>
      </c>
      <c r="D2266" t="s">
        <v>615</v>
      </c>
      <c r="E2266" t="s">
        <v>518</v>
      </c>
      <c r="F2266" s="29">
        <v>11</v>
      </c>
      <c r="G2266" s="29">
        <v>17835855.239999998</v>
      </c>
      <c r="H2266" t="s">
        <v>11</v>
      </c>
      <c r="I2266" t="s">
        <v>721</v>
      </c>
      <c r="J2266" t="s">
        <v>627</v>
      </c>
      <c r="K2266" t="s">
        <v>722</v>
      </c>
    </row>
    <row r="2267" spans="1:11">
      <c r="A2267" s="26">
        <v>44196</v>
      </c>
      <c r="B2267" t="s">
        <v>516</v>
      </c>
      <c r="C2267" t="s">
        <v>517</v>
      </c>
      <c r="D2267" t="s">
        <v>615</v>
      </c>
      <c r="E2267" t="s">
        <v>518</v>
      </c>
      <c r="F2267" s="29">
        <v>15</v>
      </c>
      <c r="G2267" s="29">
        <v>1348123.49</v>
      </c>
      <c r="H2267" t="s">
        <v>11</v>
      </c>
      <c r="I2267" t="s">
        <v>723</v>
      </c>
      <c r="J2267" t="s">
        <v>627</v>
      </c>
      <c r="K2267" t="s">
        <v>724</v>
      </c>
    </row>
    <row r="2268" spans="1:11">
      <c r="A2268" s="26">
        <v>44196</v>
      </c>
      <c r="B2268" t="s">
        <v>516</v>
      </c>
      <c r="C2268" t="s">
        <v>517</v>
      </c>
      <c r="D2268" t="s">
        <v>615</v>
      </c>
      <c r="E2268" t="s">
        <v>518</v>
      </c>
      <c r="F2268" s="29">
        <v>193</v>
      </c>
      <c r="G2268" s="29">
        <v>3748363.81</v>
      </c>
      <c r="H2268" t="s">
        <v>11</v>
      </c>
      <c r="I2268" t="s">
        <v>725</v>
      </c>
      <c r="J2268" t="s">
        <v>627</v>
      </c>
      <c r="K2268" t="s">
        <v>726</v>
      </c>
    </row>
    <row r="2269" spans="1:11">
      <c r="A2269" s="26">
        <v>44196</v>
      </c>
      <c r="B2269" t="s">
        <v>516</v>
      </c>
      <c r="C2269" t="s">
        <v>517</v>
      </c>
      <c r="D2269" t="s">
        <v>615</v>
      </c>
      <c r="E2269" t="s">
        <v>518</v>
      </c>
      <c r="F2269" s="29">
        <v>9</v>
      </c>
      <c r="G2269" s="29">
        <v>974874.09</v>
      </c>
      <c r="H2269" t="s">
        <v>11</v>
      </c>
      <c r="I2269" t="s">
        <v>727</v>
      </c>
      <c r="J2269" t="s">
        <v>627</v>
      </c>
      <c r="K2269" t="s">
        <v>728</v>
      </c>
    </row>
    <row r="2270" spans="1:11">
      <c r="A2270" s="26">
        <v>44196</v>
      </c>
      <c r="B2270" t="s">
        <v>516</v>
      </c>
      <c r="C2270" t="s">
        <v>517</v>
      </c>
      <c r="D2270" t="s">
        <v>615</v>
      </c>
      <c r="E2270" t="s">
        <v>518</v>
      </c>
      <c r="F2270" s="29">
        <v>854</v>
      </c>
      <c r="G2270" s="29">
        <v>47141418.729999997</v>
      </c>
      <c r="H2270" t="s">
        <v>11</v>
      </c>
      <c r="I2270" t="s">
        <v>733</v>
      </c>
      <c r="J2270" t="s">
        <v>627</v>
      </c>
      <c r="K2270" t="s">
        <v>734</v>
      </c>
    </row>
    <row r="2271" spans="1:11">
      <c r="A2271" s="26">
        <v>44196</v>
      </c>
      <c r="B2271" t="s">
        <v>516</v>
      </c>
      <c r="C2271" t="s">
        <v>517</v>
      </c>
      <c r="D2271" t="s">
        <v>615</v>
      </c>
      <c r="E2271" t="s">
        <v>518</v>
      </c>
      <c r="F2271" s="29">
        <v>290</v>
      </c>
      <c r="G2271" s="29">
        <v>179395174.91999999</v>
      </c>
      <c r="H2271" t="s">
        <v>11</v>
      </c>
      <c r="I2271" t="s">
        <v>735</v>
      </c>
      <c r="J2271" t="s">
        <v>627</v>
      </c>
      <c r="K2271" t="s">
        <v>736</v>
      </c>
    </row>
    <row r="2272" spans="1:11">
      <c r="A2272" s="26">
        <v>44196</v>
      </c>
      <c r="B2272" t="s">
        <v>516</v>
      </c>
      <c r="C2272" t="s">
        <v>517</v>
      </c>
      <c r="D2272" t="s">
        <v>615</v>
      </c>
      <c r="E2272" t="s">
        <v>518</v>
      </c>
      <c r="F2272" s="29">
        <v>3</v>
      </c>
      <c r="G2272" s="29">
        <v>1603936.51</v>
      </c>
      <c r="H2272" t="s">
        <v>11</v>
      </c>
      <c r="I2272" t="s">
        <v>737</v>
      </c>
      <c r="J2272" t="s">
        <v>627</v>
      </c>
      <c r="K2272" t="s">
        <v>738</v>
      </c>
    </row>
    <row r="2273" spans="1:11">
      <c r="A2273" s="26">
        <v>44196</v>
      </c>
      <c r="B2273" t="s">
        <v>516</v>
      </c>
      <c r="C2273" t="s">
        <v>517</v>
      </c>
      <c r="D2273" t="s">
        <v>615</v>
      </c>
      <c r="E2273" t="s">
        <v>518</v>
      </c>
      <c r="F2273" s="29">
        <v>54</v>
      </c>
      <c r="G2273" s="29">
        <v>4449589.5199999996</v>
      </c>
      <c r="H2273" t="s">
        <v>11</v>
      </c>
      <c r="I2273" t="s">
        <v>739</v>
      </c>
      <c r="J2273" t="s">
        <v>627</v>
      </c>
      <c r="K2273" t="s">
        <v>740</v>
      </c>
    </row>
    <row r="2274" spans="1:11">
      <c r="A2274" s="26">
        <v>44196</v>
      </c>
      <c r="B2274" t="s">
        <v>516</v>
      </c>
      <c r="C2274" t="s">
        <v>517</v>
      </c>
      <c r="D2274" t="s">
        <v>615</v>
      </c>
      <c r="E2274" t="s">
        <v>518</v>
      </c>
      <c r="F2274" s="29">
        <v>75</v>
      </c>
      <c r="G2274" s="29">
        <v>6162896.4299999997</v>
      </c>
      <c r="H2274" t="s">
        <v>11</v>
      </c>
      <c r="I2274" t="s">
        <v>741</v>
      </c>
      <c r="J2274" t="s">
        <v>627</v>
      </c>
      <c r="K2274" t="s">
        <v>742</v>
      </c>
    </row>
    <row r="2275" spans="1:11">
      <c r="A2275" s="26">
        <v>44196</v>
      </c>
      <c r="B2275" t="s">
        <v>516</v>
      </c>
      <c r="C2275" t="s">
        <v>517</v>
      </c>
      <c r="D2275" t="s">
        <v>615</v>
      </c>
      <c r="E2275" t="s">
        <v>518</v>
      </c>
      <c r="F2275" s="29">
        <v>41</v>
      </c>
      <c r="G2275" s="29">
        <v>3886065.4</v>
      </c>
      <c r="H2275" t="s">
        <v>11</v>
      </c>
      <c r="I2275" t="s">
        <v>743</v>
      </c>
      <c r="J2275" t="s">
        <v>627</v>
      </c>
      <c r="K2275" t="s">
        <v>744</v>
      </c>
    </row>
    <row r="2276" spans="1:11">
      <c r="A2276" s="26">
        <v>44196</v>
      </c>
      <c r="B2276" t="s">
        <v>516</v>
      </c>
      <c r="C2276" t="s">
        <v>517</v>
      </c>
      <c r="D2276" t="s">
        <v>615</v>
      </c>
      <c r="E2276" t="s">
        <v>518</v>
      </c>
      <c r="F2276" s="29">
        <v>509</v>
      </c>
      <c r="G2276" s="29">
        <v>221180443.49000001</v>
      </c>
      <c r="H2276" t="s">
        <v>11</v>
      </c>
      <c r="I2276" t="s">
        <v>745</v>
      </c>
      <c r="J2276" t="s">
        <v>627</v>
      </c>
      <c r="K2276" t="s">
        <v>746</v>
      </c>
    </row>
    <row r="2277" spans="1:11">
      <c r="A2277" s="26">
        <v>44196</v>
      </c>
      <c r="B2277" t="s">
        <v>516</v>
      </c>
      <c r="C2277" t="s">
        <v>517</v>
      </c>
      <c r="D2277" t="s">
        <v>615</v>
      </c>
      <c r="E2277" t="s">
        <v>518</v>
      </c>
      <c r="F2277" s="29">
        <v>1525</v>
      </c>
      <c r="G2277" s="29">
        <v>139438619.68000001</v>
      </c>
      <c r="H2277" t="s">
        <v>11</v>
      </c>
      <c r="I2277" t="s">
        <v>747</v>
      </c>
      <c r="J2277" t="s">
        <v>627</v>
      </c>
      <c r="K2277" t="s">
        <v>748</v>
      </c>
    </row>
    <row r="2278" spans="1:11">
      <c r="A2278" s="26">
        <v>44196</v>
      </c>
      <c r="B2278" t="s">
        <v>516</v>
      </c>
      <c r="C2278" t="s">
        <v>517</v>
      </c>
      <c r="D2278" t="s">
        <v>615</v>
      </c>
      <c r="E2278" t="s">
        <v>518</v>
      </c>
      <c r="F2278" s="29">
        <v>324</v>
      </c>
      <c r="G2278" s="29">
        <v>14383698.1</v>
      </c>
      <c r="H2278" t="s">
        <v>11</v>
      </c>
      <c r="I2278" t="s">
        <v>749</v>
      </c>
      <c r="J2278" t="s">
        <v>627</v>
      </c>
      <c r="K2278" t="s">
        <v>750</v>
      </c>
    </row>
    <row r="2279" spans="1:11">
      <c r="A2279" s="26">
        <v>44196</v>
      </c>
      <c r="B2279" t="s">
        <v>516</v>
      </c>
      <c r="C2279" t="s">
        <v>517</v>
      </c>
      <c r="D2279" t="s">
        <v>615</v>
      </c>
      <c r="E2279" t="s">
        <v>518</v>
      </c>
      <c r="F2279" s="29">
        <v>401</v>
      </c>
      <c r="G2279" s="29">
        <v>19014417.140000001</v>
      </c>
      <c r="H2279" t="s">
        <v>11</v>
      </c>
      <c r="I2279" t="s">
        <v>751</v>
      </c>
      <c r="J2279" t="s">
        <v>627</v>
      </c>
      <c r="K2279" t="s">
        <v>752</v>
      </c>
    </row>
    <row r="2280" spans="1:11">
      <c r="A2280" s="26">
        <v>44196</v>
      </c>
      <c r="B2280" t="s">
        <v>516</v>
      </c>
      <c r="C2280" t="s">
        <v>517</v>
      </c>
      <c r="D2280" t="s">
        <v>615</v>
      </c>
      <c r="E2280" t="s">
        <v>518</v>
      </c>
      <c r="F2280" s="29">
        <v>336</v>
      </c>
      <c r="G2280" s="29">
        <v>16932135.870000001</v>
      </c>
      <c r="H2280" t="s">
        <v>11</v>
      </c>
      <c r="I2280" t="s">
        <v>1215</v>
      </c>
      <c r="J2280" t="s">
        <v>627</v>
      </c>
      <c r="K2280" t="s">
        <v>754</v>
      </c>
    </row>
    <row r="2281" spans="1:11">
      <c r="A2281" s="26">
        <v>44196</v>
      </c>
      <c r="B2281" t="s">
        <v>516</v>
      </c>
      <c r="C2281" t="s">
        <v>517</v>
      </c>
      <c r="D2281" t="s">
        <v>615</v>
      </c>
      <c r="E2281" t="s">
        <v>518</v>
      </c>
      <c r="F2281" s="29">
        <v>5024</v>
      </c>
      <c r="G2281" s="29">
        <v>231135726.66999999</v>
      </c>
      <c r="H2281" t="s">
        <v>11</v>
      </c>
      <c r="I2281" t="s">
        <v>755</v>
      </c>
      <c r="J2281" t="s">
        <v>627</v>
      </c>
      <c r="K2281" t="s">
        <v>756</v>
      </c>
    </row>
    <row r="2282" spans="1:11">
      <c r="A2282" s="26">
        <v>44196</v>
      </c>
      <c r="B2282" t="s">
        <v>516</v>
      </c>
      <c r="C2282" t="s">
        <v>517</v>
      </c>
      <c r="D2282" t="s">
        <v>615</v>
      </c>
      <c r="E2282" t="s">
        <v>518</v>
      </c>
      <c r="F2282" s="29">
        <v>25</v>
      </c>
      <c r="G2282" s="29">
        <v>2181797.7799999998</v>
      </c>
      <c r="H2282" t="s">
        <v>11</v>
      </c>
      <c r="I2282" t="s">
        <v>757</v>
      </c>
      <c r="J2282" t="s">
        <v>627</v>
      </c>
      <c r="K2282" t="s">
        <v>758</v>
      </c>
    </row>
    <row r="2283" spans="1:11">
      <c r="A2283" s="26">
        <v>44196</v>
      </c>
      <c r="B2283" t="s">
        <v>516</v>
      </c>
      <c r="C2283" t="s">
        <v>517</v>
      </c>
      <c r="D2283" t="s">
        <v>615</v>
      </c>
      <c r="E2283" t="s">
        <v>518</v>
      </c>
      <c r="F2283" s="29">
        <v>63</v>
      </c>
      <c r="G2283" s="29">
        <v>6707085.4000000004</v>
      </c>
      <c r="H2283" t="s">
        <v>11</v>
      </c>
      <c r="I2283" t="s">
        <v>759</v>
      </c>
      <c r="J2283" t="s">
        <v>627</v>
      </c>
      <c r="K2283" t="s">
        <v>760</v>
      </c>
    </row>
    <row r="2284" spans="1:11">
      <c r="A2284" s="26">
        <v>44196</v>
      </c>
      <c r="B2284" t="s">
        <v>516</v>
      </c>
      <c r="C2284" t="s">
        <v>517</v>
      </c>
      <c r="D2284" t="s">
        <v>615</v>
      </c>
      <c r="E2284" t="s">
        <v>518</v>
      </c>
      <c r="F2284" s="29">
        <v>391</v>
      </c>
      <c r="G2284" s="29">
        <v>60182341.590000004</v>
      </c>
      <c r="H2284" t="s">
        <v>11</v>
      </c>
      <c r="I2284" t="s">
        <v>761</v>
      </c>
      <c r="J2284" t="s">
        <v>627</v>
      </c>
      <c r="K2284" t="s">
        <v>762</v>
      </c>
    </row>
    <row r="2285" spans="1:11">
      <c r="A2285" s="26">
        <v>44196</v>
      </c>
      <c r="B2285" t="s">
        <v>516</v>
      </c>
      <c r="C2285" t="s">
        <v>517</v>
      </c>
      <c r="D2285" t="s">
        <v>615</v>
      </c>
      <c r="E2285" t="s">
        <v>518</v>
      </c>
      <c r="F2285" s="29">
        <v>228</v>
      </c>
      <c r="G2285" s="29">
        <v>56962395.240000002</v>
      </c>
      <c r="H2285" t="s">
        <v>11</v>
      </c>
      <c r="I2285" t="s">
        <v>763</v>
      </c>
      <c r="J2285" t="s">
        <v>627</v>
      </c>
      <c r="K2285" t="s">
        <v>764</v>
      </c>
    </row>
    <row r="2286" spans="1:11">
      <c r="A2286" s="26">
        <v>44196</v>
      </c>
      <c r="B2286" t="s">
        <v>516</v>
      </c>
      <c r="C2286" t="s">
        <v>517</v>
      </c>
      <c r="D2286" t="s">
        <v>615</v>
      </c>
      <c r="E2286" t="s">
        <v>518</v>
      </c>
      <c r="F2286" s="29">
        <v>404</v>
      </c>
      <c r="G2286" s="29">
        <v>304864699.37</v>
      </c>
      <c r="H2286" t="s">
        <v>11</v>
      </c>
      <c r="I2286" t="s">
        <v>765</v>
      </c>
      <c r="J2286" t="s">
        <v>627</v>
      </c>
      <c r="K2286" t="s">
        <v>766</v>
      </c>
    </row>
    <row r="2287" spans="1:11">
      <c r="A2287" s="26">
        <v>44196</v>
      </c>
      <c r="B2287" t="s">
        <v>516</v>
      </c>
      <c r="C2287" t="s">
        <v>517</v>
      </c>
      <c r="D2287" t="s">
        <v>615</v>
      </c>
      <c r="E2287" t="s">
        <v>518</v>
      </c>
      <c r="F2287" s="29">
        <v>143</v>
      </c>
      <c r="G2287" s="29">
        <v>12763473.02</v>
      </c>
      <c r="H2287" t="s">
        <v>11</v>
      </c>
      <c r="I2287" t="s">
        <v>767</v>
      </c>
      <c r="J2287" t="s">
        <v>627</v>
      </c>
      <c r="K2287" t="s">
        <v>768</v>
      </c>
    </row>
    <row r="2288" spans="1:11">
      <c r="A2288" s="26">
        <v>44196</v>
      </c>
      <c r="B2288" t="s">
        <v>516</v>
      </c>
      <c r="C2288" t="s">
        <v>517</v>
      </c>
      <c r="D2288" t="s">
        <v>615</v>
      </c>
      <c r="E2288" t="s">
        <v>518</v>
      </c>
      <c r="F2288" s="29">
        <v>51</v>
      </c>
      <c r="G2288" s="29">
        <v>3989688.89</v>
      </c>
      <c r="H2288" t="s">
        <v>11</v>
      </c>
      <c r="I2288" t="s">
        <v>769</v>
      </c>
      <c r="J2288" t="s">
        <v>627</v>
      </c>
      <c r="K2288" t="s">
        <v>770</v>
      </c>
    </row>
    <row r="2289" spans="1:11">
      <c r="A2289" s="26">
        <v>44196</v>
      </c>
      <c r="B2289" t="s">
        <v>516</v>
      </c>
      <c r="C2289" t="s">
        <v>517</v>
      </c>
      <c r="D2289" t="s">
        <v>615</v>
      </c>
      <c r="E2289" t="s">
        <v>518</v>
      </c>
      <c r="F2289" s="29">
        <v>220</v>
      </c>
      <c r="G2289" s="29">
        <v>7248237.46</v>
      </c>
      <c r="H2289" t="s">
        <v>11</v>
      </c>
      <c r="I2289" t="s">
        <v>771</v>
      </c>
      <c r="J2289" t="s">
        <v>627</v>
      </c>
      <c r="K2289" t="s">
        <v>772</v>
      </c>
    </row>
    <row r="2290" spans="1:11">
      <c r="A2290" s="26">
        <v>44196</v>
      </c>
      <c r="B2290" t="s">
        <v>516</v>
      </c>
      <c r="C2290" t="s">
        <v>517</v>
      </c>
      <c r="D2290" t="s">
        <v>615</v>
      </c>
      <c r="E2290" t="s">
        <v>518</v>
      </c>
      <c r="F2290" s="29">
        <v>39</v>
      </c>
      <c r="G2290" s="29">
        <v>16373715.869999999</v>
      </c>
      <c r="H2290" t="s">
        <v>11</v>
      </c>
      <c r="I2290" t="s">
        <v>773</v>
      </c>
      <c r="J2290" t="s">
        <v>627</v>
      </c>
      <c r="K2290" t="s">
        <v>774</v>
      </c>
    </row>
    <row r="2291" spans="1:11">
      <c r="A2291" s="26">
        <v>44196</v>
      </c>
      <c r="B2291" t="s">
        <v>516</v>
      </c>
      <c r="C2291" t="s">
        <v>517</v>
      </c>
      <c r="D2291" t="s">
        <v>615</v>
      </c>
      <c r="E2291" t="s">
        <v>518</v>
      </c>
      <c r="F2291" s="29">
        <v>502</v>
      </c>
      <c r="G2291" s="29">
        <v>33607079.369999997</v>
      </c>
      <c r="H2291" t="s">
        <v>11</v>
      </c>
      <c r="I2291" t="s">
        <v>775</v>
      </c>
      <c r="J2291" t="s">
        <v>627</v>
      </c>
      <c r="K2291" t="s">
        <v>776</v>
      </c>
    </row>
    <row r="2292" spans="1:11">
      <c r="A2292" s="26">
        <v>44196</v>
      </c>
      <c r="B2292" t="s">
        <v>516</v>
      </c>
      <c r="C2292" t="s">
        <v>517</v>
      </c>
      <c r="D2292" t="s">
        <v>615</v>
      </c>
      <c r="E2292" t="s">
        <v>518</v>
      </c>
      <c r="F2292" s="29">
        <v>425</v>
      </c>
      <c r="G2292" s="29">
        <v>84619718.409999996</v>
      </c>
      <c r="H2292" t="s">
        <v>11</v>
      </c>
      <c r="I2292" t="s">
        <v>777</v>
      </c>
      <c r="J2292" t="s">
        <v>627</v>
      </c>
      <c r="K2292" t="s">
        <v>778</v>
      </c>
    </row>
    <row r="2293" spans="1:11">
      <c r="A2293" s="26">
        <v>44196</v>
      </c>
      <c r="B2293" t="s">
        <v>516</v>
      </c>
      <c r="C2293" t="s">
        <v>517</v>
      </c>
      <c r="D2293" t="s">
        <v>615</v>
      </c>
      <c r="E2293" t="s">
        <v>518</v>
      </c>
      <c r="F2293" s="29">
        <v>708</v>
      </c>
      <c r="G2293" s="29">
        <v>194928673.33000001</v>
      </c>
      <c r="H2293" t="s">
        <v>11</v>
      </c>
      <c r="I2293" t="s">
        <v>779</v>
      </c>
      <c r="J2293" t="s">
        <v>627</v>
      </c>
      <c r="K2293" t="s">
        <v>780</v>
      </c>
    </row>
    <row r="2294" spans="1:11">
      <c r="A2294" s="26">
        <v>44196</v>
      </c>
      <c r="B2294" t="s">
        <v>516</v>
      </c>
      <c r="C2294" t="s">
        <v>517</v>
      </c>
      <c r="D2294" t="s">
        <v>615</v>
      </c>
      <c r="E2294" t="s">
        <v>518</v>
      </c>
      <c r="F2294" s="29">
        <v>1289</v>
      </c>
      <c r="G2294" s="29">
        <v>494347526.98000002</v>
      </c>
      <c r="H2294" t="s">
        <v>11</v>
      </c>
      <c r="I2294" t="s">
        <v>781</v>
      </c>
      <c r="J2294" t="s">
        <v>627</v>
      </c>
      <c r="K2294" t="s">
        <v>782</v>
      </c>
    </row>
    <row r="2295" spans="1:11">
      <c r="A2295" s="26">
        <v>44196</v>
      </c>
      <c r="B2295" t="s">
        <v>516</v>
      </c>
      <c r="C2295" t="s">
        <v>517</v>
      </c>
      <c r="D2295" t="s">
        <v>615</v>
      </c>
      <c r="E2295" t="s">
        <v>518</v>
      </c>
      <c r="F2295" s="29">
        <v>54</v>
      </c>
      <c r="G2295" s="29">
        <v>2067732.7</v>
      </c>
      <c r="H2295" t="s">
        <v>11</v>
      </c>
      <c r="I2295" t="s">
        <v>783</v>
      </c>
      <c r="J2295" t="s">
        <v>627</v>
      </c>
      <c r="K2295" t="s">
        <v>784</v>
      </c>
    </row>
    <row r="2296" spans="1:11">
      <c r="A2296" s="26">
        <v>44196</v>
      </c>
      <c r="B2296" t="s">
        <v>516</v>
      </c>
      <c r="C2296" t="s">
        <v>517</v>
      </c>
      <c r="D2296" t="s">
        <v>615</v>
      </c>
      <c r="E2296" t="s">
        <v>518</v>
      </c>
      <c r="F2296" s="29">
        <v>69</v>
      </c>
      <c r="G2296" s="29">
        <v>1591290.79</v>
      </c>
      <c r="H2296" t="s">
        <v>11</v>
      </c>
      <c r="I2296" t="s">
        <v>785</v>
      </c>
      <c r="J2296" t="s">
        <v>627</v>
      </c>
      <c r="K2296" t="s">
        <v>786</v>
      </c>
    </row>
    <row r="2297" spans="1:11">
      <c r="A2297" s="26">
        <v>44196</v>
      </c>
      <c r="B2297" t="s">
        <v>516</v>
      </c>
      <c r="C2297" t="s">
        <v>517</v>
      </c>
      <c r="D2297" t="s">
        <v>615</v>
      </c>
      <c r="E2297" t="s">
        <v>518</v>
      </c>
      <c r="F2297" s="29">
        <v>1650</v>
      </c>
      <c r="G2297" s="29">
        <v>679253821.26999998</v>
      </c>
      <c r="H2297" t="s">
        <v>11</v>
      </c>
      <c r="I2297" t="s">
        <v>787</v>
      </c>
      <c r="J2297" t="s">
        <v>627</v>
      </c>
      <c r="K2297" t="s">
        <v>788</v>
      </c>
    </row>
    <row r="2298" spans="1:11">
      <c r="A2298" s="26">
        <v>44196</v>
      </c>
      <c r="B2298" t="s">
        <v>516</v>
      </c>
      <c r="C2298" t="s">
        <v>517</v>
      </c>
      <c r="D2298" t="s">
        <v>615</v>
      </c>
      <c r="E2298" t="s">
        <v>518</v>
      </c>
      <c r="F2298" s="29">
        <v>316</v>
      </c>
      <c r="G2298" s="29">
        <v>19099829.210000001</v>
      </c>
      <c r="H2298" t="s">
        <v>11</v>
      </c>
      <c r="I2298" t="s">
        <v>789</v>
      </c>
      <c r="J2298" t="s">
        <v>627</v>
      </c>
      <c r="K2298" t="s">
        <v>790</v>
      </c>
    </row>
    <row r="2299" spans="1:11">
      <c r="A2299" s="26">
        <v>44196</v>
      </c>
      <c r="B2299" t="s">
        <v>516</v>
      </c>
      <c r="C2299" t="s">
        <v>517</v>
      </c>
      <c r="D2299" t="s">
        <v>615</v>
      </c>
      <c r="E2299" t="s">
        <v>518</v>
      </c>
      <c r="F2299" s="29">
        <v>148</v>
      </c>
      <c r="G2299" s="29">
        <v>2744127.62</v>
      </c>
      <c r="H2299" t="s">
        <v>11</v>
      </c>
      <c r="I2299" t="s">
        <v>791</v>
      </c>
      <c r="J2299" t="s">
        <v>627</v>
      </c>
      <c r="K2299" t="s">
        <v>792</v>
      </c>
    </row>
    <row r="2300" spans="1:11">
      <c r="A2300" s="26">
        <v>44196</v>
      </c>
      <c r="B2300" t="s">
        <v>516</v>
      </c>
      <c r="C2300" t="s">
        <v>517</v>
      </c>
      <c r="D2300" t="s">
        <v>615</v>
      </c>
      <c r="E2300" t="s">
        <v>518</v>
      </c>
      <c r="F2300" s="29">
        <v>344</v>
      </c>
      <c r="G2300" s="29">
        <v>24669946.030000001</v>
      </c>
      <c r="H2300" t="s">
        <v>11</v>
      </c>
      <c r="I2300" t="s">
        <v>793</v>
      </c>
      <c r="J2300" t="s">
        <v>627</v>
      </c>
      <c r="K2300" t="s">
        <v>794</v>
      </c>
    </row>
    <row r="2301" spans="1:11">
      <c r="A2301" s="26">
        <v>44196</v>
      </c>
      <c r="B2301" t="s">
        <v>516</v>
      </c>
      <c r="C2301" t="s">
        <v>517</v>
      </c>
      <c r="D2301" t="s">
        <v>615</v>
      </c>
      <c r="E2301" t="s">
        <v>518</v>
      </c>
      <c r="F2301" s="29">
        <v>139</v>
      </c>
      <c r="G2301" s="29">
        <v>12414109.52</v>
      </c>
      <c r="H2301" t="s">
        <v>11</v>
      </c>
      <c r="I2301" t="s">
        <v>795</v>
      </c>
      <c r="J2301" t="s">
        <v>627</v>
      </c>
      <c r="K2301" t="s">
        <v>796</v>
      </c>
    </row>
    <row r="2302" spans="1:11">
      <c r="A2302" s="26">
        <v>44196</v>
      </c>
      <c r="B2302" t="s">
        <v>516</v>
      </c>
      <c r="C2302" t="s">
        <v>517</v>
      </c>
      <c r="D2302" t="s">
        <v>615</v>
      </c>
      <c r="E2302" t="s">
        <v>518</v>
      </c>
      <c r="F2302" s="29">
        <v>17</v>
      </c>
      <c r="G2302" s="29">
        <v>2908266.98</v>
      </c>
      <c r="H2302" t="s">
        <v>11</v>
      </c>
      <c r="I2302" t="s">
        <v>797</v>
      </c>
      <c r="J2302" t="s">
        <v>627</v>
      </c>
      <c r="K2302" t="s">
        <v>798</v>
      </c>
    </row>
    <row r="2303" spans="1:11">
      <c r="A2303" s="26">
        <v>44196</v>
      </c>
      <c r="B2303" t="s">
        <v>516</v>
      </c>
      <c r="C2303" t="s">
        <v>517</v>
      </c>
      <c r="D2303" t="s">
        <v>615</v>
      </c>
      <c r="E2303" t="s">
        <v>518</v>
      </c>
      <c r="F2303" s="29">
        <v>2252</v>
      </c>
      <c r="G2303" s="29">
        <v>58443569.210000001</v>
      </c>
      <c r="H2303" t="s">
        <v>11</v>
      </c>
      <c r="I2303" t="s">
        <v>801</v>
      </c>
      <c r="J2303" t="s">
        <v>627</v>
      </c>
      <c r="K2303" t="s">
        <v>802</v>
      </c>
    </row>
    <row r="2304" spans="1:11">
      <c r="A2304" s="26">
        <v>44196</v>
      </c>
      <c r="B2304" t="s">
        <v>516</v>
      </c>
      <c r="C2304" t="s">
        <v>517</v>
      </c>
      <c r="D2304" t="s">
        <v>615</v>
      </c>
      <c r="E2304" t="s">
        <v>518</v>
      </c>
      <c r="F2304" s="29">
        <v>66</v>
      </c>
      <c r="G2304" s="29">
        <v>2844840.63</v>
      </c>
      <c r="H2304" t="s">
        <v>11</v>
      </c>
      <c r="I2304" t="s">
        <v>1216</v>
      </c>
      <c r="J2304" t="s">
        <v>627</v>
      </c>
      <c r="K2304" t="s">
        <v>1217</v>
      </c>
    </row>
    <row r="2305" spans="1:11">
      <c r="A2305" s="26">
        <v>44196</v>
      </c>
      <c r="B2305" t="s">
        <v>516</v>
      </c>
      <c r="C2305" t="s">
        <v>517</v>
      </c>
      <c r="D2305" t="s">
        <v>615</v>
      </c>
      <c r="E2305" t="s">
        <v>518</v>
      </c>
      <c r="F2305" s="29">
        <v>55</v>
      </c>
      <c r="G2305" s="29">
        <v>1067206.67</v>
      </c>
      <c r="H2305" t="s">
        <v>11</v>
      </c>
      <c r="I2305" t="s">
        <v>803</v>
      </c>
      <c r="J2305" t="s">
        <v>627</v>
      </c>
      <c r="K2305" t="s">
        <v>804</v>
      </c>
    </row>
    <row r="2306" spans="1:11">
      <c r="A2306" s="26">
        <v>44196</v>
      </c>
      <c r="B2306" t="s">
        <v>516</v>
      </c>
      <c r="C2306" t="s">
        <v>517</v>
      </c>
      <c r="D2306" t="s">
        <v>615</v>
      </c>
      <c r="E2306" t="s">
        <v>518</v>
      </c>
      <c r="F2306" s="29">
        <v>27</v>
      </c>
      <c r="G2306" s="29">
        <v>941343.17</v>
      </c>
      <c r="H2306" t="s">
        <v>11</v>
      </c>
      <c r="I2306" t="s">
        <v>805</v>
      </c>
      <c r="J2306" t="s">
        <v>627</v>
      </c>
      <c r="K2306" t="s">
        <v>806</v>
      </c>
    </row>
    <row r="2307" spans="1:11">
      <c r="A2307" s="26">
        <v>44196</v>
      </c>
      <c r="B2307" t="s">
        <v>516</v>
      </c>
      <c r="C2307" t="s">
        <v>517</v>
      </c>
      <c r="D2307" t="s">
        <v>615</v>
      </c>
      <c r="E2307" t="s">
        <v>518</v>
      </c>
      <c r="F2307" s="29">
        <v>996</v>
      </c>
      <c r="G2307" s="29">
        <v>109292834.29000001</v>
      </c>
      <c r="H2307" t="s">
        <v>11</v>
      </c>
      <c r="I2307" t="s">
        <v>1218</v>
      </c>
      <c r="J2307" t="s">
        <v>627</v>
      </c>
      <c r="K2307" t="s">
        <v>808</v>
      </c>
    </row>
    <row r="2308" spans="1:11">
      <c r="A2308" s="26">
        <v>44196</v>
      </c>
      <c r="B2308" t="s">
        <v>516</v>
      </c>
      <c r="C2308" t="s">
        <v>517</v>
      </c>
      <c r="D2308" t="s">
        <v>615</v>
      </c>
      <c r="E2308" t="s">
        <v>518</v>
      </c>
      <c r="F2308" s="29">
        <v>5</v>
      </c>
      <c r="G2308" s="29">
        <v>32212028.890000001</v>
      </c>
      <c r="H2308" t="s">
        <v>11</v>
      </c>
      <c r="I2308" t="s">
        <v>809</v>
      </c>
      <c r="J2308" t="s">
        <v>627</v>
      </c>
      <c r="K2308" t="s">
        <v>810</v>
      </c>
    </row>
    <row r="2309" spans="1:11">
      <c r="A2309" s="26">
        <v>44196</v>
      </c>
      <c r="B2309" t="s">
        <v>516</v>
      </c>
      <c r="C2309" t="s">
        <v>517</v>
      </c>
      <c r="D2309" t="s">
        <v>615</v>
      </c>
      <c r="E2309" t="s">
        <v>518</v>
      </c>
      <c r="F2309" s="29">
        <v>303</v>
      </c>
      <c r="G2309" s="29">
        <v>43926999.369999997</v>
      </c>
      <c r="H2309" t="s">
        <v>11</v>
      </c>
      <c r="I2309" t="s">
        <v>811</v>
      </c>
      <c r="J2309" t="s">
        <v>627</v>
      </c>
      <c r="K2309" t="s">
        <v>812</v>
      </c>
    </row>
    <row r="2310" spans="1:11">
      <c r="A2310" s="26">
        <v>44196</v>
      </c>
      <c r="B2310" t="s">
        <v>516</v>
      </c>
      <c r="C2310" t="s">
        <v>517</v>
      </c>
      <c r="D2310" t="s">
        <v>615</v>
      </c>
      <c r="E2310" t="s">
        <v>518</v>
      </c>
      <c r="F2310" s="29">
        <v>596</v>
      </c>
      <c r="G2310" s="29">
        <v>361945340.31999999</v>
      </c>
      <c r="H2310" t="s">
        <v>11</v>
      </c>
      <c r="I2310" t="s">
        <v>813</v>
      </c>
      <c r="J2310" t="s">
        <v>627</v>
      </c>
      <c r="K2310" t="s">
        <v>814</v>
      </c>
    </row>
    <row r="2311" spans="1:11">
      <c r="A2311" s="26">
        <v>44196</v>
      </c>
      <c r="B2311" t="s">
        <v>516</v>
      </c>
      <c r="C2311" t="s">
        <v>517</v>
      </c>
      <c r="D2311" t="s">
        <v>615</v>
      </c>
      <c r="E2311" t="s">
        <v>518</v>
      </c>
      <c r="F2311" s="29">
        <v>126</v>
      </c>
      <c r="G2311" s="29">
        <v>12403064.439999999</v>
      </c>
      <c r="H2311" t="s">
        <v>11</v>
      </c>
      <c r="I2311" t="s">
        <v>815</v>
      </c>
      <c r="J2311" t="s">
        <v>627</v>
      </c>
      <c r="K2311" t="s">
        <v>816</v>
      </c>
    </row>
    <row r="2312" spans="1:11">
      <c r="A2312" s="26">
        <v>44196</v>
      </c>
      <c r="B2312" t="s">
        <v>516</v>
      </c>
      <c r="C2312" t="s">
        <v>517</v>
      </c>
      <c r="D2312" t="s">
        <v>615</v>
      </c>
      <c r="E2312" t="s">
        <v>518</v>
      </c>
      <c r="F2312" s="29">
        <v>22</v>
      </c>
      <c r="G2312" s="29">
        <v>1712275.24</v>
      </c>
      <c r="H2312" t="s">
        <v>11</v>
      </c>
      <c r="I2312" t="s">
        <v>817</v>
      </c>
      <c r="J2312" t="s">
        <v>627</v>
      </c>
      <c r="K2312" t="s">
        <v>818</v>
      </c>
    </row>
    <row r="2313" spans="1:11">
      <c r="A2313" s="26">
        <v>44196</v>
      </c>
      <c r="B2313" t="s">
        <v>516</v>
      </c>
      <c r="C2313" t="s">
        <v>517</v>
      </c>
      <c r="D2313" t="s">
        <v>615</v>
      </c>
      <c r="E2313" t="s">
        <v>518</v>
      </c>
      <c r="F2313" s="29">
        <v>4429</v>
      </c>
      <c r="G2313" s="29">
        <v>712573268.25</v>
      </c>
      <c r="H2313" t="s">
        <v>11</v>
      </c>
      <c r="I2313" t="s">
        <v>819</v>
      </c>
      <c r="J2313" t="s">
        <v>627</v>
      </c>
      <c r="K2313" t="s">
        <v>820</v>
      </c>
    </row>
    <row r="2314" spans="1:11">
      <c r="A2314" s="26">
        <v>44196</v>
      </c>
      <c r="B2314" t="s">
        <v>516</v>
      </c>
      <c r="C2314" t="s">
        <v>517</v>
      </c>
      <c r="D2314" t="s">
        <v>615</v>
      </c>
      <c r="E2314" t="s">
        <v>518</v>
      </c>
      <c r="F2314" s="29">
        <v>289</v>
      </c>
      <c r="G2314" s="29">
        <v>44937085.710000001</v>
      </c>
      <c r="H2314" t="s">
        <v>11</v>
      </c>
      <c r="I2314" t="s">
        <v>821</v>
      </c>
      <c r="J2314" t="s">
        <v>627</v>
      </c>
      <c r="K2314" t="s">
        <v>822</v>
      </c>
    </row>
    <row r="2315" spans="1:11">
      <c r="A2315" s="26">
        <v>44196</v>
      </c>
      <c r="B2315" t="s">
        <v>516</v>
      </c>
      <c r="C2315" t="s">
        <v>517</v>
      </c>
      <c r="D2315" t="s">
        <v>615</v>
      </c>
      <c r="E2315" t="s">
        <v>518</v>
      </c>
      <c r="F2315" s="29">
        <v>1374</v>
      </c>
      <c r="G2315" s="29">
        <v>213427552.38</v>
      </c>
      <c r="H2315" t="s">
        <v>11</v>
      </c>
      <c r="I2315" t="s">
        <v>823</v>
      </c>
      <c r="J2315" t="s">
        <v>627</v>
      </c>
      <c r="K2315" t="s">
        <v>824</v>
      </c>
    </row>
    <row r="2316" spans="1:11">
      <c r="A2316" s="26">
        <v>44196</v>
      </c>
      <c r="B2316" t="s">
        <v>516</v>
      </c>
      <c r="C2316" t="s">
        <v>517</v>
      </c>
      <c r="D2316" t="s">
        <v>615</v>
      </c>
      <c r="E2316" t="s">
        <v>518</v>
      </c>
      <c r="F2316" s="29">
        <v>132</v>
      </c>
      <c r="G2316" s="29">
        <v>37974002.859999999</v>
      </c>
      <c r="H2316" t="s">
        <v>11</v>
      </c>
      <c r="I2316" t="s">
        <v>825</v>
      </c>
      <c r="J2316" t="s">
        <v>627</v>
      </c>
      <c r="K2316" t="s">
        <v>826</v>
      </c>
    </row>
    <row r="2317" spans="1:11">
      <c r="A2317" s="26">
        <v>44196</v>
      </c>
      <c r="B2317" t="s">
        <v>516</v>
      </c>
      <c r="C2317" t="s">
        <v>517</v>
      </c>
      <c r="D2317" t="s">
        <v>615</v>
      </c>
      <c r="E2317" t="s">
        <v>518</v>
      </c>
      <c r="F2317" s="29">
        <v>102</v>
      </c>
      <c r="G2317" s="29">
        <v>6189007.2999999998</v>
      </c>
      <c r="H2317" t="s">
        <v>11</v>
      </c>
      <c r="I2317" t="s">
        <v>827</v>
      </c>
      <c r="J2317" t="s">
        <v>627</v>
      </c>
      <c r="K2317" t="s">
        <v>828</v>
      </c>
    </row>
    <row r="2318" spans="1:11">
      <c r="A2318" s="26">
        <v>44196</v>
      </c>
      <c r="B2318" t="s">
        <v>516</v>
      </c>
      <c r="C2318" t="s">
        <v>517</v>
      </c>
      <c r="D2318" t="s">
        <v>615</v>
      </c>
      <c r="E2318" t="s">
        <v>518</v>
      </c>
      <c r="F2318" s="29">
        <v>612</v>
      </c>
      <c r="G2318" s="29">
        <v>381810952.06</v>
      </c>
      <c r="H2318" t="s">
        <v>11</v>
      </c>
      <c r="I2318" t="s">
        <v>829</v>
      </c>
      <c r="J2318" t="s">
        <v>627</v>
      </c>
      <c r="K2318" t="s">
        <v>830</v>
      </c>
    </row>
    <row r="2319" spans="1:11">
      <c r="A2319" s="26">
        <v>44196</v>
      </c>
      <c r="B2319" t="s">
        <v>516</v>
      </c>
      <c r="C2319" t="s">
        <v>517</v>
      </c>
      <c r="D2319" t="s">
        <v>615</v>
      </c>
      <c r="E2319" t="s">
        <v>518</v>
      </c>
      <c r="F2319" s="29">
        <v>200</v>
      </c>
      <c r="G2319" s="29">
        <v>182713806.97999999</v>
      </c>
      <c r="H2319" t="s">
        <v>11</v>
      </c>
      <c r="I2319" t="s">
        <v>831</v>
      </c>
      <c r="J2319" t="s">
        <v>627</v>
      </c>
      <c r="K2319" t="s">
        <v>832</v>
      </c>
    </row>
    <row r="2320" spans="1:11">
      <c r="A2320" s="26">
        <v>44196</v>
      </c>
      <c r="B2320" t="s">
        <v>516</v>
      </c>
      <c r="C2320" t="s">
        <v>517</v>
      </c>
      <c r="D2320" t="s">
        <v>615</v>
      </c>
      <c r="E2320" t="s">
        <v>518</v>
      </c>
      <c r="F2320" s="29">
        <v>31</v>
      </c>
      <c r="G2320" s="29">
        <v>16497660.449999999</v>
      </c>
      <c r="H2320" t="s">
        <v>11</v>
      </c>
      <c r="I2320" t="s">
        <v>833</v>
      </c>
      <c r="J2320" t="s">
        <v>627</v>
      </c>
      <c r="K2320" t="s">
        <v>834</v>
      </c>
    </row>
    <row r="2321" spans="1:11">
      <c r="A2321" s="26">
        <v>44196</v>
      </c>
      <c r="B2321" t="s">
        <v>516</v>
      </c>
      <c r="C2321" t="s">
        <v>517</v>
      </c>
      <c r="D2321" t="s">
        <v>615</v>
      </c>
      <c r="E2321" t="s">
        <v>518</v>
      </c>
      <c r="F2321" s="29">
        <v>377</v>
      </c>
      <c r="G2321" s="29">
        <v>36002120.32</v>
      </c>
      <c r="H2321" t="s">
        <v>11</v>
      </c>
      <c r="I2321" t="s">
        <v>835</v>
      </c>
      <c r="J2321" t="s">
        <v>627</v>
      </c>
      <c r="K2321" t="s">
        <v>836</v>
      </c>
    </row>
    <row r="2322" spans="1:11">
      <c r="A2322" s="26">
        <v>44196</v>
      </c>
      <c r="B2322" t="s">
        <v>516</v>
      </c>
      <c r="C2322" t="s">
        <v>517</v>
      </c>
      <c r="D2322" t="s">
        <v>615</v>
      </c>
      <c r="E2322" t="s">
        <v>518</v>
      </c>
      <c r="F2322" s="29">
        <v>29</v>
      </c>
      <c r="G2322" s="29">
        <v>2391936.19</v>
      </c>
      <c r="H2322" t="s">
        <v>11</v>
      </c>
      <c r="I2322" t="s">
        <v>837</v>
      </c>
      <c r="J2322" t="s">
        <v>627</v>
      </c>
      <c r="K2322" t="s">
        <v>838</v>
      </c>
    </row>
    <row r="2323" spans="1:11">
      <c r="A2323" s="26">
        <v>44196</v>
      </c>
      <c r="B2323" t="s">
        <v>516</v>
      </c>
      <c r="C2323" t="s">
        <v>517</v>
      </c>
      <c r="D2323" t="s">
        <v>615</v>
      </c>
      <c r="E2323" t="s">
        <v>518</v>
      </c>
      <c r="F2323" s="29">
        <v>270</v>
      </c>
      <c r="G2323" s="29">
        <v>35018254.600000001</v>
      </c>
      <c r="H2323" t="s">
        <v>11</v>
      </c>
      <c r="I2323" t="s">
        <v>839</v>
      </c>
      <c r="J2323" t="s">
        <v>627</v>
      </c>
      <c r="K2323" t="s">
        <v>840</v>
      </c>
    </row>
    <row r="2324" spans="1:11">
      <c r="A2324" s="26">
        <v>44196</v>
      </c>
      <c r="B2324" t="s">
        <v>516</v>
      </c>
      <c r="C2324" t="s">
        <v>517</v>
      </c>
      <c r="D2324" t="s">
        <v>615</v>
      </c>
      <c r="E2324" t="s">
        <v>518</v>
      </c>
      <c r="F2324" s="29">
        <v>15</v>
      </c>
      <c r="G2324" s="29">
        <v>2481589.52</v>
      </c>
      <c r="H2324" t="s">
        <v>11</v>
      </c>
      <c r="I2324" t="s">
        <v>841</v>
      </c>
      <c r="J2324" t="s">
        <v>627</v>
      </c>
      <c r="K2324" t="s">
        <v>842</v>
      </c>
    </row>
    <row r="2325" spans="1:11">
      <c r="A2325" s="26">
        <v>44196</v>
      </c>
      <c r="B2325" t="s">
        <v>516</v>
      </c>
      <c r="C2325" t="s">
        <v>517</v>
      </c>
      <c r="D2325" t="s">
        <v>615</v>
      </c>
      <c r="E2325" t="s">
        <v>518</v>
      </c>
      <c r="F2325" s="29">
        <v>1343</v>
      </c>
      <c r="G2325" s="29">
        <v>93402398.099999994</v>
      </c>
      <c r="H2325" t="s">
        <v>11</v>
      </c>
      <c r="I2325" t="s">
        <v>843</v>
      </c>
      <c r="J2325" t="s">
        <v>627</v>
      </c>
      <c r="K2325" t="s">
        <v>844</v>
      </c>
    </row>
    <row r="2326" spans="1:11">
      <c r="A2326" s="26">
        <v>44196</v>
      </c>
      <c r="B2326" t="s">
        <v>516</v>
      </c>
      <c r="C2326" t="s">
        <v>517</v>
      </c>
      <c r="D2326" t="s">
        <v>615</v>
      </c>
      <c r="E2326" t="s">
        <v>518</v>
      </c>
      <c r="F2326" s="29">
        <v>106</v>
      </c>
      <c r="G2326" s="29">
        <v>24023314.600000001</v>
      </c>
      <c r="H2326" t="s">
        <v>11</v>
      </c>
      <c r="I2326" t="s">
        <v>845</v>
      </c>
      <c r="J2326" t="s">
        <v>627</v>
      </c>
      <c r="K2326" t="s">
        <v>846</v>
      </c>
    </row>
    <row r="2327" spans="1:11">
      <c r="A2327" s="26">
        <v>44196</v>
      </c>
      <c r="B2327" t="s">
        <v>516</v>
      </c>
      <c r="C2327" t="s">
        <v>517</v>
      </c>
      <c r="D2327" t="s">
        <v>615</v>
      </c>
      <c r="E2327" t="s">
        <v>518</v>
      </c>
      <c r="F2327" s="29">
        <v>82</v>
      </c>
      <c r="G2327" s="29">
        <v>22171084.760000002</v>
      </c>
      <c r="H2327" t="s">
        <v>11</v>
      </c>
      <c r="I2327" t="s">
        <v>847</v>
      </c>
      <c r="J2327" t="s">
        <v>627</v>
      </c>
      <c r="K2327" t="s">
        <v>848</v>
      </c>
    </row>
    <row r="2328" spans="1:11">
      <c r="A2328" s="26">
        <v>44196</v>
      </c>
      <c r="B2328" t="s">
        <v>516</v>
      </c>
      <c r="C2328" t="s">
        <v>517</v>
      </c>
      <c r="D2328" t="s">
        <v>615</v>
      </c>
      <c r="E2328" t="s">
        <v>518</v>
      </c>
      <c r="F2328" s="29">
        <v>146</v>
      </c>
      <c r="G2328" s="29">
        <v>27234978.41</v>
      </c>
      <c r="H2328" t="s">
        <v>11</v>
      </c>
      <c r="I2328" t="s">
        <v>849</v>
      </c>
      <c r="J2328" t="s">
        <v>627</v>
      </c>
      <c r="K2328" t="s">
        <v>850</v>
      </c>
    </row>
    <row r="2329" spans="1:11">
      <c r="A2329" s="26">
        <v>44196</v>
      </c>
      <c r="B2329" t="s">
        <v>516</v>
      </c>
      <c r="C2329" t="s">
        <v>517</v>
      </c>
      <c r="D2329" t="s">
        <v>615</v>
      </c>
      <c r="E2329" t="s">
        <v>518</v>
      </c>
      <c r="F2329" s="29">
        <v>453</v>
      </c>
      <c r="G2329" s="29">
        <v>146481661.06999999</v>
      </c>
      <c r="H2329" t="s">
        <v>11</v>
      </c>
      <c r="I2329" t="s">
        <v>851</v>
      </c>
      <c r="J2329" t="s">
        <v>627</v>
      </c>
      <c r="K2329" t="s">
        <v>852</v>
      </c>
    </row>
    <row r="2330" spans="1:11">
      <c r="A2330" s="26">
        <v>44196</v>
      </c>
      <c r="B2330" t="s">
        <v>516</v>
      </c>
      <c r="C2330" t="s">
        <v>517</v>
      </c>
      <c r="D2330" t="s">
        <v>615</v>
      </c>
      <c r="E2330" t="s">
        <v>518</v>
      </c>
      <c r="F2330" s="29">
        <v>235</v>
      </c>
      <c r="G2330" s="29">
        <v>54456691.109999999</v>
      </c>
      <c r="H2330" t="s">
        <v>11</v>
      </c>
      <c r="I2330" t="s">
        <v>853</v>
      </c>
      <c r="J2330" t="s">
        <v>627</v>
      </c>
      <c r="K2330" t="s">
        <v>854</v>
      </c>
    </row>
    <row r="2331" spans="1:11">
      <c r="A2331" s="26">
        <v>44196</v>
      </c>
      <c r="B2331" t="s">
        <v>516</v>
      </c>
      <c r="C2331" t="s">
        <v>517</v>
      </c>
      <c r="D2331" t="s">
        <v>615</v>
      </c>
      <c r="E2331" t="s">
        <v>518</v>
      </c>
      <c r="F2331" s="29">
        <v>187</v>
      </c>
      <c r="G2331" s="29">
        <v>10487919.369999999</v>
      </c>
      <c r="H2331" t="s">
        <v>11</v>
      </c>
      <c r="I2331" t="s">
        <v>855</v>
      </c>
      <c r="J2331" t="s">
        <v>627</v>
      </c>
      <c r="K2331" t="s">
        <v>856</v>
      </c>
    </row>
    <row r="2332" spans="1:11">
      <c r="A2332" s="26">
        <v>44196</v>
      </c>
      <c r="B2332" t="s">
        <v>516</v>
      </c>
      <c r="C2332" t="s">
        <v>517</v>
      </c>
      <c r="D2332" t="s">
        <v>615</v>
      </c>
      <c r="E2332" t="s">
        <v>518</v>
      </c>
      <c r="F2332" s="29">
        <v>127</v>
      </c>
      <c r="G2332" s="29">
        <v>20313572.059999999</v>
      </c>
      <c r="H2332" t="s">
        <v>11</v>
      </c>
      <c r="I2332" t="s">
        <v>857</v>
      </c>
      <c r="J2332" t="s">
        <v>627</v>
      </c>
      <c r="K2332" t="s">
        <v>858</v>
      </c>
    </row>
    <row r="2333" spans="1:11">
      <c r="A2333" s="26">
        <v>44196</v>
      </c>
      <c r="B2333" t="s">
        <v>516</v>
      </c>
      <c r="C2333" t="s">
        <v>517</v>
      </c>
      <c r="D2333" t="s">
        <v>615</v>
      </c>
      <c r="E2333" t="s">
        <v>518</v>
      </c>
      <c r="F2333" s="29">
        <v>57</v>
      </c>
      <c r="G2333" s="29">
        <v>6118823.8099999996</v>
      </c>
      <c r="H2333" t="s">
        <v>11</v>
      </c>
      <c r="I2333" t="s">
        <v>859</v>
      </c>
      <c r="J2333" t="s">
        <v>627</v>
      </c>
      <c r="K2333" t="s">
        <v>860</v>
      </c>
    </row>
    <row r="2334" spans="1:11">
      <c r="A2334" s="26">
        <v>44196</v>
      </c>
      <c r="B2334" t="s">
        <v>516</v>
      </c>
      <c r="C2334" t="s">
        <v>517</v>
      </c>
      <c r="D2334" t="s">
        <v>615</v>
      </c>
      <c r="E2334" t="s">
        <v>518</v>
      </c>
      <c r="F2334" s="29">
        <v>65</v>
      </c>
      <c r="G2334" s="29">
        <v>5506509.8399999999</v>
      </c>
      <c r="H2334" t="s">
        <v>11</v>
      </c>
      <c r="I2334" t="s">
        <v>861</v>
      </c>
      <c r="J2334" t="s">
        <v>627</v>
      </c>
      <c r="K2334" t="s">
        <v>862</v>
      </c>
    </row>
    <row r="2335" spans="1:11">
      <c r="A2335" s="26">
        <v>44196</v>
      </c>
      <c r="B2335" t="s">
        <v>516</v>
      </c>
      <c r="C2335" t="s">
        <v>517</v>
      </c>
      <c r="D2335" t="s">
        <v>615</v>
      </c>
      <c r="E2335" t="s">
        <v>518</v>
      </c>
      <c r="F2335" s="29">
        <v>205</v>
      </c>
      <c r="G2335" s="29">
        <v>12315535.560000001</v>
      </c>
      <c r="H2335" t="s">
        <v>11</v>
      </c>
      <c r="I2335" t="s">
        <v>863</v>
      </c>
      <c r="J2335" t="s">
        <v>627</v>
      </c>
      <c r="K2335" t="s">
        <v>864</v>
      </c>
    </row>
    <row r="2336" spans="1:11">
      <c r="A2336" s="26">
        <v>44196</v>
      </c>
      <c r="B2336" t="s">
        <v>516</v>
      </c>
      <c r="C2336" t="s">
        <v>517</v>
      </c>
      <c r="D2336" t="s">
        <v>615</v>
      </c>
      <c r="E2336" t="s">
        <v>518</v>
      </c>
      <c r="F2336" s="29">
        <v>86</v>
      </c>
      <c r="G2336" s="29">
        <v>10098878.73</v>
      </c>
      <c r="H2336" t="s">
        <v>11</v>
      </c>
      <c r="I2336" t="s">
        <v>865</v>
      </c>
      <c r="J2336" t="s">
        <v>627</v>
      </c>
      <c r="K2336" t="s">
        <v>866</v>
      </c>
    </row>
    <row r="2337" spans="1:11">
      <c r="A2337" s="26">
        <v>44196</v>
      </c>
      <c r="B2337" t="s">
        <v>516</v>
      </c>
      <c r="C2337" t="s">
        <v>517</v>
      </c>
      <c r="D2337" t="s">
        <v>615</v>
      </c>
      <c r="E2337" t="s">
        <v>518</v>
      </c>
      <c r="F2337" s="29">
        <v>83</v>
      </c>
      <c r="G2337" s="29">
        <v>6740833.9699999997</v>
      </c>
      <c r="H2337" t="s">
        <v>11</v>
      </c>
      <c r="I2337" t="s">
        <v>867</v>
      </c>
      <c r="J2337" t="s">
        <v>627</v>
      </c>
      <c r="K2337" t="s">
        <v>868</v>
      </c>
    </row>
    <row r="2338" spans="1:11">
      <c r="A2338" s="26">
        <v>44196</v>
      </c>
      <c r="B2338" t="s">
        <v>516</v>
      </c>
      <c r="C2338" t="s">
        <v>517</v>
      </c>
      <c r="D2338" t="s">
        <v>615</v>
      </c>
      <c r="E2338" t="s">
        <v>518</v>
      </c>
      <c r="F2338" s="29">
        <v>289</v>
      </c>
      <c r="G2338" s="29">
        <v>107387609.52</v>
      </c>
      <c r="H2338" t="s">
        <v>11</v>
      </c>
      <c r="I2338" t="s">
        <v>869</v>
      </c>
      <c r="J2338" t="s">
        <v>627</v>
      </c>
      <c r="K2338" t="s">
        <v>870</v>
      </c>
    </row>
    <row r="2339" spans="1:11">
      <c r="A2339" s="26">
        <v>44196</v>
      </c>
      <c r="B2339" t="s">
        <v>516</v>
      </c>
      <c r="C2339" t="s">
        <v>517</v>
      </c>
      <c r="D2339" t="s">
        <v>615</v>
      </c>
      <c r="E2339" t="s">
        <v>518</v>
      </c>
      <c r="F2339" s="29">
        <v>186</v>
      </c>
      <c r="G2339" s="29">
        <v>8341149.8399999999</v>
      </c>
      <c r="H2339" t="s">
        <v>11</v>
      </c>
      <c r="I2339" t="s">
        <v>873</v>
      </c>
      <c r="J2339" t="s">
        <v>627</v>
      </c>
      <c r="K2339" t="s">
        <v>874</v>
      </c>
    </row>
    <row r="2340" spans="1:11">
      <c r="A2340" s="26">
        <v>44196</v>
      </c>
      <c r="B2340" t="s">
        <v>516</v>
      </c>
      <c r="C2340" t="s">
        <v>517</v>
      </c>
      <c r="D2340" t="s">
        <v>615</v>
      </c>
      <c r="E2340" t="s">
        <v>518</v>
      </c>
      <c r="F2340" s="29">
        <v>19</v>
      </c>
      <c r="G2340" s="29">
        <v>4669035.5599999996</v>
      </c>
      <c r="H2340" t="s">
        <v>11</v>
      </c>
      <c r="I2340" t="s">
        <v>875</v>
      </c>
      <c r="J2340" t="s">
        <v>627</v>
      </c>
      <c r="K2340" t="s">
        <v>876</v>
      </c>
    </row>
    <row r="2341" spans="1:11">
      <c r="A2341" s="26">
        <v>44196</v>
      </c>
      <c r="B2341" t="s">
        <v>516</v>
      </c>
      <c r="C2341" t="s">
        <v>517</v>
      </c>
      <c r="D2341" t="s">
        <v>615</v>
      </c>
      <c r="E2341" t="s">
        <v>518</v>
      </c>
      <c r="F2341" s="29">
        <v>48</v>
      </c>
      <c r="G2341" s="29">
        <v>9470885.4000000004</v>
      </c>
      <c r="H2341" t="s">
        <v>11</v>
      </c>
      <c r="I2341" t="s">
        <v>877</v>
      </c>
      <c r="J2341" t="s">
        <v>627</v>
      </c>
      <c r="K2341" t="s">
        <v>878</v>
      </c>
    </row>
    <row r="2342" spans="1:11">
      <c r="A2342" s="26">
        <v>44196</v>
      </c>
      <c r="B2342" t="s">
        <v>516</v>
      </c>
      <c r="C2342" t="s">
        <v>517</v>
      </c>
      <c r="D2342" t="s">
        <v>615</v>
      </c>
      <c r="E2342" t="s">
        <v>518</v>
      </c>
      <c r="F2342" s="29">
        <v>1235</v>
      </c>
      <c r="G2342" s="29">
        <v>1455155785.4000001</v>
      </c>
      <c r="H2342" t="s">
        <v>11</v>
      </c>
      <c r="I2342" t="s">
        <v>879</v>
      </c>
      <c r="J2342" t="s">
        <v>627</v>
      </c>
      <c r="K2342" t="s">
        <v>880</v>
      </c>
    </row>
    <row r="2343" spans="1:11">
      <c r="A2343" s="26">
        <v>44196</v>
      </c>
      <c r="B2343" t="s">
        <v>516</v>
      </c>
      <c r="C2343" t="s">
        <v>517</v>
      </c>
      <c r="D2343" t="s">
        <v>615</v>
      </c>
      <c r="E2343" t="s">
        <v>518</v>
      </c>
      <c r="F2343" s="29">
        <v>206</v>
      </c>
      <c r="G2343" s="29">
        <v>49212735.560000002</v>
      </c>
      <c r="H2343" t="s">
        <v>11</v>
      </c>
      <c r="I2343" t="s">
        <v>881</v>
      </c>
      <c r="J2343" t="s">
        <v>627</v>
      </c>
      <c r="K2343" t="s">
        <v>882</v>
      </c>
    </row>
    <row r="2344" spans="1:11">
      <c r="A2344" s="26">
        <v>44196</v>
      </c>
      <c r="B2344" t="s">
        <v>516</v>
      </c>
      <c r="C2344" t="s">
        <v>517</v>
      </c>
      <c r="D2344" t="s">
        <v>615</v>
      </c>
      <c r="E2344" t="s">
        <v>518</v>
      </c>
      <c r="F2344" s="29">
        <v>74</v>
      </c>
      <c r="G2344" s="29">
        <v>37327250.159999996</v>
      </c>
      <c r="H2344" t="s">
        <v>11</v>
      </c>
      <c r="I2344" t="s">
        <v>883</v>
      </c>
      <c r="J2344" t="s">
        <v>627</v>
      </c>
      <c r="K2344" t="s">
        <v>884</v>
      </c>
    </row>
    <row r="2345" spans="1:11">
      <c r="A2345" s="26">
        <v>44196</v>
      </c>
      <c r="B2345" t="s">
        <v>516</v>
      </c>
      <c r="C2345" t="s">
        <v>517</v>
      </c>
      <c r="D2345" t="s">
        <v>615</v>
      </c>
      <c r="E2345" t="s">
        <v>518</v>
      </c>
      <c r="F2345" s="29">
        <v>30</v>
      </c>
      <c r="G2345" s="29">
        <v>1173264.44</v>
      </c>
      <c r="H2345" t="s">
        <v>11</v>
      </c>
      <c r="I2345" t="s">
        <v>885</v>
      </c>
      <c r="J2345" t="s">
        <v>627</v>
      </c>
      <c r="K2345" t="s">
        <v>886</v>
      </c>
    </row>
    <row r="2346" spans="1:11">
      <c r="A2346" s="26">
        <v>44196</v>
      </c>
      <c r="B2346" t="s">
        <v>516</v>
      </c>
      <c r="C2346" t="s">
        <v>517</v>
      </c>
      <c r="D2346" t="s">
        <v>615</v>
      </c>
      <c r="E2346" t="s">
        <v>518</v>
      </c>
      <c r="F2346" s="29">
        <v>55</v>
      </c>
      <c r="G2346" s="29">
        <v>2551939.0499999998</v>
      </c>
      <c r="H2346" t="s">
        <v>11</v>
      </c>
      <c r="I2346" t="s">
        <v>887</v>
      </c>
      <c r="J2346" t="s">
        <v>627</v>
      </c>
      <c r="K2346" t="s">
        <v>888</v>
      </c>
    </row>
    <row r="2347" spans="1:11">
      <c r="A2347" s="26">
        <v>44196</v>
      </c>
      <c r="B2347" t="s">
        <v>516</v>
      </c>
      <c r="C2347" t="s">
        <v>517</v>
      </c>
      <c r="D2347" t="s">
        <v>615</v>
      </c>
      <c r="E2347" t="s">
        <v>518</v>
      </c>
      <c r="F2347" s="29">
        <v>86</v>
      </c>
      <c r="G2347" s="29">
        <v>1549179.37</v>
      </c>
      <c r="H2347" t="s">
        <v>11</v>
      </c>
      <c r="I2347" t="s">
        <v>889</v>
      </c>
      <c r="J2347" t="s">
        <v>627</v>
      </c>
      <c r="K2347" t="s">
        <v>890</v>
      </c>
    </row>
    <row r="2348" spans="1:11">
      <c r="A2348" s="26">
        <v>44196</v>
      </c>
      <c r="B2348" t="s">
        <v>516</v>
      </c>
      <c r="C2348" t="s">
        <v>517</v>
      </c>
      <c r="D2348" t="s">
        <v>615</v>
      </c>
      <c r="E2348" t="s">
        <v>518</v>
      </c>
      <c r="F2348" s="29">
        <v>24</v>
      </c>
      <c r="G2348" s="29">
        <v>2888120.95</v>
      </c>
      <c r="H2348" t="s">
        <v>11</v>
      </c>
      <c r="I2348" t="s">
        <v>891</v>
      </c>
      <c r="J2348" t="s">
        <v>627</v>
      </c>
      <c r="K2348" t="s">
        <v>892</v>
      </c>
    </row>
    <row r="2349" spans="1:11">
      <c r="A2349" s="26">
        <v>44196</v>
      </c>
      <c r="B2349" t="s">
        <v>516</v>
      </c>
      <c r="C2349" t="s">
        <v>517</v>
      </c>
      <c r="D2349" t="s">
        <v>615</v>
      </c>
      <c r="E2349" t="s">
        <v>518</v>
      </c>
      <c r="F2349" s="29">
        <v>650</v>
      </c>
      <c r="G2349" s="29">
        <v>160444756.19</v>
      </c>
      <c r="H2349" t="s">
        <v>11</v>
      </c>
      <c r="I2349" t="s">
        <v>893</v>
      </c>
      <c r="J2349" t="s">
        <v>627</v>
      </c>
      <c r="K2349" t="s">
        <v>894</v>
      </c>
    </row>
    <row r="2350" spans="1:11">
      <c r="A2350" s="26">
        <v>44196</v>
      </c>
      <c r="B2350" t="s">
        <v>516</v>
      </c>
      <c r="C2350" t="s">
        <v>517</v>
      </c>
      <c r="D2350" t="s">
        <v>615</v>
      </c>
      <c r="E2350" t="s">
        <v>518</v>
      </c>
      <c r="F2350" s="29">
        <v>38</v>
      </c>
      <c r="G2350" s="29">
        <v>11560293.65</v>
      </c>
      <c r="H2350" t="s">
        <v>11</v>
      </c>
      <c r="I2350" t="s">
        <v>895</v>
      </c>
      <c r="J2350" t="s">
        <v>627</v>
      </c>
      <c r="K2350" t="s">
        <v>896</v>
      </c>
    </row>
    <row r="2351" spans="1:11">
      <c r="A2351" s="26">
        <v>44196</v>
      </c>
      <c r="B2351" t="s">
        <v>516</v>
      </c>
      <c r="C2351" t="s">
        <v>517</v>
      </c>
      <c r="D2351" t="s">
        <v>615</v>
      </c>
      <c r="E2351" t="s">
        <v>518</v>
      </c>
      <c r="F2351" s="29">
        <v>182</v>
      </c>
      <c r="G2351" s="29">
        <v>144032520</v>
      </c>
      <c r="H2351" t="s">
        <v>11</v>
      </c>
      <c r="I2351" t="s">
        <v>897</v>
      </c>
      <c r="J2351" t="s">
        <v>627</v>
      </c>
      <c r="K2351" t="s">
        <v>898</v>
      </c>
    </row>
    <row r="2352" spans="1:11">
      <c r="A2352" s="26">
        <v>44196</v>
      </c>
      <c r="B2352" t="s">
        <v>516</v>
      </c>
      <c r="C2352" t="s">
        <v>517</v>
      </c>
      <c r="D2352" t="s">
        <v>615</v>
      </c>
      <c r="E2352" t="s">
        <v>518</v>
      </c>
      <c r="F2352" s="29">
        <v>1710</v>
      </c>
      <c r="G2352" s="29">
        <v>1482325127.6199999</v>
      </c>
      <c r="H2352" t="s">
        <v>11</v>
      </c>
      <c r="I2352" t="s">
        <v>899</v>
      </c>
      <c r="J2352" t="s">
        <v>627</v>
      </c>
      <c r="K2352" t="s">
        <v>900</v>
      </c>
    </row>
    <row r="2353" spans="1:11">
      <c r="A2353" s="26">
        <v>44196</v>
      </c>
      <c r="B2353" t="s">
        <v>516</v>
      </c>
      <c r="C2353" t="s">
        <v>517</v>
      </c>
      <c r="D2353" t="s">
        <v>615</v>
      </c>
      <c r="E2353" t="s">
        <v>518</v>
      </c>
      <c r="F2353" s="29">
        <v>1151</v>
      </c>
      <c r="G2353" s="29">
        <v>339880755.87</v>
      </c>
      <c r="H2353" t="s">
        <v>11</v>
      </c>
      <c r="I2353" t="s">
        <v>901</v>
      </c>
      <c r="J2353" t="s">
        <v>627</v>
      </c>
      <c r="K2353" t="s">
        <v>902</v>
      </c>
    </row>
    <row r="2354" spans="1:11">
      <c r="A2354" s="26">
        <v>44196</v>
      </c>
      <c r="B2354" t="s">
        <v>516</v>
      </c>
      <c r="C2354" t="s">
        <v>517</v>
      </c>
      <c r="D2354" t="s">
        <v>615</v>
      </c>
      <c r="E2354" t="s">
        <v>518</v>
      </c>
      <c r="F2354" s="29">
        <v>12</v>
      </c>
      <c r="G2354" s="29">
        <v>4090374.29</v>
      </c>
      <c r="H2354" t="s">
        <v>11</v>
      </c>
      <c r="I2354" t="s">
        <v>903</v>
      </c>
      <c r="J2354" t="s">
        <v>627</v>
      </c>
      <c r="K2354" t="s">
        <v>904</v>
      </c>
    </row>
    <row r="2355" spans="1:11">
      <c r="A2355" s="26">
        <v>44196</v>
      </c>
      <c r="B2355" t="s">
        <v>516</v>
      </c>
      <c r="C2355" t="s">
        <v>517</v>
      </c>
      <c r="D2355" t="s">
        <v>615</v>
      </c>
      <c r="E2355" t="s">
        <v>518</v>
      </c>
      <c r="F2355" s="29">
        <v>145</v>
      </c>
      <c r="G2355" s="29">
        <v>8847651.4299999997</v>
      </c>
      <c r="H2355" t="s">
        <v>11</v>
      </c>
      <c r="I2355" t="s">
        <v>905</v>
      </c>
      <c r="J2355" t="s">
        <v>627</v>
      </c>
      <c r="K2355" t="s">
        <v>906</v>
      </c>
    </row>
    <row r="2356" spans="1:11">
      <c r="A2356" s="26">
        <v>44196</v>
      </c>
      <c r="B2356" t="s">
        <v>516</v>
      </c>
      <c r="C2356" t="s">
        <v>517</v>
      </c>
      <c r="D2356" t="s">
        <v>615</v>
      </c>
      <c r="E2356" t="s">
        <v>518</v>
      </c>
      <c r="F2356" s="29">
        <v>525</v>
      </c>
      <c r="G2356" s="29">
        <v>22463142.809999999</v>
      </c>
      <c r="H2356" t="s">
        <v>11</v>
      </c>
      <c r="I2356" t="s">
        <v>1226</v>
      </c>
      <c r="J2356" t="s">
        <v>627</v>
      </c>
      <c r="K2356" t="s">
        <v>1227</v>
      </c>
    </row>
    <row r="2357" spans="1:11">
      <c r="A2357" s="26">
        <v>44196</v>
      </c>
      <c r="B2357" t="s">
        <v>516</v>
      </c>
      <c r="C2357" t="s">
        <v>517</v>
      </c>
      <c r="D2357" t="s">
        <v>615</v>
      </c>
      <c r="E2357" t="s">
        <v>518</v>
      </c>
      <c r="F2357" s="29">
        <v>18</v>
      </c>
      <c r="G2357" s="29">
        <v>5758740.3200000003</v>
      </c>
      <c r="H2357" t="s">
        <v>11</v>
      </c>
      <c r="I2357" t="s">
        <v>907</v>
      </c>
      <c r="J2357" t="s">
        <v>627</v>
      </c>
      <c r="K2357" t="s">
        <v>908</v>
      </c>
    </row>
    <row r="2358" spans="1:11">
      <c r="A2358" s="26">
        <v>44196</v>
      </c>
      <c r="B2358" t="s">
        <v>516</v>
      </c>
      <c r="C2358" t="s">
        <v>517</v>
      </c>
      <c r="D2358" t="s">
        <v>615</v>
      </c>
      <c r="E2358" t="s">
        <v>518</v>
      </c>
      <c r="F2358" s="29">
        <v>357</v>
      </c>
      <c r="G2358" s="29">
        <v>105114720.31999999</v>
      </c>
      <c r="H2358" t="s">
        <v>11</v>
      </c>
      <c r="I2358" t="s">
        <v>909</v>
      </c>
      <c r="J2358" t="s">
        <v>627</v>
      </c>
      <c r="K2358" t="s">
        <v>910</v>
      </c>
    </row>
    <row r="2359" spans="1:11">
      <c r="A2359" s="26">
        <v>44196</v>
      </c>
      <c r="B2359" t="s">
        <v>516</v>
      </c>
      <c r="C2359" t="s">
        <v>517</v>
      </c>
      <c r="D2359" t="s">
        <v>615</v>
      </c>
      <c r="E2359" t="s">
        <v>518</v>
      </c>
      <c r="F2359" s="29">
        <v>9</v>
      </c>
      <c r="G2359" s="29">
        <v>1572477.46</v>
      </c>
      <c r="H2359" t="s">
        <v>11</v>
      </c>
      <c r="I2359" t="s">
        <v>911</v>
      </c>
      <c r="J2359" t="s">
        <v>627</v>
      </c>
      <c r="K2359" t="s">
        <v>912</v>
      </c>
    </row>
    <row r="2360" spans="1:11">
      <c r="A2360" s="26">
        <v>44196</v>
      </c>
      <c r="B2360" t="s">
        <v>516</v>
      </c>
      <c r="C2360" t="s">
        <v>517</v>
      </c>
      <c r="D2360" t="s">
        <v>615</v>
      </c>
      <c r="E2360" t="s">
        <v>518</v>
      </c>
      <c r="F2360" s="29">
        <v>366</v>
      </c>
      <c r="G2360" s="29">
        <v>31123911.109999999</v>
      </c>
      <c r="H2360" t="s">
        <v>11</v>
      </c>
      <c r="I2360" t="s">
        <v>913</v>
      </c>
      <c r="J2360" t="s">
        <v>627</v>
      </c>
      <c r="K2360" t="s">
        <v>914</v>
      </c>
    </row>
    <row r="2361" spans="1:11">
      <c r="A2361" s="26">
        <v>44196</v>
      </c>
      <c r="B2361" t="s">
        <v>516</v>
      </c>
      <c r="C2361" t="s">
        <v>517</v>
      </c>
      <c r="D2361" t="s">
        <v>615</v>
      </c>
      <c r="E2361" t="s">
        <v>518</v>
      </c>
      <c r="F2361" s="29">
        <v>191</v>
      </c>
      <c r="G2361" s="29">
        <v>27820182.539999999</v>
      </c>
      <c r="H2361" t="s">
        <v>11</v>
      </c>
      <c r="I2361" t="s">
        <v>915</v>
      </c>
      <c r="J2361" t="s">
        <v>627</v>
      </c>
      <c r="K2361" t="s">
        <v>916</v>
      </c>
    </row>
    <row r="2362" spans="1:11">
      <c r="A2362" s="26">
        <v>44196</v>
      </c>
      <c r="B2362" t="s">
        <v>516</v>
      </c>
      <c r="C2362" t="s">
        <v>517</v>
      </c>
      <c r="D2362" t="s">
        <v>615</v>
      </c>
      <c r="E2362" t="s">
        <v>518</v>
      </c>
      <c r="F2362" s="29">
        <v>1</v>
      </c>
      <c r="G2362" s="29">
        <v>486061.27</v>
      </c>
      <c r="H2362" t="s">
        <v>11</v>
      </c>
      <c r="I2362" t="s">
        <v>917</v>
      </c>
      <c r="J2362" t="s">
        <v>627</v>
      </c>
      <c r="K2362" t="s">
        <v>918</v>
      </c>
    </row>
    <row r="2363" spans="1:11">
      <c r="A2363" s="26">
        <v>44196</v>
      </c>
      <c r="B2363" t="s">
        <v>516</v>
      </c>
      <c r="C2363" t="s">
        <v>517</v>
      </c>
      <c r="D2363" t="s">
        <v>615</v>
      </c>
      <c r="E2363" t="s">
        <v>518</v>
      </c>
      <c r="F2363" s="29">
        <v>553</v>
      </c>
      <c r="G2363" s="29">
        <v>360581875.24000001</v>
      </c>
      <c r="H2363" t="s">
        <v>11</v>
      </c>
      <c r="I2363" t="s">
        <v>919</v>
      </c>
      <c r="J2363" t="s">
        <v>627</v>
      </c>
      <c r="K2363" t="s">
        <v>920</v>
      </c>
    </row>
    <row r="2364" spans="1:11">
      <c r="A2364" s="26">
        <v>44196</v>
      </c>
      <c r="B2364" t="s">
        <v>516</v>
      </c>
      <c r="C2364" t="s">
        <v>517</v>
      </c>
      <c r="D2364" t="s">
        <v>615</v>
      </c>
      <c r="E2364" t="s">
        <v>518</v>
      </c>
      <c r="F2364" s="29">
        <v>14</v>
      </c>
      <c r="G2364" s="29">
        <v>11561007.939999999</v>
      </c>
      <c r="H2364" t="s">
        <v>11</v>
      </c>
      <c r="I2364" t="s">
        <v>921</v>
      </c>
      <c r="J2364" t="s">
        <v>627</v>
      </c>
      <c r="K2364" t="s">
        <v>922</v>
      </c>
    </row>
    <row r="2365" spans="1:11">
      <c r="A2365" s="26">
        <v>44196</v>
      </c>
      <c r="B2365" t="s">
        <v>516</v>
      </c>
      <c r="C2365" t="s">
        <v>517</v>
      </c>
      <c r="D2365" t="s">
        <v>615</v>
      </c>
      <c r="E2365" t="s">
        <v>518</v>
      </c>
      <c r="F2365" s="29">
        <v>27</v>
      </c>
      <c r="G2365" s="29">
        <v>4364300.32</v>
      </c>
      <c r="H2365" t="s">
        <v>11</v>
      </c>
      <c r="I2365" t="s">
        <v>923</v>
      </c>
      <c r="J2365" t="s">
        <v>627</v>
      </c>
      <c r="K2365" t="s">
        <v>924</v>
      </c>
    </row>
    <row r="2366" spans="1:11">
      <c r="A2366" s="26">
        <v>44196</v>
      </c>
      <c r="B2366" t="s">
        <v>516</v>
      </c>
      <c r="C2366" t="s">
        <v>517</v>
      </c>
      <c r="D2366" t="s">
        <v>615</v>
      </c>
      <c r="E2366" t="s">
        <v>518</v>
      </c>
      <c r="F2366" s="29">
        <v>618</v>
      </c>
      <c r="G2366" s="29">
        <v>82702627.299999997</v>
      </c>
      <c r="H2366" t="s">
        <v>11</v>
      </c>
      <c r="I2366" t="s">
        <v>925</v>
      </c>
      <c r="J2366" t="s">
        <v>627</v>
      </c>
      <c r="K2366" t="s">
        <v>926</v>
      </c>
    </row>
    <row r="2367" spans="1:11">
      <c r="A2367" s="26">
        <v>44196</v>
      </c>
      <c r="B2367" t="s">
        <v>516</v>
      </c>
      <c r="C2367" t="s">
        <v>517</v>
      </c>
      <c r="D2367" t="s">
        <v>615</v>
      </c>
      <c r="E2367" t="s">
        <v>518</v>
      </c>
      <c r="F2367" s="29">
        <v>61</v>
      </c>
      <c r="G2367" s="29">
        <v>4451021.59</v>
      </c>
      <c r="H2367" t="s">
        <v>11</v>
      </c>
      <c r="I2367" t="s">
        <v>927</v>
      </c>
      <c r="J2367" t="s">
        <v>627</v>
      </c>
      <c r="K2367" t="s">
        <v>928</v>
      </c>
    </row>
    <row r="2368" spans="1:11">
      <c r="A2368" s="26">
        <v>44196</v>
      </c>
      <c r="B2368" t="s">
        <v>516</v>
      </c>
      <c r="C2368" t="s">
        <v>517</v>
      </c>
      <c r="D2368" t="s">
        <v>615</v>
      </c>
      <c r="E2368" t="s">
        <v>518</v>
      </c>
      <c r="F2368" s="29">
        <v>371</v>
      </c>
      <c r="G2368" s="29">
        <v>138743312.69999999</v>
      </c>
      <c r="H2368" t="s">
        <v>11</v>
      </c>
      <c r="I2368" t="s">
        <v>929</v>
      </c>
      <c r="J2368" t="s">
        <v>627</v>
      </c>
      <c r="K2368" t="s">
        <v>930</v>
      </c>
    </row>
    <row r="2369" spans="1:11">
      <c r="A2369" s="26">
        <v>44196</v>
      </c>
      <c r="B2369" t="s">
        <v>516</v>
      </c>
      <c r="C2369" t="s">
        <v>517</v>
      </c>
      <c r="D2369" t="s">
        <v>615</v>
      </c>
      <c r="E2369" t="s">
        <v>518</v>
      </c>
      <c r="F2369" s="29">
        <v>158</v>
      </c>
      <c r="G2369" s="29">
        <v>21474186.98</v>
      </c>
      <c r="H2369" t="s">
        <v>11</v>
      </c>
      <c r="I2369" t="s">
        <v>931</v>
      </c>
      <c r="J2369" t="s">
        <v>627</v>
      </c>
      <c r="K2369" t="s">
        <v>932</v>
      </c>
    </row>
    <row r="2370" spans="1:11">
      <c r="A2370" s="26">
        <v>44196</v>
      </c>
      <c r="B2370" t="s">
        <v>516</v>
      </c>
      <c r="C2370" t="s">
        <v>517</v>
      </c>
      <c r="D2370" t="s">
        <v>615</v>
      </c>
      <c r="E2370" t="s">
        <v>518</v>
      </c>
      <c r="F2370" s="29">
        <v>26</v>
      </c>
      <c r="G2370" s="29">
        <v>885427.3</v>
      </c>
      <c r="H2370" t="s">
        <v>11</v>
      </c>
      <c r="I2370" t="s">
        <v>933</v>
      </c>
      <c r="J2370" t="s">
        <v>627</v>
      </c>
      <c r="K2370" t="s">
        <v>934</v>
      </c>
    </row>
    <row r="2371" spans="1:11">
      <c r="A2371" s="26">
        <v>44196</v>
      </c>
      <c r="B2371" t="s">
        <v>516</v>
      </c>
      <c r="C2371" t="s">
        <v>517</v>
      </c>
      <c r="D2371" t="s">
        <v>615</v>
      </c>
      <c r="E2371" t="s">
        <v>518</v>
      </c>
      <c r="F2371" s="29">
        <v>157</v>
      </c>
      <c r="G2371" s="29">
        <v>34107723.490000002</v>
      </c>
      <c r="H2371" t="s">
        <v>11</v>
      </c>
      <c r="I2371" t="s">
        <v>935</v>
      </c>
      <c r="J2371" t="s">
        <v>627</v>
      </c>
      <c r="K2371" t="s">
        <v>936</v>
      </c>
    </row>
    <row r="2372" spans="1:11">
      <c r="A2372" s="26">
        <v>44196</v>
      </c>
      <c r="B2372" t="s">
        <v>516</v>
      </c>
      <c r="C2372" t="s">
        <v>517</v>
      </c>
      <c r="D2372" t="s">
        <v>615</v>
      </c>
      <c r="E2372" t="s">
        <v>518</v>
      </c>
      <c r="F2372" s="29">
        <v>27</v>
      </c>
      <c r="G2372" s="29">
        <v>1949244.44</v>
      </c>
      <c r="H2372" t="s">
        <v>11</v>
      </c>
      <c r="I2372" t="s">
        <v>937</v>
      </c>
      <c r="J2372" t="s">
        <v>627</v>
      </c>
      <c r="K2372" t="s">
        <v>938</v>
      </c>
    </row>
    <row r="2373" spans="1:11">
      <c r="A2373" s="26">
        <v>44196</v>
      </c>
      <c r="B2373" t="s">
        <v>516</v>
      </c>
      <c r="C2373" t="s">
        <v>517</v>
      </c>
      <c r="D2373" t="s">
        <v>615</v>
      </c>
      <c r="E2373" t="s">
        <v>518</v>
      </c>
      <c r="F2373" s="29">
        <v>1347</v>
      </c>
      <c r="G2373" s="29">
        <v>384452680</v>
      </c>
      <c r="H2373" t="s">
        <v>11</v>
      </c>
      <c r="I2373" t="s">
        <v>939</v>
      </c>
      <c r="J2373" t="s">
        <v>627</v>
      </c>
      <c r="K2373" t="s">
        <v>940</v>
      </c>
    </row>
    <row r="2374" spans="1:11">
      <c r="A2374" s="26">
        <v>44196</v>
      </c>
      <c r="B2374" t="s">
        <v>516</v>
      </c>
      <c r="C2374" t="s">
        <v>517</v>
      </c>
      <c r="D2374" t="s">
        <v>615</v>
      </c>
      <c r="E2374" t="s">
        <v>518</v>
      </c>
      <c r="F2374" s="29">
        <v>39</v>
      </c>
      <c r="G2374" s="29">
        <v>25335734.600000001</v>
      </c>
      <c r="H2374" t="s">
        <v>11</v>
      </c>
      <c r="I2374" t="s">
        <v>941</v>
      </c>
      <c r="J2374" t="s">
        <v>627</v>
      </c>
      <c r="K2374" t="s">
        <v>942</v>
      </c>
    </row>
    <row r="2375" spans="1:11">
      <c r="A2375" s="26">
        <v>44196</v>
      </c>
      <c r="B2375" t="s">
        <v>516</v>
      </c>
      <c r="C2375" t="s">
        <v>517</v>
      </c>
      <c r="D2375" t="s">
        <v>615</v>
      </c>
      <c r="E2375" t="s">
        <v>518</v>
      </c>
      <c r="F2375" s="29">
        <v>209</v>
      </c>
      <c r="G2375" s="29">
        <v>27057776.510000002</v>
      </c>
      <c r="H2375" t="s">
        <v>11</v>
      </c>
      <c r="I2375" t="s">
        <v>943</v>
      </c>
      <c r="J2375" t="s">
        <v>627</v>
      </c>
      <c r="K2375" t="s">
        <v>944</v>
      </c>
    </row>
    <row r="2376" spans="1:11">
      <c r="A2376" s="26">
        <v>44196</v>
      </c>
      <c r="B2376" t="s">
        <v>516</v>
      </c>
      <c r="C2376" t="s">
        <v>517</v>
      </c>
      <c r="D2376" t="s">
        <v>615</v>
      </c>
      <c r="E2376" t="s">
        <v>518</v>
      </c>
      <c r="F2376" s="29">
        <v>26</v>
      </c>
      <c r="G2376" s="29">
        <v>4807558.41</v>
      </c>
      <c r="H2376" t="s">
        <v>11</v>
      </c>
      <c r="I2376" t="s">
        <v>945</v>
      </c>
      <c r="J2376" t="s">
        <v>627</v>
      </c>
      <c r="K2376" t="s">
        <v>946</v>
      </c>
    </row>
    <row r="2377" spans="1:11">
      <c r="A2377" s="26">
        <v>44196</v>
      </c>
      <c r="B2377" t="s">
        <v>516</v>
      </c>
      <c r="C2377" t="s">
        <v>517</v>
      </c>
      <c r="D2377" t="s">
        <v>615</v>
      </c>
      <c r="E2377" t="s">
        <v>518</v>
      </c>
      <c r="F2377" s="29">
        <v>602</v>
      </c>
      <c r="G2377" s="29">
        <v>51911642.539999999</v>
      </c>
      <c r="H2377" t="s">
        <v>11</v>
      </c>
      <c r="I2377" t="s">
        <v>947</v>
      </c>
      <c r="J2377" t="s">
        <v>627</v>
      </c>
      <c r="K2377" t="s">
        <v>948</v>
      </c>
    </row>
    <row r="2378" spans="1:11">
      <c r="A2378" s="26">
        <v>44196</v>
      </c>
      <c r="B2378" t="s">
        <v>516</v>
      </c>
      <c r="C2378" t="s">
        <v>517</v>
      </c>
      <c r="D2378" t="s">
        <v>615</v>
      </c>
      <c r="E2378" t="s">
        <v>518</v>
      </c>
      <c r="F2378" s="29">
        <v>115</v>
      </c>
      <c r="G2378" s="29">
        <v>73149418.409999996</v>
      </c>
      <c r="H2378" t="s">
        <v>11</v>
      </c>
      <c r="I2378" t="s">
        <v>949</v>
      </c>
      <c r="J2378" t="s">
        <v>627</v>
      </c>
      <c r="K2378" t="s">
        <v>950</v>
      </c>
    </row>
    <row r="2379" spans="1:11">
      <c r="A2379" s="26">
        <v>44196</v>
      </c>
      <c r="B2379" t="s">
        <v>516</v>
      </c>
      <c r="C2379" t="s">
        <v>517</v>
      </c>
      <c r="D2379" t="s">
        <v>615</v>
      </c>
      <c r="E2379" t="s">
        <v>518</v>
      </c>
      <c r="F2379" s="29">
        <v>15</v>
      </c>
      <c r="G2379" s="29">
        <v>1728909.21</v>
      </c>
      <c r="H2379" t="s">
        <v>11</v>
      </c>
      <c r="I2379" t="s">
        <v>951</v>
      </c>
      <c r="J2379" t="s">
        <v>627</v>
      </c>
      <c r="K2379" t="s">
        <v>952</v>
      </c>
    </row>
    <row r="2380" spans="1:11">
      <c r="A2380" s="26">
        <v>44196</v>
      </c>
      <c r="B2380" t="s">
        <v>516</v>
      </c>
      <c r="C2380" t="s">
        <v>517</v>
      </c>
      <c r="D2380" t="s">
        <v>615</v>
      </c>
      <c r="E2380" t="s">
        <v>518</v>
      </c>
      <c r="F2380" s="29">
        <v>2217</v>
      </c>
      <c r="G2380" s="29">
        <v>2486760133.3299999</v>
      </c>
      <c r="H2380" t="s">
        <v>11</v>
      </c>
      <c r="I2380" t="s">
        <v>953</v>
      </c>
      <c r="J2380" t="s">
        <v>627</v>
      </c>
      <c r="K2380" t="s">
        <v>954</v>
      </c>
    </row>
    <row r="2381" spans="1:11">
      <c r="A2381" s="26">
        <v>44196</v>
      </c>
      <c r="B2381" t="s">
        <v>516</v>
      </c>
      <c r="C2381" t="s">
        <v>517</v>
      </c>
      <c r="D2381" t="s">
        <v>615</v>
      </c>
      <c r="E2381" t="s">
        <v>518</v>
      </c>
      <c r="F2381" s="29">
        <v>102</v>
      </c>
      <c r="G2381" s="29">
        <v>22703090.48</v>
      </c>
      <c r="H2381" t="s">
        <v>11</v>
      </c>
      <c r="I2381" t="s">
        <v>955</v>
      </c>
      <c r="J2381" t="s">
        <v>627</v>
      </c>
      <c r="K2381" t="s">
        <v>956</v>
      </c>
    </row>
    <row r="2382" spans="1:11">
      <c r="A2382" s="26">
        <v>44196</v>
      </c>
      <c r="B2382" t="s">
        <v>516</v>
      </c>
      <c r="C2382" t="s">
        <v>517</v>
      </c>
      <c r="D2382" t="s">
        <v>615</v>
      </c>
      <c r="E2382" t="s">
        <v>518</v>
      </c>
      <c r="F2382" s="29">
        <v>479</v>
      </c>
      <c r="G2382" s="29">
        <v>173241422.22</v>
      </c>
      <c r="H2382" t="s">
        <v>11</v>
      </c>
      <c r="I2382" t="s">
        <v>957</v>
      </c>
      <c r="J2382" t="s">
        <v>627</v>
      </c>
      <c r="K2382" t="s">
        <v>958</v>
      </c>
    </row>
    <row r="2383" spans="1:11">
      <c r="A2383" s="26">
        <v>44196</v>
      </c>
      <c r="B2383" t="s">
        <v>516</v>
      </c>
      <c r="C2383" t="s">
        <v>517</v>
      </c>
      <c r="D2383" t="s">
        <v>615</v>
      </c>
      <c r="E2383" t="s">
        <v>518</v>
      </c>
      <c r="F2383" s="29">
        <v>47</v>
      </c>
      <c r="G2383" s="29">
        <v>17518392.059999999</v>
      </c>
      <c r="H2383" t="s">
        <v>11</v>
      </c>
      <c r="I2383" t="s">
        <v>959</v>
      </c>
      <c r="J2383" t="s">
        <v>627</v>
      </c>
      <c r="K2383" t="s">
        <v>960</v>
      </c>
    </row>
    <row r="2384" spans="1:11">
      <c r="A2384" s="26">
        <v>44196</v>
      </c>
      <c r="B2384" t="s">
        <v>516</v>
      </c>
      <c r="C2384" t="s">
        <v>517</v>
      </c>
      <c r="D2384" t="s">
        <v>615</v>
      </c>
      <c r="E2384" t="s">
        <v>518</v>
      </c>
      <c r="F2384" s="29">
        <v>43</v>
      </c>
      <c r="G2384" s="29">
        <v>12370487.300000001</v>
      </c>
      <c r="H2384" t="s">
        <v>11</v>
      </c>
      <c r="I2384" t="s">
        <v>961</v>
      </c>
      <c r="J2384" t="s">
        <v>627</v>
      </c>
      <c r="K2384" t="s">
        <v>962</v>
      </c>
    </row>
    <row r="2385" spans="1:11">
      <c r="A2385" s="26">
        <v>44196</v>
      </c>
      <c r="B2385" t="s">
        <v>516</v>
      </c>
      <c r="C2385" t="s">
        <v>517</v>
      </c>
      <c r="D2385" t="s">
        <v>615</v>
      </c>
      <c r="E2385" t="s">
        <v>518</v>
      </c>
      <c r="F2385" s="29">
        <v>337</v>
      </c>
      <c r="G2385" s="29">
        <v>132984336.19</v>
      </c>
      <c r="H2385" t="s">
        <v>11</v>
      </c>
      <c r="I2385" t="s">
        <v>963</v>
      </c>
      <c r="J2385" t="s">
        <v>627</v>
      </c>
      <c r="K2385" t="s">
        <v>964</v>
      </c>
    </row>
    <row r="2386" spans="1:11">
      <c r="A2386" s="26">
        <v>44196</v>
      </c>
      <c r="B2386" t="s">
        <v>516</v>
      </c>
      <c r="C2386" t="s">
        <v>517</v>
      </c>
      <c r="D2386" t="s">
        <v>615</v>
      </c>
      <c r="E2386" t="s">
        <v>518</v>
      </c>
      <c r="F2386" s="29">
        <v>1784</v>
      </c>
      <c r="G2386" s="29">
        <v>38904070.789999999</v>
      </c>
      <c r="H2386" t="s">
        <v>11</v>
      </c>
      <c r="I2386" t="s">
        <v>965</v>
      </c>
      <c r="J2386" t="s">
        <v>627</v>
      </c>
      <c r="K2386" t="s">
        <v>966</v>
      </c>
    </row>
    <row r="2387" spans="1:11">
      <c r="A2387" s="26">
        <v>44196</v>
      </c>
      <c r="B2387" t="s">
        <v>516</v>
      </c>
      <c r="C2387" t="s">
        <v>517</v>
      </c>
      <c r="D2387" t="s">
        <v>615</v>
      </c>
      <c r="E2387" t="s">
        <v>518</v>
      </c>
      <c r="F2387" s="29">
        <v>100</v>
      </c>
      <c r="G2387" s="29">
        <v>22079169.84</v>
      </c>
      <c r="H2387" t="s">
        <v>11</v>
      </c>
      <c r="I2387" t="s">
        <v>967</v>
      </c>
      <c r="J2387" t="s">
        <v>627</v>
      </c>
      <c r="K2387" t="s">
        <v>968</v>
      </c>
    </row>
    <row r="2388" spans="1:11">
      <c r="A2388" s="26">
        <v>44196</v>
      </c>
      <c r="B2388" t="s">
        <v>516</v>
      </c>
      <c r="C2388" t="s">
        <v>517</v>
      </c>
      <c r="D2388" t="s">
        <v>615</v>
      </c>
      <c r="E2388" t="s">
        <v>518</v>
      </c>
      <c r="F2388" s="29">
        <v>148</v>
      </c>
      <c r="G2388" s="29">
        <v>37644236.509999998</v>
      </c>
      <c r="H2388" t="s">
        <v>11</v>
      </c>
      <c r="I2388" t="s">
        <v>969</v>
      </c>
      <c r="J2388" t="s">
        <v>627</v>
      </c>
      <c r="K2388" t="s">
        <v>970</v>
      </c>
    </row>
    <row r="2389" spans="1:11">
      <c r="A2389" s="26">
        <v>44196</v>
      </c>
      <c r="B2389" t="s">
        <v>516</v>
      </c>
      <c r="C2389" t="s">
        <v>517</v>
      </c>
      <c r="D2389" t="s">
        <v>615</v>
      </c>
      <c r="E2389" t="s">
        <v>518</v>
      </c>
      <c r="F2389" s="29">
        <v>212</v>
      </c>
      <c r="G2389" s="29">
        <v>32814330.16</v>
      </c>
      <c r="H2389" t="s">
        <v>11</v>
      </c>
      <c r="I2389" t="s">
        <v>971</v>
      </c>
      <c r="J2389" t="s">
        <v>627</v>
      </c>
      <c r="K2389" t="s">
        <v>972</v>
      </c>
    </row>
    <row r="2390" spans="1:11">
      <c r="A2390" s="26">
        <v>44196</v>
      </c>
      <c r="B2390" t="s">
        <v>516</v>
      </c>
      <c r="C2390" t="s">
        <v>517</v>
      </c>
      <c r="D2390" t="s">
        <v>615</v>
      </c>
      <c r="E2390" t="s">
        <v>518</v>
      </c>
      <c r="F2390" s="29">
        <v>1180</v>
      </c>
      <c r="G2390" s="29">
        <v>381897122.75</v>
      </c>
      <c r="H2390" t="s">
        <v>11</v>
      </c>
      <c r="I2390" t="s">
        <v>809</v>
      </c>
      <c r="J2390" t="s">
        <v>627</v>
      </c>
      <c r="K2390" t="s">
        <v>973</v>
      </c>
    </row>
    <row r="2391" spans="1:11">
      <c r="A2391" s="26">
        <v>44196</v>
      </c>
      <c r="B2391" t="s">
        <v>516</v>
      </c>
      <c r="C2391" t="s">
        <v>517</v>
      </c>
      <c r="D2391" t="s">
        <v>615</v>
      </c>
      <c r="E2391" t="s">
        <v>518</v>
      </c>
      <c r="F2391" s="29">
        <v>22</v>
      </c>
      <c r="G2391" s="29">
        <v>641667.51</v>
      </c>
      <c r="H2391" t="s">
        <v>11</v>
      </c>
      <c r="I2391" t="s">
        <v>917</v>
      </c>
      <c r="J2391" t="s">
        <v>627</v>
      </c>
      <c r="K2391" t="s">
        <v>974</v>
      </c>
    </row>
    <row r="2392" spans="1:11">
      <c r="A2392" s="26">
        <v>44196</v>
      </c>
      <c r="B2392" t="s">
        <v>516</v>
      </c>
      <c r="C2392" t="s">
        <v>517</v>
      </c>
      <c r="D2392" t="s">
        <v>615</v>
      </c>
      <c r="E2392" t="s">
        <v>518</v>
      </c>
      <c r="F2392" s="29">
        <v>70</v>
      </c>
      <c r="G2392" s="29">
        <v>12321828.57</v>
      </c>
      <c r="H2392" t="s">
        <v>11</v>
      </c>
      <c r="I2392" t="s">
        <v>975</v>
      </c>
      <c r="J2392" t="s">
        <v>627</v>
      </c>
      <c r="K2392" t="s">
        <v>976</v>
      </c>
    </row>
    <row r="2393" spans="1:11">
      <c r="A2393" s="26">
        <v>44196</v>
      </c>
      <c r="B2393" t="s">
        <v>516</v>
      </c>
      <c r="C2393" t="s">
        <v>517</v>
      </c>
      <c r="D2393" t="s">
        <v>615</v>
      </c>
      <c r="E2393" t="s">
        <v>518</v>
      </c>
      <c r="F2393" s="29">
        <v>276</v>
      </c>
      <c r="G2393" s="29">
        <v>134777235.24000001</v>
      </c>
      <c r="H2393" t="s">
        <v>11</v>
      </c>
      <c r="I2393" t="s">
        <v>977</v>
      </c>
      <c r="J2393" t="s">
        <v>627</v>
      </c>
      <c r="K2393" t="s">
        <v>978</v>
      </c>
    </row>
    <row r="2394" spans="1:11">
      <c r="A2394" s="26">
        <v>44196</v>
      </c>
      <c r="B2394" t="s">
        <v>516</v>
      </c>
      <c r="C2394" t="s">
        <v>517</v>
      </c>
      <c r="D2394" t="s">
        <v>615</v>
      </c>
      <c r="E2394" t="s">
        <v>518</v>
      </c>
      <c r="F2394" s="29">
        <v>85</v>
      </c>
      <c r="G2394" s="29">
        <v>41414932.700000003</v>
      </c>
      <c r="H2394" t="s">
        <v>11</v>
      </c>
      <c r="I2394" t="s">
        <v>979</v>
      </c>
      <c r="J2394" t="s">
        <v>627</v>
      </c>
      <c r="K2394" t="s">
        <v>980</v>
      </c>
    </row>
    <row r="2395" spans="1:11">
      <c r="A2395" s="26">
        <v>44196</v>
      </c>
      <c r="B2395" t="s">
        <v>516</v>
      </c>
      <c r="C2395" t="s">
        <v>517</v>
      </c>
      <c r="D2395" t="s">
        <v>615</v>
      </c>
      <c r="E2395" t="s">
        <v>518</v>
      </c>
      <c r="F2395" s="29">
        <v>74</v>
      </c>
      <c r="G2395" s="29">
        <v>15825782.539999999</v>
      </c>
      <c r="H2395" t="s">
        <v>11</v>
      </c>
      <c r="I2395" t="s">
        <v>981</v>
      </c>
      <c r="J2395" t="s">
        <v>627</v>
      </c>
      <c r="K2395" t="s">
        <v>982</v>
      </c>
    </row>
    <row r="2396" spans="1:11">
      <c r="A2396" s="26">
        <v>44196</v>
      </c>
      <c r="B2396" t="s">
        <v>516</v>
      </c>
      <c r="C2396" t="s">
        <v>517</v>
      </c>
      <c r="D2396" t="s">
        <v>615</v>
      </c>
      <c r="E2396" t="s">
        <v>518</v>
      </c>
      <c r="F2396" s="29">
        <v>417</v>
      </c>
      <c r="G2396" s="29">
        <v>16739798.73</v>
      </c>
      <c r="H2396" t="s">
        <v>11</v>
      </c>
      <c r="I2396" t="s">
        <v>983</v>
      </c>
      <c r="J2396" t="s">
        <v>627</v>
      </c>
      <c r="K2396" t="s">
        <v>984</v>
      </c>
    </row>
    <row r="2397" spans="1:11">
      <c r="A2397" s="26">
        <v>44196</v>
      </c>
      <c r="B2397" t="s">
        <v>516</v>
      </c>
      <c r="C2397" t="s">
        <v>517</v>
      </c>
      <c r="D2397" t="s">
        <v>615</v>
      </c>
      <c r="E2397" t="s">
        <v>518</v>
      </c>
      <c r="F2397" s="29">
        <v>15</v>
      </c>
      <c r="G2397" s="29">
        <v>8382748.25</v>
      </c>
      <c r="H2397" t="s">
        <v>11</v>
      </c>
      <c r="I2397" t="s">
        <v>985</v>
      </c>
      <c r="J2397" t="s">
        <v>627</v>
      </c>
      <c r="K2397" t="s">
        <v>986</v>
      </c>
    </row>
    <row r="2398" spans="1:11">
      <c r="A2398" s="26">
        <v>44196</v>
      </c>
      <c r="B2398" t="s">
        <v>516</v>
      </c>
      <c r="C2398" t="s">
        <v>517</v>
      </c>
      <c r="D2398" t="s">
        <v>615</v>
      </c>
      <c r="E2398" t="s">
        <v>518</v>
      </c>
      <c r="F2398" s="29">
        <v>941</v>
      </c>
      <c r="G2398" s="29">
        <v>283667552.38</v>
      </c>
      <c r="H2398" t="s">
        <v>11</v>
      </c>
      <c r="I2398" t="s">
        <v>987</v>
      </c>
      <c r="J2398" t="s">
        <v>627</v>
      </c>
      <c r="K2398" t="s">
        <v>988</v>
      </c>
    </row>
    <row r="2399" spans="1:11">
      <c r="A2399" s="26">
        <v>44196</v>
      </c>
      <c r="B2399" t="s">
        <v>516</v>
      </c>
      <c r="C2399" t="s">
        <v>517</v>
      </c>
      <c r="D2399" t="s">
        <v>615</v>
      </c>
      <c r="E2399" t="s">
        <v>518</v>
      </c>
      <c r="F2399" s="29">
        <v>180</v>
      </c>
      <c r="G2399" s="29">
        <v>40312422.219999999</v>
      </c>
      <c r="H2399" t="s">
        <v>11</v>
      </c>
      <c r="I2399" t="s">
        <v>989</v>
      </c>
      <c r="J2399" t="s">
        <v>627</v>
      </c>
      <c r="K2399" t="s">
        <v>990</v>
      </c>
    </row>
    <row r="2400" spans="1:11">
      <c r="A2400" s="26">
        <v>44196</v>
      </c>
      <c r="B2400" t="s">
        <v>516</v>
      </c>
      <c r="C2400" t="s">
        <v>517</v>
      </c>
      <c r="D2400" t="s">
        <v>615</v>
      </c>
      <c r="E2400" t="s">
        <v>518</v>
      </c>
      <c r="F2400" s="29">
        <v>499</v>
      </c>
      <c r="G2400" s="29">
        <v>555383103.80999994</v>
      </c>
      <c r="H2400" t="s">
        <v>11</v>
      </c>
      <c r="I2400" t="s">
        <v>991</v>
      </c>
      <c r="J2400" t="s">
        <v>627</v>
      </c>
      <c r="K2400" t="s">
        <v>992</v>
      </c>
    </row>
    <row r="2401" spans="1:11">
      <c r="A2401" s="26">
        <v>44196</v>
      </c>
      <c r="B2401" t="s">
        <v>516</v>
      </c>
      <c r="C2401" t="s">
        <v>517</v>
      </c>
      <c r="D2401" t="s">
        <v>615</v>
      </c>
      <c r="E2401" t="s">
        <v>518</v>
      </c>
      <c r="F2401" s="29">
        <v>1</v>
      </c>
      <c r="G2401" s="29">
        <v>1216571.43</v>
      </c>
      <c r="H2401" t="s">
        <v>11</v>
      </c>
      <c r="I2401" t="s">
        <v>993</v>
      </c>
      <c r="J2401" t="s">
        <v>627</v>
      </c>
      <c r="K2401" t="s">
        <v>994</v>
      </c>
    </row>
    <row r="2402" spans="1:11">
      <c r="A2402" s="26">
        <v>44196</v>
      </c>
      <c r="B2402" t="s">
        <v>516</v>
      </c>
      <c r="C2402" t="s">
        <v>517</v>
      </c>
      <c r="D2402" t="s">
        <v>615</v>
      </c>
      <c r="E2402" t="s">
        <v>518</v>
      </c>
      <c r="F2402" s="29">
        <v>35</v>
      </c>
      <c r="G2402" s="29">
        <v>2643496.7000000002</v>
      </c>
      <c r="H2402" t="s">
        <v>11</v>
      </c>
      <c r="I2402" t="s">
        <v>993</v>
      </c>
      <c r="J2402" t="s">
        <v>627</v>
      </c>
      <c r="K2402" t="s">
        <v>995</v>
      </c>
    </row>
    <row r="2403" spans="1:11">
      <c r="A2403" s="26">
        <v>44196</v>
      </c>
      <c r="B2403" t="s">
        <v>516</v>
      </c>
      <c r="C2403" t="s">
        <v>517</v>
      </c>
      <c r="D2403" t="s">
        <v>615</v>
      </c>
      <c r="E2403" t="s">
        <v>518</v>
      </c>
      <c r="F2403" s="29">
        <v>886</v>
      </c>
      <c r="G2403" s="29">
        <v>128515405.40000001</v>
      </c>
      <c r="H2403" t="s">
        <v>11</v>
      </c>
      <c r="I2403" t="s">
        <v>996</v>
      </c>
      <c r="J2403" t="s">
        <v>627</v>
      </c>
      <c r="K2403" t="s">
        <v>997</v>
      </c>
    </row>
    <row r="2404" spans="1:11">
      <c r="A2404" s="26">
        <v>44196</v>
      </c>
      <c r="B2404" t="s">
        <v>516</v>
      </c>
      <c r="C2404" t="s">
        <v>517</v>
      </c>
      <c r="D2404" t="s">
        <v>615</v>
      </c>
      <c r="E2404" t="s">
        <v>518</v>
      </c>
      <c r="F2404" s="29">
        <v>440</v>
      </c>
      <c r="G2404" s="29">
        <v>171655544.44</v>
      </c>
      <c r="H2404" t="s">
        <v>11</v>
      </c>
      <c r="I2404" t="s">
        <v>998</v>
      </c>
      <c r="J2404" t="s">
        <v>627</v>
      </c>
      <c r="K2404" t="s">
        <v>999</v>
      </c>
    </row>
    <row r="2405" spans="1:11">
      <c r="A2405" s="26">
        <v>44196</v>
      </c>
      <c r="B2405" t="s">
        <v>516</v>
      </c>
      <c r="C2405" t="s">
        <v>517</v>
      </c>
      <c r="D2405" t="s">
        <v>615</v>
      </c>
      <c r="E2405" t="s">
        <v>518</v>
      </c>
      <c r="F2405" s="29">
        <v>365</v>
      </c>
      <c r="G2405" s="29">
        <v>21397819.789999999</v>
      </c>
      <c r="H2405" t="s">
        <v>11</v>
      </c>
      <c r="I2405" t="s">
        <v>991</v>
      </c>
      <c r="J2405" t="s">
        <v>627</v>
      </c>
      <c r="K2405" t="s">
        <v>1000</v>
      </c>
    </row>
    <row r="2406" spans="1:11">
      <c r="A2406" s="26">
        <v>44196</v>
      </c>
      <c r="B2406" t="s">
        <v>516</v>
      </c>
      <c r="C2406" t="s">
        <v>517</v>
      </c>
      <c r="D2406" t="s">
        <v>615</v>
      </c>
      <c r="E2406" t="s">
        <v>518</v>
      </c>
      <c r="F2406" s="29">
        <v>19</v>
      </c>
      <c r="G2406" s="29">
        <v>2194719.0499999998</v>
      </c>
      <c r="H2406" t="s">
        <v>11</v>
      </c>
      <c r="I2406" t="s">
        <v>1001</v>
      </c>
      <c r="J2406" t="s">
        <v>627</v>
      </c>
      <c r="K2406" t="s">
        <v>1002</v>
      </c>
    </row>
    <row r="2407" spans="1:11">
      <c r="A2407" s="26">
        <v>44196</v>
      </c>
      <c r="B2407" t="s">
        <v>516</v>
      </c>
      <c r="C2407" t="s">
        <v>517</v>
      </c>
      <c r="D2407" t="s">
        <v>615</v>
      </c>
      <c r="E2407" t="s">
        <v>518</v>
      </c>
      <c r="F2407" s="29">
        <v>60</v>
      </c>
      <c r="G2407" s="29">
        <v>25858559.68</v>
      </c>
      <c r="H2407" t="s">
        <v>11</v>
      </c>
      <c r="I2407" t="s">
        <v>1003</v>
      </c>
      <c r="J2407" t="s">
        <v>627</v>
      </c>
      <c r="K2407" t="s">
        <v>1004</v>
      </c>
    </row>
    <row r="2408" spans="1:11">
      <c r="A2408" s="26">
        <v>44196</v>
      </c>
      <c r="B2408" t="s">
        <v>516</v>
      </c>
      <c r="C2408" t="s">
        <v>517</v>
      </c>
      <c r="D2408" t="s">
        <v>615</v>
      </c>
      <c r="E2408" t="s">
        <v>518</v>
      </c>
      <c r="F2408" s="29">
        <v>325</v>
      </c>
      <c r="G2408" s="29">
        <v>36316752.700000003</v>
      </c>
      <c r="H2408" t="s">
        <v>11</v>
      </c>
      <c r="I2408" t="s">
        <v>1005</v>
      </c>
      <c r="J2408" t="s">
        <v>627</v>
      </c>
      <c r="K2408" t="s">
        <v>1006</v>
      </c>
    </row>
    <row r="2409" spans="1:11">
      <c r="A2409" s="26">
        <v>44196</v>
      </c>
      <c r="B2409" t="s">
        <v>516</v>
      </c>
      <c r="C2409" t="s">
        <v>517</v>
      </c>
      <c r="D2409" t="s">
        <v>615</v>
      </c>
      <c r="E2409" t="s">
        <v>518</v>
      </c>
      <c r="F2409" s="29">
        <v>31</v>
      </c>
      <c r="G2409" s="29">
        <v>8924339.6799999997</v>
      </c>
      <c r="H2409" t="s">
        <v>11</v>
      </c>
      <c r="I2409" t="s">
        <v>1007</v>
      </c>
      <c r="J2409" t="s">
        <v>627</v>
      </c>
      <c r="K2409" t="s">
        <v>1008</v>
      </c>
    </row>
    <row r="2410" spans="1:11">
      <c r="A2410" s="26">
        <v>44196</v>
      </c>
      <c r="B2410" t="s">
        <v>516</v>
      </c>
      <c r="C2410" t="s">
        <v>517</v>
      </c>
      <c r="D2410" t="s">
        <v>615</v>
      </c>
      <c r="E2410" t="s">
        <v>518</v>
      </c>
      <c r="F2410" s="29">
        <v>51</v>
      </c>
      <c r="G2410" s="29">
        <v>3153807.62</v>
      </c>
      <c r="H2410" t="s">
        <v>11</v>
      </c>
      <c r="I2410" t="s">
        <v>1009</v>
      </c>
      <c r="J2410" t="s">
        <v>627</v>
      </c>
      <c r="K2410" t="s">
        <v>1010</v>
      </c>
    </row>
    <row r="2411" spans="1:11">
      <c r="A2411" s="26">
        <v>44196</v>
      </c>
      <c r="B2411" t="s">
        <v>516</v>
      </c>
      <c r="C2411" t="s">
        <v>517</v>
      </c>
      <c r="D2411" t="s">
        <v>615</v>
      </c>
      <c r="E2411" t="s">
        <v>518</v>
      </c>
      <c r="F2411" s="29">
        <v>3</v>
      </c>
      <c r="G2411" s="29">
        <v>10475162.539999999</v>
      </c>
      <c r="H2411" t="s">
        <v>11</v>
      </c>
      <c r="I2411" t="s">
        <v>1011</v>
      </c>
      <c r="J2411" t="s">
        <v>627</v>
      </c>
      <c r="K2411" t="s">
        <v>1012</v>
      </c>
    </row>
    <row r="2412" spans="1:11">
      <c r="A2412" s="26">
        <v>44196</v>
      </c>
      <c r="B2412" t="s">
        <v>516</v>
      </c>
      <c r="C2412" t="s">
        <v>517</v>
      </c>
      <c r="D2412" t="s">
        <v>615</v>
      </c>
      <c r="E2412" t="s">
        <v>518</v>
      </c>
      <c r="F2412" s="29">
        <v>16</v>
      </c>
      <c r="G2412" s="29">
        <v>19708237.780000001</v>
      </c>
      <c r="H2412" t="s">
        <v>11</v>
      </c>
      <c r="I2412" t="s">
        <v>1013</v>
      </c>
      <c r="J2412" t="s">
        <v>627</v>
      </c>
      <c r="K2412" t="s">
        <v>1014</v>
      </c>
    </row>
    <row r="2413" spans="1:11">
      <c r="A2413" s="26">
        <v>44196</v>
      </c>
      <c r="B2413" t="s">
        <v>516</v>
      </c>
      <c r="C2413" t="s">
        <v>517</v>
      </c>
      <c r="D2413" t="s">
        <v>615</v>
      </c>
      <c r="E2413" t="s">
        <v>518</v>
      </c>
      <c r="F2413" s="29">
        <v>257</v>
      </c>
      <c r="G2413" s="29">
        <v>79236805.400000006</v>
      </c>
      <c r="H2413" t="s">
        <v>11</v>
      </c>
      <c r="I2413" t="s">
        <v>1015</v>
      </c>
      <c r="J2413" t="s">
        <v>627</v>
      </c>
      <c r="K2413" t="s">
        <v>1016</v>
      </c>
    </row>
    <row r="2414" spans="1:11">
      <c r="A2414" s="26">
        <v>44196</v>
      </c>
      <c r="B2414" t="s">
        <v>516</v>
      </c>
      <c r="C2414" t="s">
        <v>517</v>
      </c>
      <c r="D2414" t="s">
        <v>615</v>
      </c>
      <c r="E2414" t="s">
        <v>518</v>
      </c>
      <c r="F2414" s="29">
        <v>155</v>
      </c>
      <c r="G2414" s="29">
        <v>20541513.969999999</v>
      </c>
      <c r="H2414" t="s">
        <v>11</v>
      </c>
      <c r="I2414" t="s">
        <v>1017</v>
      </c>
      <c r="J2414" t="s">
        <v>627</v>
      </c>
      <c r="K2414" t="s">
        <v>1018</v>
      </c>
    </row>
    <row r="2415" spans="1:11">
      <c r="A2415" s="26">
        <v>44196</v>
      </c>
      <c r="B2415" t="s">
        <v>516</v>
      </c>
      <c r="C2415" t="s">
        <v>517</v>
      </c>
      <c r="D2415" t="s">
        <v>615</v>
      </c>
      <c r="E2415" t="s">
        <v>518</v>
      </c>
      <c r="F2415" s="29">
        <v>499</v>
      </c>
      <c r="G2415" s="29">
        <v>42636468.25</v>
      </c>
      <c r="H2415" t="s">
        <v>11</v>
      </c>
      <c r="I2415" t="s">
        <v>1019</v>
      </c>
      <c r="J2415" t="s">
        <v>627</v>
      </c>
      <c r="K2415" t="s">
        <v>1020</v>
      </c>
    </row>
    <row r="2416" spans="1:11">
      <c r="A2416" s="26">
        <v>44196</v>
      </c>
      <c r="B2416" t="s">
        <v>516</v>
      </c>
      <c r="C2416" t="s">
        <v>517</v>
      </c>
      <c r="D2416" t="s">
        <v>615</v>
      </c>
      <c r="E2416" t="s">
        <v>518</v>
      </c>
      <c r="F2416" s="29">
        <v>45</v>
      </c>
      <c r="G2416" s="29">
        <v>20359666.350000001</v>
      </c>
      <c r="H2416" t="s">
        <v>11</v>
      </c>
      <c r="I2416" t="s">
        <v>1021</v>
      </c>
      <c r="J2416" t="s">
        <v>627</v>
      </c>
      <c r="K2416" t="s">
        <v>1022</v>
      </c>
    </row>
    <row r="2417" spans="1:11">
      <c r="A2417" s="26">
        <v>44196</v>
      </c>
      <c r="B2417" t="s">
        <v>516</v>
      </c>
      <c r="C2417" t="s">
        <v>517</v>
      </c>
      <c r="D2417" t="s">
        <v>615</v>
      </c>
      <c r="E2417" t="s">
        <v>518</v>
      </c>
      <c r="F2417" s="29">
        <v>107</v>
      </c>
      <c r="G2417" s="29">
        <v>16900944.859999999</v>
      </c>
      <c r="H2417" t="s">
        <v>11</v>
      </c>
      <c r="I2417" t="s">
        <v>1011</v>
      </c>
      <c r="J2417" t="s">
        <v>627</v>
      </c>
      <c r="K2417" t="s">
        <v>1023</v>
      </c>
    </row>
    <row r="2418" spans="1:11">
      <c r="A2418" s="26">
        <v>44196</v>
      </c>
      <c r="B2418" t="s">
        <v>516</v>
      </c>
      <c r="C2418" t="s">
        <v>517</v>
      </c>
      <c r="D2418" t="s">
        <v>615</v>
      </c>
      <c r="E2418" t="s">
        <v>518</v>
      </c>
      <c r="F2418" s="29">
        <v>17</v>
      </c>
      <c r="G2418" s="29">
        <v>5867818.7300000004</v>
      </c>
      <c r="H2418" t="s">
        <v>11</v>
      </c>
      <c r="I2418" t="s">
        <v>1024</v>
      </c>
      <c r="J2418" t="s">
        <v>627</v>
      </c>
      <c r="K2418" t="s">
        <v>1025</v>
      </c>
    </row>
    <row r="2419" spans="1:11">
      <c r="A2419" s="26">
        <v>44196</v>
      </c>
      <c r="B2419" t="s">
        <v>516</v>
      </c>
      <c r="C2419" t="s">
        <v>517</v>
      </c>
      <c r="D2419" t="s">
        <v>615</v>
      </c>
      <c r="E2419" t="s">
        <v>518</v>
      </c>
      <c r="F2419" s="29">
        <v>128</v>
      </c>
      <c r="G2419" s="29">
        <v>27224220.949999999</v>
      </c>
      <c r="H2419" t="s">
        <v>11</v>
      </c>
      <c r="I2419" t="s">
        <v>1026</v>
      </c>
      <c r="J2419" t="s">
        <v>627</v>
      </c>
      <c r="K2419" t="s">
        <v>1027</v>
      </c>
    </row>
    <row r="2420" spans="1:11">
      <c r="A2420" s="26">
        <v>44196</v>
      </c>
      <c r="B2420" t="s">
        <v>516</v>
      </c>
      <c r="C2420" t="s">
        <v>517</v>
      </c>
      <c r="D2420" t="s">
        <v>615</v>
      </c>
      <c r="E2420" t="s">
        <v>518</v>
      </c>
      <c r="F2420" s="29">
        <v>227</v>
      </c>
      <c r="G2420" s="29">
        <v>22220461.27</v>
      </c>
      <c r="H2420" t="s">
        <v>11</v>
      </c>
      <c r="I2420" t="s">
        <v>1028</v>
      </c>
      <c r="J2420" t="s">
        <v>627</v>
      </c>
      <c r="K2420" t="s">
        <v>1029</v>
      </c>
    </row>
    <row r="2421" spans="1:11">
      <c r="A2421" s="26">
        <v>44196</v>
      </c>
      <c r="B2421" t="s">
        <v>516</v>
      </c>
      <c r="C2421" t="s">
        <v>517</v>
      </c>
      <c r="D2421" t="s">
        <v>615</v>
      </c>
      <c r="E2421" t="s">
        <v>518</v>
      </c>
      <c r="F2421" s="29">
        <v>521</v>
      </c>
      <c r="G2421" s="29">
        <v>124641046.67</v>
      </c>
      <c r="H2421" t="s">
        <v>11</v>
      </c>
      <c r="I2421" t="s">
        <v>1030</v>
      </c>
      <c r="J2421" t="s">
        <v>627</v>
      </c>
      <c r="K2421" t="s">
        <v>1031</v>
      </c>
    </row>
    <row r="2422" spans="1:11">
      <c r="A2422" s="26">
        <v>44196</v>
      </c>
      <c r="B2422" t="s">
        <v>516</v>
      </c>
      <c r="C2422" t="s">
        <v>517</v>
      </c>
      <c r="D2422" t="s">
        <v>615</v>
      </c>
      <c r="E2422" t="s">
        <v>518</v>
      </c>
      <c r="F2422" s="29">
        <v>35</v>
      </c>
      <c r="G2422" s="29">
        <v>2074962.22</v>
      </c>
      <c r="H2422" t="s">
        <v>11</v>
      </c>
      <c r="I2422" t="s">
        <v>1032</v>
      </c>
      <c r="J2422" t="s">
        <v>627</v>
      </c>
      <c r="K2422" t="s">
        <v>1033</v>
      </c>
    </row>
    <row r="2423" spans="1:11">
      <c r="A2423" s="26">
        <v>44196</v>
      </c>
      <c r="B2423" t="s">
        <v>516</v>
      </c>
      <c r="C2423" t="s">
        <v>517</v>
      </c>
      <c r="D2423" t="s">
        <v>615</v>
      </c>
      <c r="E2423" t="s">
        <v>518</v>
      </c>
      <c r="F2423" s="29">
        <v>126</v>
      </c>
      <c r="G2423" s="29">
        <v>59690673.649999999</v>
      </c>
      <c r="H2423" t="s">
        <v>11</v>
      </c>
      <c r="I2423" t="s">
        <v>1034</v>
      </c>
      <c r="J2423" t="s">
        <v>627</v>
      </c>
      <c r="K2423" t="s">
        <v>1035</v>
      </c>
    </row>
    <row r="2424" spans="1:11">
      <c r="A2424" s="26">
        <v>44196</v>
      </c>
      <c r="B2424" t="s">
        <v>516</v>
      </c>
      <c r="C2424" t="s">
        <v>517</v>
      </c>
      <c r="D2424" t="s">
        <v>615</v>
      </c>
      <c r="E2424" t="s">
        <v>518</v>
      </c>
      <c r="F2424" s="29">
        <v>668</v>
      </c>
      <c r="G2424" s="29">
        <v>46786748.369999997</v>
      </c>
      <c r="H2424" t="s">
        <v>11</v>
      </c>
      <c r="I2424" t="s">
        <v>701</v>
      </c>
      <c r="J2424" t="s">
        <v>627</v>
      </c>
      <c r="K2424" t="s">
        <v>1036</v>
      </c>
    </row>
    <row r="2425" spans="1:11">
      <c r="A2425" s="26">
        <v>44196</v>
      </c>
      <c r="B2425" t="s">
        <v>516</v>
      </c>
      <c r="C2425" t="s">
        <v>517</v>
      </c>
      <c r="D2425" t="s">
        <v>615</v>
      </c>
      <c r="E2425" t="s">
        <v>518</v>
      </c>
      <c r="F2425" s="29">
        <v>1</v>
      </c>
      <c r="G2425" s="29">
        <v>2084564.09</v>
      </c>
      <c r="H2425" t="s">
        <v>11</v>
      </c>
      <c r="I2425" t="s">
        <v>1037</v>
      </c>
      <c r="J2425" t="s">
        <v>627</v>
      </c>
      <c r="K2425" t="s">
        <v>1038</v>
      </c>
    </row>
    <row r="2426" spans="1:11">
      <c r="A2426" s="26">
        <v>44196</v>
      </c>
      <c r="B2426" t="s">
        <v>516</v>
      </c>
      <c r="C2426" t="s">
        <v>517</v>
      </c>
      <c r="D2426" t="s">
        <v>615</v>
      </c>
      <c r="E2426" t="s">
        <v>518</v>
      </c>
      <c r="F2426" s="29">
        <v>21</v>
      </c>
      <c r="G2426" s="29">
        <v>1471124</v>
      </c>
      <c r="H2426" t="s">
        <v>11</v>
      </c>
      <c r="I2426" t="s">
        <v>1037</v>
      </c>
      <c r="J2426" t="s">
        <v>627</v>
      </c>
      <c r="K2426" t="s">
        <v>1039</v>
      </c>
    </row>
    <row r="2427" spans="1:11">
      <c r="A2427" s="26">
        <v>44196</v>
      </c>
      <c r="B2427" t="s">
        <v>516</v>
      </c>
      <c r="C2427" t="s">
        <v>517</v>
      </c>
      <c r="D2427" t="s">
        <v>615</v>
      </c>
      <c r="E2427" t="s">
        <v>518</v>
      </c>
      <c r="F2427" s="29">
        <v>3</v>
      </c>
      <c r="G2427" s="29">
        <v>3687565.45</v>
      </c>
      <c r="H2427" t="s">
        <v>11</v>
      </c>
      <c r="I2427" t="s">
        <v>1040</v>
      </c>
      <c r="J2427" t="s">
        <v>627</v>
      </c>
      <c r="K2427" t="s">
        <v>1041</v>
      </c>
    </row>
    <row r="2428" spans="1:11">
      <c r="A2428" s="26">
        <v>44196</v>
      </c>
      <c r="B2428" t="s">
        <v>516</v>
      </c>
      <c r="C2428" t="s">
        <v>517</v>
      </c>
      <c r="D2428" t="s">
        <v>615</v>
      </c>
      <c r="E2428" t="s">
        <v>518</v>
      </c>
      <c r="F2428" s="29">
        <v>26</v>
      </c>
      <c r="G2428" s="29">
        <v>1856701.86</v>
      </c>
      <c r="H2428" t="s">
        <v>11</v>
      </c>
      <c r="I2428" t="s">
        <v>1040</v>
      </c>
      <c r="J2428" t="s">
        <v>627</v>
      </c>
      <c r="K2428" t="s">
        <v>1042</v>
      </c>
    </row>
    <row r="2429" spans="1:11">
      <c r="A2429" s="26">
        <v>44196</v>
      </c>
      <c r="B2429" t="s">
        <v>516</v>
      </c>
      <c r="C2429" t="s">
        <v>517</v>
      </c>
      <c r="D2429" t="s">
        <v>615</v>
      </c>
      <c r="E2429" t="s">
        <v>518</v>
      </c>
      <c r="F2429" s="29">
        <v>0</v>
      </c>
      <c r="G2429" s="29">
        <v>617045.44999999995</v>
      </c>
      <c r="H2429" t="s">
        <v>11</v>
      </c>
      <c r="I2429" t="s">
        <v>1043</v>
      </c>
      <c r="J2429" t="s">
        <v>627</v>
      </c>
      <c r="K2429" t="s">
        <v>1044</v>
      </c>
    </row>
    <row r="2430" spans="1:11">
      <c r="A2430" s="26">
        <v>44196</v>
      </c>
      <c r="B2430" t="s">
        <v>516</v>
      </c>
      <c r="C2430" t="s">
        <v>517</v>
      </c>
      <c r="D2430" t="s">
        <v>615</v>
      </c>
      <c r="E2430" t="s">
        <v>518</v>
      </c>
      <c r="F2430" s="29">
        <v>2</v>
      </c>
      <c r="G2430" s="29">
        <v>267981.68</v>
      </c>
      <c r="H2430" t="s">
        <v>11</v>
      </c>
      <c r="I2430" t="s">
        <v>1043</v>
      </c>
      <c r="J2430" t="s">
        <v>627</v>
      </c>
      <c r="K2430" t="s">
        <v>1045</v>
      </c>
    </row>
    <row r="2431" spans="1:11">
      <c r="A2431" s="26">
        <v>44196</v>
      </c>
      <c r="B2431" t="s">
        <v>516</v>
      </c>
      <c r="C2431" t="s">
        <v>517</v>
      </c>
      <c r="D2431" t="s">
        <v>615</v>
      </c>
      <c r="E2431" t="s">
        <v>518</v>
      </c>
      <c r="F2431" s="29">
        <v>252</v>
      </c>
      <c r="G2431" s="29">
        <v>55084194.439999998</v>
      </c>
      <c r="H2431" t="s">
        <v>11</v>
      </c>
      <c r="I2431" t="s">
        <v>1086</v>
      </c>
      <c r="J2431" t="s">
        <v>1087</v>
      </c>
      <c r="K2431" t="s">
        <v>1088</v>
      </c>
    </row>
    <row r="2432" spans="1:11">
      <c r="A2432" s="26">
        <v>44196</v>
      </c>
      <c r="B2432" t="s">
        <v>516</v>
      </c>
      <c r="C2432" t="s">
        <v>517</v>
      </c>
      <c r="D2432" t="s">
        <v>615</v>
      </c>
      <c r="E2432" t="s">
        <v>518</v>
      </c>
      <c r="F2432" s="29">
        <v>841</v>
      </c>
      <c r="G2432" s="29">
        <v>586470190.48000002</v>
      </c>
      <c r="H2432" t="s">
        <v>11</v>
      </c>
      <c r="I2432" t="s">
        <v>1089</v>
      </c>
      <c r="J2432" t="s">
        <v>1087</v>
      </c>
      <c r="K2432" t="s">
        <v>1090</v>
      </c>
    </row>
    <row r="2433" spans="1:11">
      <c r="A2433" s="26">
        <v>44196</v>
      </c>
      <c r="B2433" t="s">
        <v>516</v>
      </c>
      <c r="C2433" t="s">
        <v>517</v>
      </c>
      <c r="D2433" t="s">
        <v>615</v>
      </c>
      <c r="E2433" t="s">
        <v>518</v>
      </c>
      <c r="F2433" s="29">
        <v>2936</v>
      </c>
      <c r="G2433" s="29">
        <v>7705177107.9399996</v>
      </c>
      <c r="H2433" t="s">
        <v>11</v>
      </c>
      <c r="I2433" t="s">
        <v>1091</v>
      </c>
      <c r="J2433" t="s">
        <v>1087</v>
      </c>
      <c r="K2433" t="s">
        <v>1092</v>
      </c>
    </row>
    <row r="2434" spans="1:11">
      <c r="A2434" s="26">
        <v>44196</v>
      </c>
      <c r="B2434" t="s">
        <v>516</v>
      </c>
      <c r="C2434" t="s">
        <v>517</v>
      </c>
      <c r="D2434" t="s">
        <v>615</v>
      </c>
      <c r="E2434" t="s">
        <v>518</v>
      </c>
      <c r="F2434" s="29">
        <v>250</v>
      </c>
      <c r="G2434" s="29">
        <v>80119186.209999993</v>
      </c>
      <c r="H2434" t="s">
        <v>11</v>
      </c>
      <c r="I2434" t="s">
        <v>1093</v>
      </c>
      <c r="J2434" t="s">
        <v>1087</v>
      </c>
      <c r="K2434" t="s">
        <v>1094</v>
      </c>
    </row>
    <row r="2435" spans="1:11">
      <c r="A2435" s="26">
        <v>44196</v>
      </c>
      <c r="B2435" t="s">
        <v>516</v>
      </c>
      <c r="C2435" t="s">
        <v>517</v>
      </c>
      <c r="D2435" t="s">
        <v>615</v>
      </c>
      <c r="E2435" t="s">
        <v>518</v>
      </c>
      <c r="F2435" s="29">
        <v>1335</v>
      </c>
      <c r="G2435" s="29">
        <v>1647208580.95</v>
      </c>
      <c r="H2435" t="s">
        <v>11</v>
      </c>
      <c r="I2435" t="s">
        <v>1095</v>
      </c>
      <c r="J2435" t="s">
        <v>1087</v>
      </c>
      <c r="K2435" t="s">
        <v>1096</v>
      </c>
    </row>
    <row r="2436" spans="1:11">
      <c r="A2436" s="26">
        <v>44196</v>
      </c>
      <c r="B2436" t="s">
        <v>516</v>
      </c>
      <c r="C2436" t="s">
        <v>517</v>
      </c>
      <c r="D2436" t="s">
        <v>615</v>
      </c>
      <c r="E2436" t="s">
        <v>518</v>
      </c>
      <c r="F2436" s="29">
        <v>1189</v>
      </c>
      <c r="G2436" s="29">
        <v>437901237.30000001</v>
      </c>
      <c r="H2436" t="s">
        <v>11</v>
      </c>
      <c r="I2436" t="s">
        <v>1097</v>
      </c>
      <c r="J2436" t="s">
        <v>1087</v>
      </c>
      <c r="K2436" t="s">
        <v>1098</v>
      </c>
    </row>
    <row r="2437" spans="1:11">
      <c r="A2437" s="26">
        <v>44196</v>
      </c>
      <c r="B2437" t="s">
        <v>516</v>
      </c>
      <c r="C2437" t="s">
        <v>517</v>
      </c>
      <c r="D2437" t="s">
        <v>615</v>
      </c>
      <c r="E2437" t="s">
        <v>518</v>
      </c>
      <c r="F2437" s="29">
        <v>60</v>
      </c>
      <c r="G2437" s="29">
        <v>41863615.869999997</v>
      </c>
      <c r="H2437" t="s">
        <v>11</v>
      </c>
      <c r="I2437" t="s">
        <v>1099</v>
      </c>
      <c r="J2437" t="s">
        <v>1087</v>
      </c>
      <c r="K2437" t="s">
        <v>1100</v>
      </c>
    </row>
    <row r="2438" spans="1:11">
      <c r="A2438" s="26">
        <v>44196</v>
      </c>
      <c r="B2438" t="s">
        <v>516</v>
      </c>
      <c r="C2438" t="s">
        <v>517</v>
      </c>
      <c r="D2438" t="s">
        <v>615</v>
      </c>
      <c r="E2438" t="s">
        <v>518</v>
      </c>
      <c r="F2438" s="29">
        <v>914</v>
      </c>
      <c r="G2438" s="29">
        <v>603682217.64999998</v>
      </c>
      <c r="H2438" t="s">
        <v>11</v>
      </c>
      <c r="I2438" t="s">
        <v>1101</v>
      </c>
      <c r="J2438" t="s">
        <v>1087</v>
      </c>
      <c r="K2438" t="s">
        <v>1102</v>
      </c>
    </row>
    <row r="2439" spans="1:11">
      <c r="A2439" s="26">
        <v>44196</v>
      </c>
      <c r="B2439" t="s">
        <v>516</v>
      </c>
      <c r="C2439" t="s">
        <v>517</v>
      </c>
      <c r="D2439" t="s">
        <v>615</v>
      </c>
      <c r="E2439" t="s">
        <v>518</v>
      </c>
      <c r="F2439" s="29">
        <v>729</v>
      </c>
      <c r="G2439" s="29">
        <v>484428373.52999997</v>
      </c>
      <c r="H2439" t="s">
        <v>11</v>
      </c>
      <c r="I2439" t="s">
        <v>1101</v>
      </c>
      <c r="J2439" t="s">
        <v>1087</v>
      </c>
      <c r="K2439" t="s">
        <v>1103</v>
      </c>
    </row>
    <row r="2440" spans="1:11">
      <c r="A2440" s="26">
        <v>44196</v>
      </c>
      <c r="B2440" t="s">
        <v>516</v>
      </c>
      <c r="C2440" t="s">
        <v>517</v>
      </c>
      <c r="D2440" t="s">
        <v>615</v>
      </c>
      <c r="E2440" t="s">
        <v>518</v>
      </c>
      <c r="F2440" s="29">
        <v>818</v>
      </c>
      <c r="G2440" s="29">
        <v>558514294.44000006</v>
      </c>
      <c r="H2440" t="s">
        <v>11</v>
      </c>
      <c r="I2440" t="s">
        <v>1101</v>
      </c>
      <c r="J2440" t="s">
        <v>1087</v>
      </c>
      <c r="K2440" t="s">
        <v>1104</v>
      </c>
    </row>
    <row r="2441" spans="1:11">
      <c r="A2441" s="26">
        <v>44196</v>
      </c>
      <c r="B2441" t="s">
        <v>516</v>
      </c>
      <c r="C2441" t="s">
        <v>517</v>
      </c>
      <c r="D2441" t="s">
        <v>615</v>
      </c>
      <c r="E2441" t="s">
        <v>518</v>
      </c>
      <c r="F2441" s="29">
        <v>982</v>
      </c>
      <c r="G2441" s="29">
        <v>710028608.33000004</v>
      </c>
      <c r="H2441" t="s">
        <v>11</v>
      </c>
      <c r="I2441" t="s">
        <v>1101</v>
      </c>
      <c r="J2441" t="s">
        <v>1087</v>
      </c>
      <c r="K2441" t="s">
        <v>1105</v>
      </c>
    </row>
    <row r="2442" spans="1:11">
      <c r="A2442" s="26">
        <v>44196</v>
      </c>
      <c r="B2442" t="s">
        <v>516</v>
      </c>
      <c r="C2442" t="s">
        <v>517</v>
      </c>
      <c r="D2442" t="s">
        <v>615</v>
      </c>
      <c r="E2442" t="s">
        <v>518</v>
      </c>
      <c r="F2442" s="29">
        <v>207732</v>
      </c>
      <c r="G2442" s="29">
        <v>140103303819.84</v>
      </c>
      <c r="H2442" t="s">
        <v>11</v>
      </c>
      <c r="I2442" t="s">
        <v>1106</v>
      </c>
      <c r="J2442" t="s">
        <v>1087</v>
      </c>
      <c r="K2442" t="s">
        <v>1107</v>
      </c>
    </row>
    <row r="2443" spans="1:11">
      <c r="A2443" s="26">
        <v>44196</v>
      </c>
      <c r="B2443" t="s">
        <v>516</v>
      </c>
      <c r="C2443" t="s">
        <v>517</v>
      </c>
      <c r="D2443" t="s">
        <v>615</v>
      </c>
      <c r="E2443" t="s">
        <v>518</v>
      </c>
      <c r="F2443" s="29">
        <v>346</v>
      </c>
      <c r="G2443" s="29">
        <v>242504396.34999999</v>
      </c>
      <c r="H2443" t="s">
        <v>11</v>
      </c>
      <c r="I2443" t="s">
        <v>1112</v>
      </c>
      <c r="J2443" t="s">
        <v>1087</v>
      </c>
      <c r="K2443" t="s">
        <v>1113</v>
      </c>
    </row>
    <row r="2444" spans="1:11">
      <c r="A2444" s="26">
        <v>44196</v>
      </c>
      <c r="B2444" t="s">
        <v>516</v>
      </c>
      <c r="C2444" t="s">
        <v>517</v>
      </c>
      <c r="D2444" t="s">
        <v>615</v>
      </c>
      <c r="E2444" t="s">
        <v>518</v>
      </c>
      <c r="F2444" s="29">
        <v>134</v>
      </c>
      <c r="G2444" s="29">
        <v>146511244.44</v>
      </c>
      <c r="H2444" t="s">
        <v>11</v>
      </c>
      <c r="I2444" t="s">
        <v>1206</v>
      </c>
      <c r="J2444" t="s">
        <v>1087</v>
      </c>
      <c r="K2444" t="s">
        <v>1207</v>
      </c>
    </row>
    <row r="2445" spans="1:11">
      <c r="A2445" s="26">
        <v>44196</v>
      </c>
      <c r="B2445" t="s">
        <v>516</v>
      </c>
      <c r="C2445" t="s">
        <v>517</v>
      </c>
      <c r="D2445" t="s">
        <v>615</v>
      </c>
      <c r="E2445" t="s">
        <v>518</v>
      </c>
      <c r="F2445" s="29">
        <v>109</v>
      </c>
      <c r="G2445" s="29">
        <v>37339427.270000003</v>
      </c>
      <c r="H2445" t="s">
        <v>11</v>
      </c>
      <c r="I2445" t="s">
        <v>1114</v>
      </c>
      <c r="J2445" t="s">
        <v>1087</v>
      </c>
      <c r="K2445" t="s">
        <v>1115</v>
      </c>
    </row>
    <row r="2446" spans="1:11">
      <c r="A2446" s="26">
        <v>44196</v>
      </c>
      <c r="B2446" t="s">
        <v>516</v>
      </c>
      <c r="C2446" t="s">
        <v>517</v>
      </c>
      <c r="D2446" t="s">
        <v>615</v>
      </c>
      <c r="E2446" t="s">
        <v>518</v>
      </c>
      <c r="F2446" s="29">
        <v>153120</v>
      </c>
      <c r="G2446" s="29">
        <v>413308115530.15997</v>
      </c>
      <c r="H2446" t="s">
        <v>11</v>
      </c>
      <c r="I2446" t="s">
        <v>1116</v>
      </c>
      <c r="J2446" t="s">
        <v>1087</v>
      </c>
      <c r="K2446" t="s">
        <v>1117</v>
      </c>
    </row>
    <row r="2447" spans="1:11">
      <c r="A2447" s="26">
        <v>44196</v>
      </c>
      <c r="B2447" t="s">
        <v>516</v>
      </c>
      <c r="C2447" t="s">
        <v>517</v>
      </c>
      <c r="D2447" t="s">
        <v>615</v>
      </c>
      <c r="E2447" t="s">
        <v>518</v>
      </c>
      <c r="F2447" s="29">
        <v>5485</v>
      </c>
      <c r="G2447" s="29">
        <v>3132778946.0300002</v>
      </c>
      <c r="H2447" t="s">
        <v>11</v>
      </c>
      <c r="I2447" t="s">
        <v>1118</v>
      </c>
      <c r="J2447" t="s">
        <v>1087</v>
      </c>
      <c r="K2447" t="s">
        <v>1119</v>
      </c>
    </row>
    <row r="2448" spans="1:11">
      <c r="A2448" s="26">
        <v>44196</v>
      </c>
      <c r="B2448" t="s">
        <v>516</v>
      </c>
      <c r="C2448" t="s">
        <v>517</v>
      </c>
      <c r="D2448" t="s">
        <v>615</v>
      </c>
      <c r="E2448" t="s">
        <v>518</v>
      </c>
      <c r="F2448" s="29">
        <v>3129</v>
      </c>
      <c r="G2448" s="29">
        <v>1854194881.3599999</v>
      </c>
      <c r="H2448" t="s">
        <v>11</v>
      </c>
      <c r="I2448" t="s">
        <v>1120</v>
      </c>
      <c r="J2448" t="s">
        <v>1087</v>
      </c>
      <c r="K2448" t="s">
        <v>1121</v>
      </c>
    </row>
    <row r="2449" spans="1:11">
      <c r="A2449" s="26">
        <v>44196</v>
      </c>
      <c r="B2449" t="s">
        <v>516</v>
      </c>
      <c r="C2449" t="s">
        <v>517</v>
      </c>
      <c r="D2449" t="s">
        <v>615</v>
      </c>
      <c r="E2449" t="s">
        <v>518</v>
      </c>
      <c r="F2449" s="29">
        <v>275</v>
      </c>
      <c r="G2449" s="29">
        <v>345963311.11000001</v>
      </c>
      <c r="H2449" t="s">
        <v>11</v>
      </c>
      <c r="I2449" t="s">
        <v>1122</v>
      </c>
      <c r="J2449" t="s">
        <v>1087</v>
      </c>
      <c r="K2449" t="s">
        <v>1123</v>
      </c>
    </row>
    <row r="2450" spans="1:11">
      <c r="A2450" s="26">
        <v>44196</v>
      </c>
      <c r="B2450" t="s">
        <v>516</v>
      </c>
      <c r="C2450" t="s">
        <v>517</v>
      </c>
      <c r="D2450" t="s">
        <v>615</v>
      </c>
      <c r="E2450" t="s">
        <v>518</v>
      </c>
      <c r="F2450" s="29">
        <v>207</v>
      </c>
      <c r="G2450" s="29">
        <v>2262838.33</v>
      </c>
      <c r="H2450" t="s">
        <v>11</v>
      </c>
      <c r="I2450" t="s">
        <v>1128</v>
      </c>
      <c r="J2450" t="s">
        <v>1129</v>
      </c>
      <c r="K2450" t="s">
        <v>1130</v>
      </c>
    </row>
    <row r="2451" spans="1:11">
      <c r="A2451" s="26">
        <v>44196</v>
      </c>
      <c r="B2451" t="s">
        <v>516</v>
      </c>
      <c r="C2451" t="s">
        <v>517</v>
      </c>
      <c r="D2451" t="s">
        <v>615</v>
      </c>
      <c r="E2451" t="s">
        <v>518</v>
      </c>
      <c r="F2451" s="29">
        <v>356</v>
      </c>
      <c r="G2451" s="29">
        <v>1261972.6200000001</v>
      </c>
      <c r="H2451" t="s">
        <v>11</v>
      </c>
      <c r="I2451" t="s">
        <v>1131</v>
      </c>
      <c r="J2451" t="s">
        <v>1129</v>
      </c>
      <c r="K2451" t="s">
        <v>1132</v>
      </c>
    </row>
    <row r="2452" spans="1:11">
      <c r="A2452" s="26">
        <v>44196</v>
      </c>
      <c r="B2452" t="s">
        <v>516</v>
      </c>
      <c r="C2452" t="s">
        <v>517</v>
      </c>
      <c r="D2452" t="s">
        <v>615</v>
      </c>
      <c r="E2452" t="s">
        <v>518</v>
      </c>
      <c r="F2452" s="29">
        <v>361846</v>
      </c>
      <c r="G2452" s="29">
        <v>923836244.12</v>
      </c>
      <c r="H2452" t="s">
        <v>11</v>
      </c>
      <c r="I2452" t="s">
        <v>1133</v>
      </c>
      <c r="J2452" t="s">
        <v>1129</v>
      </c>
      <c r="K2452" t="s">
        <v>1134</v>
      </c>
    </row>
    <row r="2453" spans="1:11">
      <c r="A2453" s="26">
        <v>44196</v>
      </c>
      <c r="B2453" t="s">
        <v>516</v>
      </c>
      <c r="C2453" t="s">
        <v>517</v>
      </c>
      <c r="D2453" t="s">
        <v>615</v>
      </c>
      <c r="E2453" t="s">
        <v>518</v>
      </c>
      <c r="F2453" s="29">
        <v>385438</v>
      </c>
      <c r="G2453" s="29">
        <v>950464098.24000001</v>
      </c>
      <c r="H2453" t="s">
        <v>11</v>
      </c>
      <c r="I2453" t="s">
        <v>1133</v>
      </c>
      <c r="J2453" t="s">
        <v>1129</v>
      </c>
      <c r="K2453" t="s">
        <v>1135</v>
      </c>
    </row>
    <row r="2454" spans="1:11">
      <c r="A2454" s="26">
        <v>44196</v>
      </c>
      <c r="B2454" t="s">
        <v>516</v>
      </c>
      <c r="C2454" t="s">
        <v>517</v>
      </c>
      <c r="D2454" t="s">
        <v>615</v>
      </c>
      <c r="E2454" t="s">
        <v>518</v>
      </c>
      <c r="F2454" s="29">
        <v>390276</v>
      </c>
      <c r="G2454" s="29">
        <v>875871278.05999994</v>
      </c>
      <c r="H2454" t="s">
        <v>11</v>
      </c>
      <c r="I2454" t="s">
        <v>1133</v>
      </c>
      <c r="J2454" t="s">
        <v>1129</v>
      </c>
      <c r="K2454" t="s">
        <v>1136</v>
      </c>
    </row>
    <row r="2455" spans="1:11">
      <c r="A2455" s="26">
        <v>44196</v>
      </c>
      <c r="B2455" t="s">
        <v>516</v>
      </c>
      <c r="C2455" t="s">
        <v>517</v>
      </c>
      <c r="D2455" t="s">
        <v>615</v>
      </c>
      <c r="E2455" t="s">
        <v>518</v>
      </c>
      <c r="F2455" s="29">
        <v>338971</v>
      </c>
      <c r="G2455" s="29">
        <v>764541150</v>
      </c>
      <c r="H2455" t="s">
        <v>11</v>
      </c>
      <c r="I2455" t="s">
        <v>1133</v>
      </c>
      <c r="J2455" t="s">
        <v>1129</v>
      </c>
      <c r="K2455" t="s">
        <v>1137</v>
      </c>
    </row>
    <row r="2456" spans="1:11">
      <c r="A2456" s="26">
        <v>44196</v>
      </c>
      <c r="B2456" t="s">
        <v>516</v>
      </c>
      <c r="C2456" t="s">
        <v>517</v>
      </c>
      <c r="D2456" t="s">
        <v>615</v>
      </c>
      <c r="E2456" t="s">
        <v>518</v>
      </c>
      <c r="F2456" s="29">
        <v>234116</v>
      </c>
      <c r="G2456" s="29">
        <v>880857108.97000003</v>
      </c>
      <c r="H2456" t="s">
        <v>11</v>
      </c>
      <c r="I2456" t="s">
        <v>1138</v>
      </c>
      <c r="J2456" t="s">
        <v>1129</v>
      </c>
      <c r="K2456" t="s">
        <v>1139</v>
      </c>
    </row>
    <row r="2457" spans="1:11">
      <c r="A2457" s="26">
        <v>44196</v>
      </c>
      <c r="B2457" t="s">
        <v>516</v>
      </c>
      <c r="C2457" t="s">
        <v>517</v>
      </c>
      <c r="D2457" t="s">
        <v>615</v>
      </c>
      <c r="E2457" t="s">
        <v>518</v>
      </c>
      <c r="F2457" s="29">
        <v>0</v>
      </c>
      <c r="G2457" s="29">
        <v>0</v>
      </c>
      <c r="H2457" t="s">
        <v>11</v>
      </c>
      <c r="I2457" t="s">
        <v>626</v>
      </c>
      <c r="J2457" t="s">
        <v>1140</v>
      </c>
      <c r="K2457" t="s">
        <v>1141</v>
      </c>
    </row>
    <row r="2458" spans="1:11">
      <c r="A2458" s="26">
        <v>44196</v>
      </c>
      <c r="B2458" t="s">
        <v>516</v>
      </c>
      <c r="C2458" t="s">
        <v>517</v>
      </c>
      <c r="D2458" t="s">
        <v>615</v>
      </c>
      <c r="E2458" t="s">
        <v>518</v>
      </c>
      <c r="F2458" s="29">
        <v>7</v>
      </c>
      <c r="G2458" s="29">
        <v>6979.37</v>
      </c>
      <c r="H2458" t="s">
        <v>11</v>
      </c>
      <c r="I2458" t="s">
        <v>629</v>
      </c>
      <c r="J2458" t="s">
        <v>1140</v>
      </c>
      <c r="K2458" t="s">
        <v>1142</v>
      </c>
    </row>
    <row r="2459" spans="1:11">
      <c r="A2459" s="26">
        <v>44196</v>
      </c>
      <c r="B2459" t="s">
        <v>516</v>
      </c>
      <c r="C2459" t="s">
        <v>517</v>
      </c>
      <c r="D2459" t="s">
        <v>615</v>
      </c>
      <c r="E2459" t="s">
        <v>518</v>
      </c>
      <c r="F2459" s="29">
        <v>32</v>
      </c>
      <c r="G2459" s="29">
        <v>126651.75</v>
      </c>
      <c r="H2459" t="s">
        <v>11</v>
      </c>
      <c r="I2459" t="s">
        <v>631</v>
      </c>
      <c r="J2459" t="s">
        <v>1140</v>
      </c>
      <c r="K2459" t="s">
        <v>1143</v>
      </c>
    </row>
    <row r="2460" spans="1:11">
      <c r="A2460" s="26">
        <v>44196</v>
      </c>
      <c r="B2460" t="s">
        <v>516</v>
      </c>
      <c r="C2460" t="s">
        <v>517</v>
      </c>
      <c r="D2460" t="s">
        <v>615</v>
      </c>
      <c r="E2460" t="s">
        <v>518</v>
      </c>
      <c r="F2460" s="29">
        <v>123</v>
      </c>
      <c r="G2460" s="29">
        <v>3511691.11</v>
      </c>
      <c r="H2460" t="s">
        <v>11</v>
      </c>
      <c r="I2460" t="s">
        <v>633</v>
      </c>
      <c r="J2460" t="s">
        <v>1140</v>
      </c>
      <c r="K2460" t="s">
        <v>1144</v>
      </c>
    </row>
    <row r="2461" spans="1:11">
      <c r="A2461" s="26">
        <v>44196</v>
      </c>
      <c r="B2461" t="s">
        <v>516</v>
      </c>
      <c r="C2461" t="s">
        <v>517</v>
      </c>
      <c r="D2461" t="s">
        <v>615</v>
      </c>
      <c r="E2461" t="s">
        <v>518</v>
      </c>
      <c r="F2461" s="29">
        <v>26</v>
      </c>
      <c r="G2461" s="29">
        <v>32682.86</v>
      </c>
      <c r="H2461" t="s">
        <v>11</v>
      </c>
      <c r="I2461" t="s">
        <v>635</v>
      </c>
      <c r="J2461" t="s">
        <v>1140</v>
      </c>
      <c r="K2461" t="s">
        <v>1145</v>
      </c>
    </row>
    <row r="2462" spans="1:11">
      <c r="A2462" s="26">
        <v>44196</v>
      </c>
      <c r="B2462" t="s">
        <v>516</v>
      </c>
      <c r="C2462" t="s">
        <v>517</v>
      </c>
      <c r="D2462" t="s">
        <v>615</v>
      </c>
      <c r="E2462" t="s">
        <v>518</v>
      </c>
      <c r="F2462" s="29">
        <v>1</v>
      </c>
      <c r="G2462" s="29">
        <v>5496.51</v>
      </c>
      <c r="H2462" t="s">
        <v>11</v>
      </c>
      <c r="I2462" t="s">
        <v>637</v>
      </c>
      <c r="J2462" t="s">
        <v>1140</v>
      </c>
      <c r="K2462" t="s">
        <v>1146</v>
      </c>
    </row>
    <row r="2463" spans="1:11">
      <c r="A2463" s="26">
        <v>44196</v>
      </c>
      <c r="B2463" t="s">
        <v>516</v>
      </c>
      <c r="C2463" t="s">
        <v>517</v>
      </c>
      <c r="D2463" t="s">
        <v>615</v>
      </c>
      <c r="E2463" t="s">
        <v>518</v>
      </c>
      <c r="F2463" s="29">
        <v>3</v>
      </c>
      <c r="G2463" s="29">
        <v>3366.35</v>
      </c>
      <c r="H2463" t="s">
        <v>11</v>
      </c>
      <c r="I2463" t="s">
        <v>639</v>
      </c>
      <c r="J2463" t="s">
        <v>1140</v>
      </c>
      <c r="K2463" t="s">
        <v>1147</v>
      </c>
    </row>
    <row r="2464" spans="1:11">
      <c r="A2464" s="26">
        <v>44196</v>
      </c>
      <c r="B2464" t="s">
        <v>516</v>
      </c>
      <c r="C2464" t="s">
        <v>517</v>
      </c>
      <c r="D2464" t="s">
        <v>615</v>
      </c>
      <c r="E2464" t="s">
        <v>518</v>
      </c>
      <c r="F2464" s="29">
        <v>65</v>
      </c>
      <c r="G2464" s="29">
        <v>52231.11</v>
      </c>
      <c r="H2464" t="s">
        <v>11</v>
      </c>
      <c r="I2464" t="s">
        <v>641</v>
      </c>
      <c r="J2464" t="s">
        <v>1140</v>
      </c>
      <c r="K2464" t="s">
        <v>1148</v>
      </c>
    </row>
    <row r="2465" spans="1:11">
      <c r="A2465" s="26">
        <v>44196</v>
      </c>
      <c r="B2465" t="s">
        <v>516</v>
      </c>
      <c r="C2465" t="s">
        <v>517</v>
      </c>
      <c r="D2465" t="s">
        <v>615</v>
      </c>
      <c r="E2465" t="s">
        <v>518</v>
      </c>
      <c r="F2465" s="29">
        <v>0</v>
      </c>
      <c r="G2465" s="29">
        <v>624.76</v>
      </c>
      <c r="H2465" t="s">
        <v>11</v>
      </c>
      <c r="I2465" t="s">
        <v>643</v>
      </c>
      <c r="J2465" t="s">
        <v>1140</v>
      </c>
      <c r="K2465" t="s">
        <v>1149</v>
      </c>
    </row>
    <row r="2466" spans="1:11">
      <c r="A2466" s="26">
        <v>44196</v>
      </c>
      <c r="B2466" t="s">
        <v>516</v>
      </c>
      <c r="C2466" t="s">
        <v>517</v>
      </c>
      <c r="D2466" t="s">
        <v>615</v>
      </c>
      <c r="E2466" t="s">
        <v>518</v>
      </c>
      <c r="F2466" s="29">
        <v>9</v>
      </c>
      <c r="G2466" s="29">
        <v>11059.37</v>
      </c>
      <c r="H2466" t="s">
        <v>11</v>
      </c>
      <c r="I2466" t="s">
        <v>645</v>
      </c>
      <c r="J2466" t="s">
        <v>1140</v>
      </c>
      <c r="K2466" t="s">
        <v>1150</v>
      </c>
    </row>
    <row r="2467" spans="1:11">
      <c r="A2467" s="26">
        <v>44196</v>
      </c>
      <c r="B2467" t="s">
        <v>516</v>
      </c>
      <c r="C2467" t="s">
        <v>517</v>
      </c>
      <c r="D2467" t="s">
        <v>615</v>
      </c>
      <c r="E2467" t="s">
        <v>518</v>
      </c>
      <c r="F2467" s="29">
        <v>2</v>
      </c>
      <c r="G2467" s="29">
        <v>4466.67</v>
      </c>
      <c r="H2467" t="s">
        <v>11</v>
      </c>
      <c r="I2467" t="s">
        <v>647</v>
      </c>
      <c r="J2467" t="s">
        <v>1140</v>
      </c>
      <c r="K2467" t="s">
        <v>1151</v>
      </c>
    </row>
    <row r="2468" spans="1:11">
      <c r="A2468" s="26">
        <v>44196</v>
      </c>
      <c r="B2468" t="s">
        <v>516</v>
      </c>
      <c r="C2468" t="s">
        <v>517</v>
      </c>
      <c r="D2468" t="s">
        <v>615</v>
      </c>
      <c r="E2468" t="s">
        <v>518</v>
      </c>
      <c r="F2468" s="29">
        <v>2</v>
      </c>
      <c r="G2468" s="29">
        <v>1351.75</v>
      </c>
      <c r="H2468" t="s">
        <v>11</v>
      </c>
      <c r="I2468" t="s">
        <v>649</v>
      </c>
      <c r="J2468" t="s">
        <v>1140</v>
      </c>
      <c r="K2468" t="s">
        <v>1152</v>
      </c>
    </row>
    <row r="2469" spans="1:11">
      <c r="A2469" s="26">
        <v>44196</v>
      </c>
      <c r="B2469" t="s">
        <v>516</v>
      </c>
      <c r="C2469" t="s">
        <v>517</v>
      </c>
      <c r="D2469" t="s">
        <v>615</v>
      </c>
      <c r="E2469" t="s">
        <v>518</v>
      </c>
      <c r="F2469" s="29">
        <v>4</v>
      </c>
      <c r="G2469" s="29">
        <v>3074.92</v>
      </c>
      <c r="H2469" t="s">
        <v>11</v>
      </c>
      <c r="I2469" t="s">
        <v>651</v>
      </c>
      <c r="J2469" t="s">
        <v>1140</v>
      </c>
      <c r="K2469" t="s">
        <v>1153</v>
      </c>
    </row>
    <row r="2470" spans="1:11">
      <c r="A2470" s="26">
        <v>44196</v>
      </c>
      <c r="B2470" t="s">
        <v>516</v>
      </c>
      <c r="C2470" t="s">
        <v>517</v>
      </c>
      <c r="D2470" t="s">
        <v>615</v>
      </c>
      <c r="E2470" t="s">
        <v>518</v>
      </c>
      <c r="F2470" s="29">
        <v>0</v>
      </c>
      <c r="G2470" s="29">
        <v>301.89999999999998</v>
      </c>
      <c r="H2470" t="s">
        <v>11</v>
      </c>
      <c r="I2470" t="s">
        <v>653</v>
      </c>
      <c r="J2470" t="s">
        <v>1140</v>
      </c>
      <c r="K2470" t="s">
        <v>1154</v>
      </c>
    </row>
    <row r="2471" spans="1:11">
      <c r="A2471" s="26">
        <v>44196</v>
      </c>
      <c r="B2471" t="s">
        <v>516</v>
      </c>
      <c r="C2471" t="s">
        <v>517</v>
      </c>
      <c r="D2471" t="s">
        <v>615</v>
      </c>
      <c r="E2471" t="s">
        <v>518</v>
      </c>
      <c r="F2471" s="29">
        <v>2</v>
      </c>
      <c r="G2471" s="29">
        <v>3018.41</v>
      </c>
      <c r="H2471" t="s">
        <v>11</v>
      </c>
      <c r="I2471" t="s">
        <v>655</v>
      </c>
      <c r="J2471" t="s">
        <v>1140</v>
      </c>
      <c r="K2471" t="s">
        <v>1155</v>
      </c>
    </row>
    <row r="2472" spans="1:11">
      <c r="A2472" s="26">
        <v>44196</v>
      </c>
      <c r="B2472" t="s">
        <v>516</v>
      </c>
      <c r="C2472" t="s">
        <v>517</v>
      </c>
      <c r="D2472" t="s">
        <v>615</v>
      </c>
      <c r="E2472" t="s">
        <v>518</v>
      </c>
      <c r="F2472" s="29">
        <v>3</v>
      </c>
      <c r="G2472" s="29">
        <v>1906.67</v>
      </c>
      <c r="H2472" t="s">
        <v>11</v>
      </c>
      <c r="I2472" t="s">
        <v>657</v>
      </c>
      <c r="J2472" t="s">
        <v>1140</v>
      </c>
      <c r="K2472" t="s">
        <v>1156</v>
      </c>
    </row>
    <row r="2473" spans="1:11">
      <c r="A2473" s="26">
        <v>44196</v>
      </c>
      <c r="B2473" t="s">
        <v>516</v>
      </c>
      <c r="C2473" t="s">
        <v>517</v>
      </c>
      <c r="D2473" t="s">
        <v>615</v>
      </c>
      <c r="E2473" t="s">
        <v>518</v>
      </c>
      <c r="F2473" s="29">
        <v>1</v>
      </c>
      <c r="G2473" s="29">
        <v>5319.68</v>
      </c>
      <c r="H2473" t="s">
        <v>11</v>
      </c>
      <c r="I2473" t="s">
        <v>1222</v>
      </c>
      <c r="J2473" t="s">
        <v>1140</v>
      </c>
      <c r="K2473" t="s">
        <v>1228</v>
      </c>
    </row>
    <row r="2474" spans="1:11">
      <c r="A2474" s="26">
        <v>44196</v>
      </c>
      <c r="B2474" t="s">
        <v>516</v>
      </c>
      <c r="C2474" t="s">
        <v>517</v>
      </c>
      <c r="D2474" t="s">
        <v>615</v>
      </c>
      <c r="E2474" t="s">
        <v>518</v>
      </c>
      <c r="F2474" s="29">
        <v>2</v>
      </c>
      <c r="G2474" s="29">
        <v>9472.7000000000007</v>
      </c>
      <c r="H2474" t="s">
        <v>11</v>
      </c>
      <c r="I2474" t="s">
        <v>665</v>
      </c>
      <c r="J2474" t="s">
        <v>1140</v>
      </c>
      <c r="K2474" t="s">
        <v>1157</v>
      </c>
    </row>
    <row r="2475" spans="1:11">
      <c r="A2475" s="26">
        <v>44196</v>
      </c>
      <c r="B2475" t="s">
        <v>516</v>
      </c>
      <c r="C2475" t="s">
        <v>517</v>
      </c>
      <c r="D2475" t="s">
        <v>615</v>
      </c>
      <c r="E2475" t="s">
        <v>518</v>
      </c>
      <c r="F2475" s="29">
        <v>1</v>
      </c>
      <c r="G2475" s="29">
        <v>419.05</v>
      </c>
      <c r="H2475" t="s">
        <v>11</v>
      </c>
      <c r="I2475" t="s">
        <v>671</v>
      </c>
      <c r="J2475" t="s">
        <v>1140</v>
      </c>
      <c r="K2475" t="s">
        <v>1158</v>
      </c>
    </row>
    <row r="2476" spans="1:11">
      <c r="A2476" s="26">
        <v>44196</v>
      </c>
      <c r="B2476" t="s">
        <v>516</v>
      </c>
      <c r="C2476" t="s">
        <v>517</v>
      </c>
      <c r="D2476" t="s">
        <v>615</v>
      </c>
      <c r="E2476" t="s">
        <v>518</v>
      </c>
      <c r="F2476" s="29">
        <v>3</v>
      </c>
      <c r="G2476" s="29">
        <v>1611.11</v>
      </c>
      <c r="H2476" t="s">
        <v>11</v>
      </c>
      <c r="I2476" t="s">
        <v>675</v>
      </c>
      <c r="J2476" t="s">
        <v>1140</v>
      </c>
      <c r="K2476" t="s">
        <v>1159</v>
      </c>
    </row>
    <row r="2477" spans="1:11">
      <c r="A2477" s="26">
        <v>44196</v>
      </c>
      <c r="B2477" t="s">
        <v>516</v>
      </c>
      <c r="C2477" t="s">
        <v>517</v>
      </c>
      <c r="D2477" t="s">
        <v>615</v>
      </c>
      <c r="E2477" t="s">
        <v>518</v>
      </c>
      <c r="F2477" s="29">
        <v>9</v>
      </c>
      <c r="G2477" s="29">
        <v>11469.84</v>
      </c>
      <c r="H2477" t="s">
        <v>11</v>
      </c>
      <c r="I2477" t="s">
        <v>677</v>
      </c>
      <c r="J2477" t="s">
        <v>1140</v>
      </c>
      <c r="K2477" t="s">
        <v>1160</v>
      </c>
    </row>
    <row r="2478" spans="1:11">
      <c r="A2478" s="26">
        <v>44196</v>
      </c>
      <c r="B2478" t="s">
        <v>516</v>
      </c>
      <c r="C2478" t="s">
        <v>517</v>
      </c>
      <c r="D2478" t="s">
        <v>615</v>
      </c>
      <c r="E2478" t="s">
        <v>518</v>
      </c>
      <c r="F2478" s="29">
        <v>1</v>
      </c>
      <c r="G2478" s="29">
        <v>1984.76</v>
      </c>
      <c r="H2478" t="s">
        <v>11</v>
      </c>
      <c r="I2478" t="s">
        <v>679</v>
      </c>
      <c r="J2478" t="s">
        <v>1140</v>
      </c>
      <c r="K2478" t="s">
        <v>1161</v>
      </c>
    </row>
    <row r="2479" spans="1:11">
      <c r="A2479" s="26">
        <v>44196</v>
      </c>
      <c r="B2479" t="s">
        <v>516</v>
      </c>
      <c r="C2479" t="s">
        <v>517</v>
      </c>
      <c r="D2479" t="s">
        <v>615</v>
      </c>
      <c r="E2479" t="s">
        <v>518</v>
      </c>
      <c r="F2479" s="29">
        <v>94</v>
      </c>
      <c r="G2479" s="29">
        <v>242659.37</v>
      </c>
      <c r="H2479" t="s">
        <v>11</v>
      </c>
      <c r="I2479" t="s">
        <v>681</v>
      </c>
      <c r="J2479" t="s">
        <v>1140</v>
      </c>
      <c r="K2479" t="s">
        <v>1162</v>
      </c>
    </row>
    <row r="2480" spans="1:11">
      <c r="A2480" s="26">
        <v>44196</v>
      </c>
      <c r="B2480" t="s">
        <v>516</v>
      </c>
      <c r="C2480" t="s">
        <v>517</v>
      </c>
      <c r="D2480" t="s">
        <v>615</v>
      </c>
      <c r="E2480" t="s">
        <v>518</v>
      </c>
      <c r="F2480" s="29">
        <v>0</v>
      </c>
      <c r="G2480" s="29">
        <v>1545.08</v>
      </c>
      <c r="H2480" t="s">
        <v>11</v>
      </c>
      <c r="I2480" t="s">
        <v>685</v>
      </c>
      <c r="J2480" t="s">
        <v>1140</v>
      </c>
      <c r="K2480" t="s">
        <v>1163</v>
      </c>
    </row>
    <row r="2481" spans="1:11">
      <c r="A2481" s="26">
        <v>44196</v>
      </c>
      <c r="B2481" t="s">
        <v>516</v>
      </c>
      <c r="C2481" t="s">
        <v>517</v>
      </c>
      <c r="D2481" t="s">
        <v>615</v>
      </c>
      <c r="E2481" t="s">
        <v>518</v>
      </c>
      <c r="F2481" s="29">
        <v>0</v>
      </c>
      <c r="G2481" s="29">
        <v>674.29</v>
      </c>
      <c r="H2481" t="s">
        <v>11</v>
      </c>
      <c r="I2481" t="s">
        <v>687</v>
      </c>
      <c r="J2481" t="s">
        <v>1140</v>
      </c>
      <c r="K2481" t="s">
        <v>1164</v>
      </c>
    </row>
    <row r="2482" spans="1:11">
      <c r="A2482" s="26">
        <v>44196</v>
      </c>
      <c r="B2482" t="s">
        <v>516</v>
      </c>
      <c r="C2482" t="s">
        <v>517</v>
      </c>
      <c r="D2482" t="s">
        <v>615</v>
      </c>
      <c r="E2482" t="s">
        <v>518</v>
      </c>
      <c r="F2482" s="29">
        <v>0</v>
      </c>
      <c r="G2482" s="29">
        <v>5098.41</v>
      </c>
      <c r="H2482" t="s">
        <v>11</v>
      </c>
      <c r="I2482" t="s">
        <v>689</v>
      </c>
      <c r="J2482" t="s">
        <v>1140</v>
      </c>
      <c r="K2482" t="s">
        <v>1165</v>
      </c>
    </row>
    <row r="2483" spans="1:11">
      <c r="A2483" s="26">
        <v>44196</v>
      </c>
      <c r="B2483" t="s">
        <v>516</v>
      </c>
      <c r="C2483" t="s">
        <v>517</v>
      </c>
      <c r="D2483" t="s">
        <v>615</v>
      </c>
      <c r="E2483" t="s">
        <v>518</v>
      </c>
      <c r="F2483" s="29">
        <v>3</v>
      </c>
      <c r="G2483" s="29">
        <v>4032.7</v>
      </c>
      <c r="H2483" t="s">
        <v>11</v>
      </c>
      <c r="I2483" t="s">
        <v>691</v>
      </c>
      <c r="J2483" t="s">
        <v>1140</v>
      </c>
      <c r="K2483" t="s">
        <v>1166</v>
      </c>
    </row>
    <row r="2484" spans="1:11">
      <c r="A2484" s="26">
        <v>44196</v>
      </c>
      <c r="B2484" t="s">
        <v>516</v>
      </c>
      <c r="C2484" t="s">
        <v>517</v>
      </c>
      <c r="D2484" t="s">
        <v>615</v>
      </c>
      <c r="E2484" t="s">
        <v>518</v>
      </c>
      <c r="F2484" s="29">
        <v>3</v>
      </c>
      <c r="G2484" s="29">
        <v>3791.75</v>
      </c>
      <c r="H2484" t="s">
        <v>11</v>
      </c>
      <c r="I2484" t="s">
        <v>693</v>
      </c>
      <c r="J2484" t="s">
        <v>1140</v>
      </c>
      <c r="K2484" t="s">
        <v>1167</v>
      </c>
    </row>
    <row r="2485" spans="1:11">
      <c r="A2485" s="26">
        <v>44196</v>
      </c>
      <c r="B2485" t="s">
        <v>516</v>
      </c>
      <c r="C2485" t="s">
        <v>517</v>
      </c>
      <c r="D2485" t="s">
        <v>615</v>
      </c>
      <c r="E2485" t="s">
        <v>518</v>
      </c>
      <c r="F2485" s="29">
        <v>1</v>
      </c>
      <c r="G2485" s="29">
        <v>1850.79</v>
      </c>
      <c r="H2485" t="s">
        <v>11</v>
      </c>
      <c r="I2485" t="s">
        <v>695</v>
      </c>
      <c r="J2485" t="s">
        <v>1140</v>
      </c>
      <c r="K2485" t="s">
        <v>1168</v>
      </c>
    </row>
    <row r="2486" spans="1:11">
      <c r="A2486" s="26">
        <v>44196</v>
      </c>
      <c r="B2486" t="s">
        <v>516</v>
      </c>
      <c r="C2486" t="s">
        <v>517</v>
      </c>
      <c r="D2486" t="s">
        <v>615</v>
      </c>
      <c r="E2486" t="s">
        <v>518</v>
      </c>
      <c r="F2486" s="29">
        <v>77</v>
      </c>
      <c r="G2486" s="29">
        <v>79755.56</v>
      </c>
      <c r="H2486" t="s">
        <v>11</v>
      </c>
      <c r="I2486" t="s">
        <v>697</v>
      </c>
      <c r="J2486" t="s">
        <v>1140</v>
      </c>
      <c r="K2486" t="s">
        <v>1169</v>
      </c>
    </row>
    <row r="2487" spans="1:11">
      <c r="A2487" s="26">
        <v>44196</v>
      </c>
      <c r="B2487" t="s">
        <v>516</v>
      </c>
      <c r="C2487" t="s">
        <v>517</v>
      </c>
      <c r="D2487" t="s">
        <v>615</v>
      </c>
      <c r="E2487" t="s">
        <v>518</v>
      </c>
      <c r="F2487" s="29">
        <v>3</v>
      </c>
      <c r="G2487" s="29">
        <v>2110.79</v>
      </c>
      <c r="H2487" t="s">
        <v>11</v>
      </c>
      <c r="I2487" t="s">
        <v>699</v>
      </c>
      <c r="J2487" t="s">
        <v>1140</v>
      </c>
      <c r="K2487" t="s">
        <v>1170</v>
      </c>
    </row>
    <row r="2488" spans="1:11">
      <c r="A2488" s="26">
        <v>44196</v>
      </c>
      <c r="B2488" t="s">
        <v>516</v>
      </c>
      <c r="C2488" t="s">
        <v>517</v>
      </c>
      <c r="D2488" t="s">
        <v>615</v>
      </c>
      <c r="E2488" t="s">
        <v>518</v>
      </c>
      <c r="F2488" s="29">
        <v>1</v>
      </c>
      <c r="G2488" s="29">
        <v>1415.79</v>
      </c>
      <c r="H2488" t="s">
        <v>11</v>
      </c>
      <c r="I2488" t="s">
        <v>1224</v>
      </c>
      <c r="J2488" t="s">
        <v>1140</v>
      </c>
      <c r="K2488" t="s">
        <v>1229</v>
      </c>
    </row>
    <row r="2489" spans="1:11">
      <c r="A2489" s="26">
        <v>44196</v>
      </c>
      <c r="B2489" t="s">
        <v>516</v>
      </c>
      <c r="C2489" t="s">
        <v>517</v>
      </c>
      <c r="D2489" t="s">
        <v>615</v>
      </c>
      <c r="E2489" t="s">
        <v>518</v>
      </c>
      <c r="F2489" s="29">
        <v>1</v>
      </c>
      <c r="G2489" s="29">
        <v>116178.1</v>
      </c>
      <c r="H2489" t="s">
        <v>11</v>
      </c>
      <c r="I2489" t="s">
        <v>701</v>
      </c>
      <c r="J2489" t="s">
        <v>1140</v>
      </c>
      <c r="K2489" t="s">
        <v>1171</v>
      </c>
    </row>
    <row r="2490" spans="1:11">
      <c r="A2490" s="26">
        <v>44196</v>
      </c>
      <c r="B2490" t="s">
        <v>516</v>
      </c>
      <c r="C2490" t="s">
        <v>517</v>
      </c>
      <c r="D2490" t="s">
        <v>615</v>
      </c>
      <c r="E2490" t="s">
        <v>518</v>
      </c>
      <c r="F2490" s="29">
        <v>0</v>
      </c>
      <c r="G2490" s="29">
        <v>869.21</v>
      </c>
      <c r="H2490" t="s">
        <v>11</v>
      </c>
      <c r="I2490" t="s">
        <v>703</v>
      </c>
      <c r="J2490" t="s">
        <v>1140</v>
      </c>
      <c r="K2490" t="s">
        <v>1208</v>
      </c>
    </row>
    <row r="2491" spans="1:11">
      <c r="A2491" s="26">
        <v>44196</v>
      </c>
      <c r="B2491" t="s">
        <v>516</v>
      </c>
      <c r="C2491" t="s">
        <v>517</v>
      </c>
      <c r="D2491" t="s">
        <v>615</v>
      </c>
      <c r="E2491" t="s">
        <v>518</v>
      </c>
      <c r="F2491" s="29">
        <v>1</v>
      </c>
      <c r="G2491" s="29">
        <v>1261.5899999999999</v>
      </c>
      <c r="H2491" t="s">
        <v>11</v>
      </c>
      <c r="I2491" t="s">
        <v>705</v>
      </c>
      <c r="J2491" t="s">
        <v>1140</v>
      </c>
      <c r="K2491" t="s">
        <v>1172</v>
      </c>
    </row>
    <row r="2492" spans="1:11">
      <c r="A2492" s="26">
        <v>44196</v>
      </c>
      <c r="B2492" t="s">
        <v>516</v>
      </c>
      <c r="C2492" t="s">
        <v>517</v>
      </c>
      <c r="D2492" t="s">
        <v>615</v>
      </c>
      <c r="E2492" t="s">
        <v>518</v>
      </c>
      <c r="F2492" s="29">
        <v>1</v>
      </c>
      <c r="G2492" s="29">
        <v>3577.78</v>
      </c>
      <c r="H2492" t="s">
        <v>11</v>
      </c>
      <c r="I2492" t="s">
        <v>763</v>
      </c>
      <c r="J2492" t="s">
        <v>1140</v>
      </c>
      <c r="K2492" t="s">
        <v>1173</v>
      </c>
    </row>
    <row r="2493" spans="1:11">
      <c r="A2493" s="26">
        <v>44196</v>
      </c>
      <c r="B2493" t="s">
        <v>516</v>
      </c>
      <c r="C2493" t="s">
        <v>517</v>
      </c>
      <c r="D2493" t="s">
        <v>615</v>
      </c>
      <c r="E2493" t="s">
        <v>518</v>
      </c>
      <c r="F2493" s="29">
        <v>1</v>
      </c>
      <c r="G2493" s="29">
        <v>5431.43</v>
      </c>
      <c r="H2493" t="s">
        <v>11</v>
      </c>
      <c r="I2493" t="s">
        <v>781</v>
      </c>
      <c r="J2493" t="s">
        <v>1140</v>
      </c>
      <c r="K2493" t="s">
        <v>1174</v>
      </c>
    </row>
    <row r="2494" spans="1:11">
      <c r="A2494" s="26">
        <v>44196</v>
      </c>
      <c r="B2494" t="s">
        <v>516</v>
      </c>
      <c r="C2494" t="s">
        <v>517</v>
      </c>
      <c r="D2494" t="s">
        <v>615</v>
      </c>
      <c r="E2494" t="s">
        <v>518</v>
      </c>
      <c r="F2494" s="29">
        <v>0</v>
      </c>
      <c r="G2494" s="29">
        <v>18.41</v>
      </c>
      <c r="H2494" t="s">
        <v>11</v>
      </c>
      <c r="I2494" t="s">
        <v>789</v>
      </c>
      <c r="J2494" t="s">
        <v>1140</v>
      </c>
      <c r="K2494" t="s">
        <v>1175</v>
      </c>
    </row>
    <row r="2495" spans="1:11">
      <c r="A2495" s="26">
        <v>44196</v>
      </c>
      <c r="B2495" t="s">
        <v>516</v>
      </c>
      <c r="C2495" t="s">
        <v>517</v>
      </c>
      <c r="D2495" t="s">
        <v>615</v>
      </c>
      <c r="E2495" t="s">
        <v>518</v>
      </c>
      <c r="F2495" s="29">
        <v>0</v>
      </c>
      <c r="G2495" s="29">
        <v>55345.4</v>
      </c>
      <c r="H2495" t="s">
        <v>11</v>
      </c>
      <c r="I2495" t="s">
        <v>809</v>
      </c>
      <c r="J2495" t="s">
        <v>1140</v>
      </c>
      <c r="K2495" t="s">
        <v>1176</v>
      </c>
    </row>
    <row r="2496" spans="1:11">
      <c r="A2496" s="26">
        <v>44196</v>
      </c>
      <c r="B2496" t="s">
        <v>516</v>
      </c>
      <c r="C2496" t="s">
        <v>517</v>
      </c>
      <c r="D2496" t="s">
        <v>615</v>
      </c>
      <c r="E2496" t="s">
        <v>518</v>
      </c>
      <c r="F2496" s="29">
        <v>2</v>
      </c>
      <c r="G2496" s="29">
        <v>2094.92</v>
      </c>
      <c r="H2496" t="s">
        <v>11</v>
      </c>
      <c r="I2496" t="s">
        <v>885</v>
      </c>
      <c r="J2496" t="s">
        <v>1140</v>
      </c>
      <c r="K2496" t="s">
        <v>1177</v>
      </c>
    </row>
    <row r="2497" spans="1:11">
      <c r="A2497" s="26">
        <v>44196</v>
      </c>
      <c r="B2497" t="s">
        <v>516</v>
      </c>
      <c r="C2497" t="s">
        <v>517</v>
      </c>
      <c r="D2497" t="s">
        <v>615</v>
      </c>
      <c r="E2497" t="s">
        <v>518</v>
      </c>
      <c r="F2497" s="29">
        <v>21</v>
      </c>
      <c r="G2497" s="29">
        <v>91771.43</v>
      </c>
      <c r="H2497" t="s">
        <v>11</v>
      </c>
      <c r="I2497" t="s">
        <v>953</v>
      </c>
      <c r="J2497" t="s">
        <v>1140</v>
      </c>
      <c r="K2497" t="s">
        <v>1178</v>
      </c>
    </row>
    <row r="2498" spans="1:11">
      <c r="A2498" s="26">
        <v>44196</v>
      </c>
      <c r="B2498" t="s">
        <v>516</v>
      </c>
      <c r="C2498" t="s">
        <v>517</v>
      </c>
      <c r="D2498" t="s">
        <v>615</v>
      </c>
      <c r="E2498" t="s">
        <v>518</v>
      </c>
      <c r="F2498" s="29">
        <v>55</v>
      </c>
      <c r="G2498" s="29">
        <v>251573.02</v>
      </c>
      <c r="H2498" t="s">
        <v>11</v>
      </c>
      <c r="I2498" t="s">
        <v>955</v>
      </c>
      <c r="J2498" t="s">
        <v>1140</v>
      </c>
      <c r="K2498" t="s">
        <v>1179</v>
      </c>
    </row>
    <row r="2499" spans="1:11">
      <c r="A2499" s="26">
        <v>44196</v>
      </c>
      <c r="B2499" t="s">
        <v>516</v>
      </c>
      <c r="C2499" t="s">
        <v>517</v>
      </c>
      <c r="D2499" t="s">
        <v>615</v>
      </c>
      <c r="E2499" t="s">
        <v>518</v>
      </c>
      <c r="F2499" s="29">
        <v>82</v>
      </c>
      <c r="G2499" s="29">
        <v>481033.33</v>
      </c>
      <c r="H2499" t="s">
        <v>11</v>
      </c>
      <c r="I2499" t="s">
        <v>957</v>
      </c>
      <c r="J2499" t="s">
        <v>1140</v>
      </c>
      <c r="K2499" t="s">
        <v>1180</v>
      </c>
    </row>
    <row r="2500" spans="1:11">
      <c r="A2500" s="26">
        <v>44196</v>
      </c>
      <c r="B2500" t="s">
        <v>516</v>
      </c>
      <c r="C2500" t="s">
        <v>517</v>
      </c>
      <c r="D2500" t="s">
        <v>615</v>
      </c>
      <c r="E2500" t="s">
        <v>518</v>
      </c>
      <c r="F2500" s="29">
        <v>47</v>
      </c>
      <c r="G2500" s="29">
        <v>162638.1</v>
      </c>
      <c r="H2500" t="s">
        <v>11</v>
      </c>
      <c r="I2500" t="s">
        <v>959</v>
      </c>
      <c r="J2500" t="s">
        <v>1140</v>
      </c>
      <c r="K2500" t="s">
        <v>1181</v>
      </c>
    </row>
    <row r="2501" spans="1:11">
      <c r="A2501" s="26">
        <v>44196</v>
      </c>
      <c r="B2501" t="s">
        <v>516</v>
      </c>
      <c r="C2501" t="s">
        <v>517</v>
      </c>
      <c r="D2501" t="s">
        <v>615</v>
      </c>
      <c r="E2501" t="s">
        <v>518</v>
      </c>
      <c r="F2501" s="29">
        <v>57</v>
      </c>
      <c r="G2501" s="29">
        <v>110636.51</v>
      </c>
      <c r="H2501" t="s">
        <v>11</v>
      </c>
      <c r="I2501" t="s">
        <v>961</v>
      </c>
      <c r="J2501" t="s">
        <v>1140</v>
      </c>
      <c r="K2501" t="s">
        <v>1182</v>
      </c>
    </row>
    <row r="2502" spans="1:11">
      <c r="A2502" s="26">
        <v>44196</v>
      </c>
      <c r="B2502" t="s">
        <v>516</v>
      </c>
      <c r="C2502" t="s">
        <v>517</v>
      </c>
      <c r="D2502" t="s">
        <v>615</v>
      </c>
      <c r="E2502" t="s">
        <v>518</v>
      </c>
      <c r="F2502" s="29">
        <v>55</v>
      </c>
      <c r="G2502" s="29">
        <v>213644.44</v>
      </c>
      <c r="H2502" t="s">
        <v>11</v>
      </c>
      <c r="I2502" t="s">
        <v>969</v>
      </c>
      <c r="J2502" t="s">
        <v>1140</v>
      </c>
      <c r="K2502" t="s">
        <v>1183</v>
      </c>
    </row>
    <row r="2503" spans="1:11">
      <c r="A2503" s="26">
        <v>44196</v>
      </c>
      <c r="B2503" t="s">
        <v>516</v>
      </c>
      <c r="C2503" t="s">
        <v>517</v>
      </c>
      <c r="D2503" t="s">
        <v>615</v>
      </c>
      <c r="E2503" t="s">
        <v>518</v>
      </c>
      <c r="F2503" s="29">
        <v>112</v>
      </c>
      <c r="G2503" s="29">
        <v>296296.83</v>
      </c>
      <c r="H2503" t="s">
        <v>11</v>
      </c>
      <c r="I2503" t="s">
        <v>971</v>
      </c>
      <c r="J2503" t="s">
        <v>1140</v>
      </c>
      <c r="K2503" t="s">
        <v>1184</v>
      </c>
    </row>
    <row r="2504" spans="1:11">
      <c r="A2504" s="26">
        <v>44196</v>
      </c>
      <c r="B2504" t="s">
        <v>516</v>
      </c>
      <c r="C2504" t="s">
        <v>517</v>
      </c>
      <c r="D2504" t="s">
        <v>615</v>
      </c>
      <c r="E2504" t="s">
        <v>518</v>
      </c>
      <c r="F2504" s="29">
        <v>31</v>
      </c>
      <c r="G2504" s="29">
        <v>124033.33</v>
      </c>
      <c r="H2504" t="s">
        <v>11</v>
      </c>
      <c r="I2504" t="s">
        <v>975</v>
      </c>
      <c r="J2504" t="s">
        <v>1140</v>
      </c>
      <c r="K2504" t="s">
        <v>1185</v>
      </c>
    </row>
    <row r="2505" spans="1:11">
      <c r="A2505" s="26">
        <v>44196</v>
      </c>
      <c r="B2505" t="s">
        <v>516</v>
      </c>
      <c r="C2505" t="s">
        <v>517</v>
      </c>
      <c r="D2505" t="s">
        <v>615</v>
      </c>
      <c r="E2505" t="s">
        <v>518</v>
      </c>
      <c r="F2505" s="29">
        <v>2</v>
      </c>
      <c r="G2505" s="29">
        <v>2735.24</v>
      </c>
      <c r="H2505" t="s">
        <v>11</v>
      </c>
      <c r="I2505" t="s">
        <v>996</v>
      </c>
      <c r="J2505" t="s">
        <v>1140</v>
      </c>
      <c r="K2505" t="s">
        <v>1186</v>
      </c>
    </row>
    <row r="2506" spans="1:11">
      <c r="A2506" s="26">
        <v>44196</v>
      </c>
      <c r="B2506" t="s">
        <v>516</v>
      </c>
      <c r="C2506" t="s">
        <v>517</v>
      </c>
      <c r="D2506" t="s">
        <v>615</v>
      </c>
      <c r="E2506" t="s">
        <v>1188</v>
      </c>
      <c r="F2506" s="29">
        <v>134</v>
      </c>
      <c r="G2506" s="29">
        <v>89789591.75</v>
      </c>
      <c r="H2506" t="s">
        <v>11</v>
      </c>
      <c r="I2506" t="s">
        <v>1189</v>
      </c>
      <c r="J2506" t="s">
        <v>1190</v>
      </c>
      <c r="K2506" t="s">
        <v>1191</v>
      </c>
    </row>
    <row r="2507" spans="1:11">
      <c r="A2507" s="26">
        <v>44196</v>
      </c>
      <c r="B2507" t="s">
        <v>516</v>
      </c>
      <c r="C2507" t="s">
        <v>517</v>
      </c>
      <c r="D2507" t="s">
        <v>615</v>
      </c>
      <c r="E2507" t="s">
        <v>1188</v>
      </c>
      <c r="F2507" s="29">
        <v>408</v>
      </c>
      <c r="G2507" s="29">
        <v>54365734.380000003</v>
      </c>
      <c r="H2507" t="s">
        <v>11</v>
      </c>
      <c r="I2507" t="s">
        <v>1192</v>
      </c>
      <c r="J2507" t="s">
        <v>1190</v>
      </c>
      <c r="K2507" t="s">
        <v>1193</v>
      </c>
    </row>
    <row r="2508" spans="1:11">
      <c r="A2508" s="26">
        <v>44196</v>
      </c>
      <c r="B2508" t="s">
        <v>516</v>
      </c>
      <c r="C2508" t="s">
        <v>517</v>
      </c>
      <c r="D2508" t="s">
        <v>615</v>
      </c>
      <c r="E2508" t="s">
        <v>619</v>
      </c>
      <c r="F2508" s="29">
        <v>84</v>
      </c>
      <c r="G2508" s="29">
        <v>1529234.09</v>
      </c>
      <c r="H2508" t="s">
        <v>11</v>
      </c>
      <c r="I2508" t="s">
        <v>1194</v>
      </c>
      <c r="J2508" t="s">
        <v>1190</v>
      </c>
      <c r="K2508" t="s">
        <v>1195</v>
      </c>
    </row>
    <row r="2509" spans="1:11">
      <c r="A2509" s="26">
        <v>44196</v>
      </c>
      <c r="B2509" t="s">
        <v>516</v>
      </c>
      <c r="C2509" t="s">
        <v>517</v>
      </c>
      <c r="D2509" t="s">
        <v>615</v>
      </c>
      <c r="E2509" t="s">
        <v>619</v>
      </c>
      <c r="F2509" s="29">
        <v>338</v>
      </c>
      <c r="G2509" s="29">
        <v>8917831.2100000009</v>
      </c>
      <c r="H2509" t="s">
        <v>11</v>
      </c>
      <c r="I2509" t="s">
        <v>1196</v>
      </c>
      <c r="J2509" t="s">
        <v>1190</v>
      </c>
      <c r="K2509" t="s">
        <v>1197</v>
      </c>
    </row>
    <row r="2510" spans="1:11">
      <c r="A2510" s="26">
        <v>44196</v>
      </c>
      <c r="B2510" t="s">
        <v>516</v>
      </c>
      <c r="C2510" t="s">
        <v>517</v>
      </c>
      <c r="D2510" t="s">
        <v>615</v>
      </c>
      <c r="E2510" t="s">
        <v>619</v>
      </c>
      <c r="F2510" s="29">
        <v>116</v>
      </c>
      <c r="G2510" s="29">
        <v>2771321.94</v>
      </c>
      <c r="H2510" t="s">
        <v>11</v>
      </c>
      <c r="I2510" t="s">
        <v>1198</v>
      </c>
      <c r="J2510" t="s">
        <v>1190</v>
      </c>
      <c r="K2510" t="s">
        <v>1199</v>
      </c>
    </row>
    <row r="2511" spans="1:11">
      <c r="A2511" s="26">
        <v>44196</v>
      </c>
      <c r="B2511" t="s">
        <v>516</v>
      </c>
      <c r="C2511" t="s">
        <v>517</v>
      </c>
      <c r="D2511" t="s">
        <v>615</v>
      </c>
      <c r="E2511" t="s">
        <v>1200</v>
      </c>
      <c r="F2511" s="29">
        <v>130</v>
      </c>
      <c r="G2511" s="29">
        <v>270015739.68000001</v>
      </c>
      <c r="H2511" t="s">
        <v>11</v>
      </c>
      <c r="I2511" t="s">
        <v>1201</v>
      </c>
      <c r="J2511" t="s">
        <v>1190</v>
      </c>
      <c r="K2511" t="s">
        <v>1202</v>
      </c>
    </row>
    <row r="2512" spans="1:11">
      <c r="A2512" s="26">
        <v>44196</v>
      </c>
      <c r="B2512" t="s">
        <v>516</v>
      </c>
      <c r="C2512" t="s">
        <v>517</v>
      </c>
      <c r="D2512" t="s">
        <v>615</v>
      </c>
      <c r="E2512" t="s">
        <v>1188</v>
      </c>
      <c r="F2512" s="29">
        <v>3</v>
      </c>
      <c r="G2512" s="29">
        <v>30630.95</v>
      </c>
      <c r="H2512" t="s">
        <v>11</v>
      </c>
      <c r="I2512" t="s">
        <v>1209</v>
      </c>
      <c r="J2512" t="s">
        <v>1210</v>
      </c>
      <c r="K2512" t="s">
        <v>1211</v>
      </c>
    </row>
    <row r="2513" spans="1:11">
      <c r="A2513" s="26">
        <v>44196</v>
      </c>
      <c r="B2513" t="s">
        <v>516</v>
      </c>
      <c r="C2513" t="s">
        <v>517</v>
      </c>
      <c r="D2513" t="s">
        <v>615</v>
      </c>
      <c r="E2513" t="s">
        <v>1188</v>
      </c>
      <c r="F2513" s="29">
        <v>2</v>
      </c>
      <c r="G2513" s="29">
        <v>3271.08</v>
      </c>
      <c r="H2513" t="s">
        <v>11</v>
      </c>
      <c r="I2513" t="s">
        <v>1212</v>
      </c>
      <c r="J2513" t="s">
        <v>1210</v>
      </c>
      <c r="K2513" t="s">
        <v>1213</v>
      </c>
    </row>
    <row r="2514" spans="1:11">
      <c r="A2514" s="26">
        <v>44104</v>
      </c>
      <c r="B2514" t="s">
        <v>516</v>
      </c>
      <c r="C2514" t="s">
        <v>517</v>
      </c>
      <c r="D2514" t="s">
        <v>615</v>
      </c>
      <c r="E2514" t="s">
        <v>518</v>
      </c>
      <c r="F2514" s="29">
        <v>117</v>
      </c>
      <c r="G2514" s="29">
        <v>29908605.030000001</v>
      </c>
      <c r="H2514" t="s">
        <v>11</v>
      </c>
      <c r="I2514" t="s">
        <v>616</v>
      </c>
      <c r="J2514" t="s">
        <v>617</v>
      </c>
      <c r="K2514" t="s">
        <v>618</v>
      </c>
    </row>
    <row r="2515" spans="1:11">
      <c r="A2515" s="26">
        <v>44104</v>
      </c>
      <c r="B2515" t="s">
        <v>516</v>
      </c>
      <c r="C2515" t="s">
        <v>517</v>
      </c>
      <c r="D2515" t="s">
        <v>615</v>
      </c>
      <c r="E2515" t="s">
        <v>619</v>
      </c>
      <c r="F2515" s="29">
        <v>277</v>
      </c>
      <c r="G2515" s="29">
        <v>5296269.68</v>
      </c>
      <c r="H2515" t="s">
        <v>11</v>
      </c>
      <c r="I2515" t="s">
        <v>620</v>
      </c>
      <c r="J2515" t="s">
        <v>617</v>
      </c>
      <c r="K2515" t="s">
        <v>621</v>
      </c>
    </row>
    <row r="2516" spans="1:11">
      <c r="A2516" s="26">
        <v>44104</v>
      </c>
      <c r="B2516" t="s">
        <v>516</v>
      </c>
      <c r="C2516" t="s">
        <v>517</v>
      </c>
      <c r="D2516" t="s">
        <v>615</v>
      </c>
      <c r="E2516" t="s">
        <v>518</v>
      </c>
      <c r="F2516" s="29">
        <v>762</v>
      </c>
      <c r="G2516" s="29">
        <v>513645465.14999998</v>
      </c>
      <c r="H2516" t="s">
        <v>11</v>
      </c>
      <c r="I2516" t="s">
        <v>622</v>
      </c>
      <c r="J2516" t="s">
        <v>617</v>
      </c>
      <c r="K2516" t="s">
        <v>623</v>
      </c>
    </row>
    <row r="2517" spans="1:11">
      <c r="A2517" s="26">
        <v>44104</v>
      </c>
      <c r="B2517" t="s">
        <v>516</v>
      </c>
      <c r="C2517" t="s">
        <v>517</v>
      </c>
      <c r="D2517" t="s">
        <v>615</v>
      </c>
      <c r="E2517" t="s">
        <v>518</v>
      </c>
      <c r="F2517" s="29">
        <v>172</v>
      </c>
      <c r="G2517" s="29">
        <v>813676.52</v>
      </c>
      <c r="H2517" t="s">
        <v>11</v>
      </c>
      <c r="I2517" t="s">
        <v>624</v>
      </c>
      <c r="J2517" t="s">
        <v>617</v>
      </c>
      <c r="K2517" t="s">
        <v>625</v>
      </c>
    </row>
    <row r="2518" spans="1:11">
      <c r="A2518" s="26">
        <v>44104</v>
      </c>
      <c r="B2518" t="s">
        <v>516</v>
      </c>
      <c r="C2518" t="s">
        <v>517</v>
      </c>
      <c r="D2518" t="s">
        <v>615</v>
      </c>
      <c r="E2518" t="s">
        <v>518</v>
      </c>
      <c r="F2518" s="29">
        <v>27</v>
      </c>
      <c r="G2518" s="29">
        <v>3326886.06</v>
      </c>
      <c r="H2518" t="s">
        <v>11</v>
      </c>
      <c r="I2518" t="s">
        <v>626</v>
      </c>
      <c r="J2518" t="s">
        <v>627</v>
      </c>
      <c r="K2518" t="s">
        <v>628</v>
      </c>
    </row>
    <row r="2519" spans="1:11">
      <c r="A2519" s="26">
        <v>44104</v>
      </c>
      <c r="B2519" t="s">
        <v>516</v>
      </c>
      <c r="C2519" t="s">
        <v>517</v>
      </c>
      <c r="D2519" t="s">
        <v>615</v>
      </c>
      <c r="E2519" t="s">
        <v>518</v>
      </c>
      <c r="F2519" s="29">
        <v>173</v>
      </c>
      <c r="G2519" s="29">
        <v>7124573.9400000004</v>
      </c>
      <c r="H2519" t="s">
        <v>11</v>
      </c>
      <c r="I2519" t="s">
        <v>629</v>
      </c>
      <c r="J2519" t="s">
        <v>627</v>
      </c>
      <c r="K2519" t="s">
        <v>630</v>
      </c>
    </row>
    <row r="2520" spans="1:11">
      <c r="A2520" s="26">
        <v>44104</v>
      </c>
      <c r="B2520" t="s">
        <v>516</v>
      </c>
      <c r="C2520" t="s">
        <v>517</v>
      </c>
      <c r="D2520" t="s">
        <v>615</v>
      </c>
      <c r="E2520" t="s">
        <v>518</v>
      </c>
      <c r="F2520" s="29">
        <v>9489</v>
      </c>
      <c r="G2520" s="29">
        <v>448304953.63999999</v>
      </c>
      <c r="H2520" t="s">
        <v>11</v>
      </c>
      <c r="I2520" t="s">
        <v>631</v>
      </c>
      <c r="J2520" t="s">
        <v>627</v>
      </c>
      <c r="K2520" t="s">
        <v>632</v>
      </c>
    </row>
    <row r="2521" spans="1:11">
      <c r="A2521" s="26">
        <v>44104</v>
      </c>
      <c r="B2521" t="s">
        <v>516</v>
      </c>
      <c r="C2521" t="s">
        <v>517</v>
      </c>
      <c r="D2521" t="s">
        <v>615</v>
      </c>
      <c r="E2521" t="s">
        <v>518</v>
      </c>
      <c r="F2521" s="29">
        <v>8851</v>
      </c>
      <c r="G2521" s="29">
        <v>7304529498.1800003</v>
      </c>
      <c r="H2521" t="s">
        <v>11</v>
      </c>
      <c r="I2521" t="s">
        <v>633</v>
      </c>
      <c r="J2521" t="s">
        <v>627</v>
      </c>
      <c r="K2521" t="s">
        <v>634</v>
      </c>
    </row>
    <row r="2522" spans="1:11">
      <c r="A2522" s="26">
        <v>44104</v>
      </c>
      <c r="B2522" t="s">
        <v>516</v>
      </c>
      <c r="C2522" t="s">
        <v>517</v>
      </c>
      <c r="D2522" t="s">
        <v>615</v>
      </c>
      <c r="E2522" t="s">
        <v>518</v>
      </c>
      <c r="F2522" s="29">
        <v>258</v>
      </c>
      <c r="G2522" s="29">
        <v>21936621.52</v>
      </c>
      <c r="H2522" t="s">
        <v>11</v>
      </c>
      <c r="I2522" t="s">
        <v>635</v>
      </c>
      <c r="J2522" t="s">
        <v>627</v>
      </c>
      <c r="K2522" t="s">
        <v>636</v>
      </c>
    </row>
    <row r="2523" spans="1:11">
      <c r="A2523" s="26">
        <v>44104</v>
      </c>
      <c r="B2523" t="s">
        <v>516</v>
      </c>
      <c r="C2523" t="s">
        <v>517</v>
      </c>
      <c r="D2523" t="s">
        <v>615</v>
      </c>
      <c r="E2523" t="s">
        <v>518</v>
      </c>
      <c r="F2523" s="29">
        <v>67</v>
      </c>
      <c r="G2523" s="29">
        <v>10883572.119999999</v>
      </c>
      <c r="H2523" t="s">
        <v>11</v>
      </c>
      <c r="I2523" t="s">
        <v>637</v>
      </c>
      <c r="J2523" t="s">
        <v>627</v>
      </c>
      <c r="K2523" t="s">
        <v>638</v>
      </c>
    </row>
    <row r="2524" spans="1:11">
      <c r="A2524" s="26">
        <v>44104</v>
      </c>
      <c r="B2524" t="s">
        <v>516</v>
      </c>
      <c r="C2524" t="s">
        <v>517</v>
      </c>
      <c r="D2524" t="s">
        <v>615</v>
      </c>
      <c r="E2524" t="s">
        <v>518</v>
      </c>
      <c r="F2524" s="29">
        <v>138</v>
      </c>
      <c r="G2524" s="29">
        <v>5250975.45</v>
      </c>
      <c r="H2524" t="s">
        <v>11</v>
      </c>
      <c r="I2524" t="s">
        <v>639</v>
      </c>
      <c r="J2524" t="s">
        <v>627</v>
      </c>
      <c r="K2524" t="s">
        <v>640</v>
      </c>
    </row>
    <row r="2525" spans="1:11">
      <c r="A2525" s="26">
        <v>44104</v>
      </c>
      <c r="B2525" t="s">
        <v>516</v>
      </c>
      <c r="C2525" t="s">
        <v>517</v>
      </c>
      <c r="D2525" t="s">
        <v>615</v>
      </c>
      <c r="E2525" t="s">
        <v>518</v>
      </c>
      <c r="F2525" s="29">
        <v>2758</v>
      </c>
      <c r="G2525" s="29">
        <v>61128802.729999997</v>
      </c>
      <c r="H2525" t="s">
        <v>11</v>
      </c>
      <c r="I2525" t="s">
        <v>641</v>
      </c>
      <c r="J2525" t="s">
        <v>627</v>
      </c>
      <c r="K2525" t="s">
        <v>642</v>
      </c>
    </row>
    <row r="2526" spans="1:11">
      <c r="A2526" s="26">
        <v>44104</v>
      </c>
      <c r="B2526" t="s">
        <v>516</v>
      </c>
      <c r="C2526" t="s">
        <v>517</v>
      </c>
      <c r="D2526" t="s">
        <v>615</v>
      </c>
      <c r="E2526" t="s">
        <v>518</v>
      </c>
      <c r="F2526" s="29">
        <v>40</v>
      </c>
      <c r="G2526" s="29">
        <v>1527142.73</v>
      </c>
      <c r="H2526" t="s">
        <v>11</v>
      </c>
      <c r="I2526" t="s">
        <v>643</v>
      </c>
      <c r="J2526" t="s">
        <v>627</v>
      </c>
      <c r="K2526" t="s">
        <v>644</v>
      </c>
    </row>
    <row r="2527" spans="1:11">
      <c r="A2527" s="26">
        <v>44104</v>
      </c>
      <c r="B2527" t="s">
        <v>516</v>
      </c>
      <c r="C2527" t="s">
        <v>517</v>
      </c>
      <c r="D2527" t="s">
        <v>615</v>
      </c>
      <c r="E2527" t="s">
        <v>518</v>
      </c>
      <c r="F2527" s="29">
        <v>203</v>
      </c>
      <c r="G2527" s="29">
        <v>16266865.15</v>
      </c>
      <c r="H2527" t="s">
        <v>11</v>
      </c>
      <c r="I2527" t="s">
        <v>645</v>
      </c>
      <c r="J2527" t="s">
        <v>627</v>
      </c>
      <c r="K2527" t="s">
        <v>646</v>
      </c>
    </row>
    <row r="2528" spans="1:11">
      <c r="A2528" s="26">
        <v>44104</v>
      </c>
      <c r="B2528" t="s">
        <v>516</v>
      </c>
      <c r="C2528" t="s">
        <v>517</v>
      </c>
      <c r="D2528" t="s">
        <v>615</v>
      </c>
      <c r="E2528" t="s">
        <v>518</v>
      </c>
      <c r="F2528" s="29">
        <v>73</v>
      </c>
      <c r="G2528" s="29">
        <v>4416963.03</v>
      </c>
      <c r="H2528" t="s">
        <v>11</v>
      </c>
      <c r="I2528" t="s">
        <v>647</v>
      </c>
      <c r="J2528" t="s">
        <v>627</v>
      </c>
      <c r="K2528" t="s">
        <v>648</v>
      </c>
    </row>
    <row r="2529" spans="1:11">
      <c r="A2529" s="26">
        <v>44104</v>
      </c>
      <c r="B2529" t="s">
        <v>516</v>
      </c>
      <c r="C2529" t="s">
        <v>517</v>
      </c>
      <c r="D2529" t="s">
        <v>615</v>
      </c>
      <c r="E2529" t="s">
        <v>518</v>
      </c>
      <c r="F2529" s="29">
        <v>51</v>
      </c>
      <c r="G2529" s="29">
        <v>1362882.42</v>
      </c>
      <c r="H2529" t="s">
        <v>11</v>
      </c>
      <c r="I2529" t="s">
        <v>649</v>
      </c>
      <c r="J2529" t="s">
        <v>627</v>
      </c>
      <c r="K2529" t="s">
        <v>650</v>
      </c>
    </row>
    <row r="2530" spans="1:11">
      <c r="A2530" s="26">
        <v>44104</v>
      </c>
      <c r="B2530" t="s">
        <v>516</v>
      </c>
      <c r="C2530" t="s">
        <v>517</v>
      </c>
      <c r="D2530" t="s">
        <v>615</v>
      </c>
      <c r="E2530" t="s">
        <v>518</v>
      </c>
      <c r="F2530" s="29">
        <v>97</v>
      </c>
      <c r="G2530" s="29">
        <v>3746157.27</v>
      </c>
      <c r="H2530" t="s">
        <v>11</v>
      </c>
      <c r="I2530" t="s">
        <v>651</v>
      </c>
      <c r="J2530" t="s">
        <v>627</v>
      </c>
      <c r="K2530" t="s">
        <v>652</v>
      </c>
    </row>
    <row r="2531" spans="1:11">
      <c r="A2531" s="26">
        <v>44104</v>
      </c>
      <c r="B2531" t="s">
        <v>516</v>
      </c>
      <c r="C2531" t="s">
        <v>517</v>
      </c>
      <c r="D2531" t="s">
        <v>615</v>
      </c>
      <c r="E2531" t="s">
        <v>518</v>
      </c>
      <c r="F2531" s="29">
        <v>73</v>
      </c>
      <c r="G2531" s="29">
        <v>9794957.8800000008</v>
      </c>
      <c r="H2531" t="s">
        <v>11</v>
      </c>
      <c r="I2531" t="s">
        <v>653</v>
      </c>
      <c r="J2531" t="s">
        <v>627</v>
      </c>
      <c r="K2531" t="s">
        <v>654</v>
      </c>
    </row>
    <row r="2532" spans="1:11">
      <c r="A2532" s="26">
        <v>44104</v>
      </c>
      <c r="B2532" t="s">
        <v>516</v>
      </c>
      <c r="C2532" t="s">
        <v>517</v>
      </c>
      <c r="D2532" t="s">
        <v>615</v>
      </c>
      <c r="E2532" t="s">
        <v>518</v>
      </c>
      <c r="F2532" s="29">
        <v>91</v>
      </c>
      <c r="G2532" s="29">
        <v>4937660.91</v>
      </c>
      <c r="H2532" t="s">
        <v>11</v>
      </c>
      <c r="I2532" t="s">
        <v>655</v>
      </c>
      <c r="J2532" t="s">
        <v>627</v>
      </c>
      <c r="K2532" t="s">
        <v>656</v>
      </c>
    </row>
    <row r="2533" spans="1:11">
      <c r="A2533" s="26">
        <v>44104</v>
      </c>
      <c r="B2533" t="s">
        <v>516</v>
      </c>
      <c r="C2533" t="s">
        <v>517</v>
      </c>
      <c r="D2533" t="s">
        <v>615</v>
      </c>
      <c r="E2533" t="s">
        <v>518</v>
      </c>
      <c r="F2533" s="29">
        <v>640</v>
      </c>
      <c r="G2533" s="29">
        <v>20252728.48</v>
      </c>
      <c r="H2533" t="s">
        <v>11</v>
      </c>
      <c r="I2533" t="s">
        <v>657</v>
      </c>
      <c r="J2533" t="s">
        <v>627</v>
      </c>
      <c r="K2533" t="s">
        <v>658</v>
      </c>
    </row>
    <row r="2534" spans="1:11">
      <c r="A2534" s="26">
        <v>44104</v>
      </c>
      <c r="B2534" t="s">
        <v>516</v>
      </c>
      <c r="C2534" t="s">
        <v>517</v>
      </c>
      <c r="D2534" t="s">
        <v>615</v>
      </c>
      <c r="E2534" t="s">
        <v>518</v>
      </c>
      <c r="F2534" s="29">
        <v>141</v>
      </c>
      <c r="G2534" s="29">
        <v>2232191.52</v>
      </c>
      <c r="H2534" t="s">
        <v>11</v>
      </c>
      <c r="I2534" t="s">
        <v>659</v>
      </c>
      <c r="J2534" t="s">
        <v>627</v>
      </c>
      <c r="K2534" t="s">
        <v>660</v>
      </c>
    </row>
    <row r="2535" spans="1:11">
      <c r="A2535" s="26">
        <v>44104</v>
      </c>
      <c r="B2535" t="s">
        <v>516</v>
      </c>
      <c r="C2535" t="s">
        <v>517</v>
      </c>
      <c r="D2535" t="s">
        <v>615</v>
      </c>
      <c r="E2535" t="s">
        <v>518</v>
      </c>
      <c r="F2535" s="29">
        <v>123</v>
      </c>
      <c r="G2535" s="29">
        <v>4676730.3</v>
      </c>
      <c r="H2535" t="s">
        <v>11</v>
      </c>
      <c r="I2535" t="s">
        <v>661</v>
      </c>
      <c r="J2535" t="s">
        <v>627</v>
      </c>
      <c r="K2535" t="s">
        <v>662</v>
      </c>
    </row>
    <row r="2536" spans="1:11">
      <c r="A2536" s="26">
        <v>44104</v>
      </c>
      <c r="B2536" t="s">
        <v>516</v>
      </c>
      <c r="C2536" t="s">
        <v>517</v>
      </c>
      <c r="D2536" t="s">
        <v>615</v>
      </c>
      <c r="E2536" t="s">
        <v>518</v>
      </c>
      <c r="F2536" s="29">
        <v>748</v>
      </c>
      <c r="G2536" s="29">
        <v>24853120</v>
      </c>
      <c r="H2536" t="s">
        <v>11</v>
      </c>
      <c r="I2536" t="s">
        <v>1222</v>
      </c>
      <c r="J2536" t="s">
        <v>627</v>
      </c>
      <c r="K2536" t="s">
        <v>1223</v>
      </c>
    </row>
    <row r="2537" spans="1:11">
      <c r="A2537" s="26">
        <v>44104</v>
      </c>
      <c r="B2537" t="s">
        <v>516</v>
      </c>
      <c r="C2537" t="s">
        <v>517</v>
      </c>
      <c r="D2537" t="s">
        <v>615</v>
      </c>
      <c r="E2537" t="s">
        <v>518</v>
      </c>
      <c r="F2537" s="29">
        <v>1124</v>
      </c>
      <c r="G2537" s="29">
        <v>128358274.23999999</v>
      </c>
      <c r="H2537" t="s">
        <v>11</v>
      </c>
      <c r="I2537" t="s">
        <v>663</v>
      </c>
      <c r="J2537" t="s">
        <v>627</v>
      </c>
      <c r="K2537" t="s">
        <v>664</v>
      </c>
    </row>
    <row r="2538" spans="1:11">
      <c r="A2538" s="26">
        <v>44104</v>
      </c>
      <c r="B2538" t="s">
        <v>516</v>
      </c>
      <c r="C2538" t="s">
        <v>517</v>
      </c>
      <c r="D2538" t="s">
        <v>615</v>
      </c>
      <c r="E2538" t="s">
        <v>518</v>
      </c>
      <c r="F2538" s="29">
        <v>3390</v>
      </c>
      <c r="G2538" s="29">
        <v>105060162.73</v>
      </c>
      <c r="H2538" t="s">
        <v>11</v>
      </c>
      <c r="I2538" t="s">
        <v>665</v>
      </c>
      <c r="J2538" t="s">
        <v>627</v>
      </c>
      <c r="K2538" t="s">
        <v>666</v>
      </c>
    </row>
    <row r="2539" spans="1:11">
      <c r="A2539" s="26">
        <v>44104</v>
      </c>
      <c r="B2539" t="s">
        <v>516</v>
      </c>
      <c r="C2539" t="s">
        <v>517</v>
      </c>
      <c r="D2539" t="s">
        <v>615</v>
      </c>
      <c r="E2539" t="s">
        <v>518</v>
      </c>
      <c r="F2539" s="29">
        <v>39</v>
      </c>
      <c r="G2539" s="29">
        <v>1455207.88</v>
      </c>
      <c r="H2539" t="s">
        <v>11</v>
      </c>
      <c r="I2539" t="s">
        <v>671</v>
      </c>
      <c r="J2539" t="s">
        <v>627</v>
      </c>
      <c r="K2539" t="s">
        <v>672</v>
      </c>
    </row>
    <row r="2540" spans="1:11">
      <c r="A2540" s="26">
        <v>44104</v>
      </c>
      <c r="B2540" t="s">
        <v>516</v>
      </c>
      <c r="C2540" t="s">
        <v>517</v>
      </c>
      <c r="D2540" t="s">
        <v>615</v>
      </c>
      <c r="E2540" t="s">
        <v>518</v>
      </c>
      <c r="F2540" s="29">
        <v>346</v>
      </c>
      <c r="G2540" s="29">
        <v>5833926.9699999997</v>
      </c>
      <c r="H2540" t="s">
        <v>11</v>
      </c>
      <c r="I2540" t="s">
        <v>673</v>
      </c>
      <c r="J2540" t="s">
        <v>627</v>
      </c>
      <c r="K2540" t="s">
        <v>674</v>
      </c>
    </row>
    <row r="2541" spans="1:11">
      <c r="A2541" s="26">
        <v>44104</v>
      </c>
      <c r="B2541" t="s">
        <v>516</v>
      </c>
      <c r="C2541" t="s">
        <v>517</v>
      </c>
      <c r="D2541" t="s">
        <v>615</v>
      </c>
      <c r="E2541" t="s">
        <v>518</v>
      </c>
      <c r="F2541" s="29">
        <v>105</v>
      </c>
      <c r="G2541" s="29">
        <v>2293657.27</v>
      </c>
      <c r="H2541" t="s">
        <v>11</v>
      </c>
      <c r="I2541" t="s">
        <v>675</v>
      </c>
      <c r="J2541" t="s">
        <v>627</v>
      </c>
      <c r="K2541" t="s">
        <v>676</v>
      </c>
    </row>
    <row r="2542" spans="1:11">
      <c r="A2542" s="26">
        <v>44104</v>
      </c>
      <c r="B2542" t="s">
        <v>516</v>
      </c>
      <c r="C2542" t="s">
        <v>517</v>
      </c>
      <c r="D2542" t="s">
        <v>615</v>
      </c>
      <c r="E2542" t="s">
        <v>518</v>
      </c>
      <c r="F2542" s="29">
        <v>587</v>
      </c>
      <c r="G2542" s="29">
        <v>51702112.420000002</v>
      </c>
      <c r="H2542" t="s">
        <v>11</v>
      </c>
      <c r="I2542" t="s">
        <v>677</v>
      </c>
      <c r="J2542" t="s">
        <v>627</v>
      </c>
      <c r="K2542" t="s">
        <v>678</v>
      </c>
    </row>
    <row r="2543" spans="1:11">
      <c r="A2543" s="26">
        <v>44104</v>
      </c>
      <c r="B2543" t="s">
        <v>516</v>
      </c>
      <c r="C2543" t="s">
        <v>517</v>
      </c>
      <c r="D2543" t="s">
        <v>615</v>
      </c>
      <c r="E2543" t="s">
        <v>518</v>
      </c>
      <c r="F2543" s="29">
        <v>66</v>
      </c>
      <c r="G2543" s="29">
        <v>9203028.7899999991</v>
      </c>
      <c r="H2543" t="s">
        <v>11</v>
      </c>
      <c r="I2543" t="s">
        <v>679</v>
      </c>
      <c r="J2543" t="s">
        <v>627</v>
      </c>
      <c r="K2543" t="s">
        <v>680</v>
      </c>
    </row>
    <row r="2544" spans="1:11">
      <c r="A2544" s="26">
        <v>44104</v>
      </c>
      <c r="B2544" t="s">
        <v>516</v>
      </c>
      <c r="C2544" t="s">
        <v>517</v>
      </c>
      <c r="D2544" t="s">
        <v>615</v>
      </c>
      <c r="E2544" t="s">
        <v>518</v>
      </c>
      <c r="F2544" s="29">
        <v>4712</v>
      </c>
      <c r="G2544" s="29">
        <v>763187546.97000003</v>
      </c>
      <c r="H2544" t="s">
        <v>11</v>
      </c>
      <c r="I2544" t="s">
        <v>681</v>
      </c>
      <c r="J2544" t="s">
        <v>627</v>
      </c>
      <c r="K2544" t="s">
        <v>682</v>
      </c>
    </row>
    <row r="2545" spans="1:11">
      <c r="A2545" s="26">
        <v>44104</v>
      </c>
      <c r="B2545" t="s">
        <v>516</v>
      </c>
      <c r="C2545" t="s">
        <v>517</v>
      </c>
      <c r="D2545" t="s">
        <v>615</v>
      </c>
      <c r="E2545" t="s">
        <v>518</v>
      </c>
      <c r="F2545" s="29">
        <v>1466</v>
      </c>
      <c r="G2545" s="29">
        <v>91885359.700000003</v>
      </c>
      <c r="H2545" t="s">
        <v>11</v>
      </c>
      <c r="I2545" t="s">
        <v>683</v>
      </c>
      <c r="J2545" t="s">
        <v>627</v>
      </c>
      <c r="K2545" t="s">
        <v>684</v>
      </c>
    </row>
    <row r="2546" spans="1:11">
      <c r="A2546" s="26">
        <v>44104</v>
      </c>
      <c r="B2546" t="s">
        <v>516</v>
      </c>
      <c r="C2546" t="s">
        <v>517</v>
      </c>
      <c r="D2546" t="s">
        <v>615</v>
      </c>
      <c r="E2546" t="s">
        <v>518</v>
      </c>
      <c r="F2546" s="29">
        <v>89</v>
      </c>
      <c r="G2546" s="29">
        <v>43724076.359999999</v>
      </c>
      <c r="H2546" t="s">
        <v>11</v>
      </c>
      <c r="I2546" t="s">
        <v>685</v>
      </c>
      <c r="J2546" t="s">
        <v>627</v>
      </c>
      <c r="K2546" t="s">
        <v>686</v>
      </c>
    </row>
    <row r="2547" spans="1:11">
      <c r="A2547" s="26">
        <v>44104</v>
      </c>
      <c r="B2547" t="s">
        <v>516</v>
      </c>
      <c r="C2547" t="s">
        <v>517</v>
      </c>
      <c r="D2547" t="s">
        <v>615</v>
      </c>
      <c r="E2547" t="s">
        <v>518</v>
      </c>
      <c r="F2547" s="29">
        <v>185</v>
      </c>
      <c r="G2547" s="29">
        <v>28996567.879999999</v>
      </c>
      <c r="H2547" t="s">
        <v>11</v>
      </c>
      <c r="I2547" t="s">
        <v>687</v>
      </c>
      <c r="J2547" t="s">
        <v>627</v>
      </c>
      <c r="K2547" t="s">
        <v>688</v>
      </c>
    </row>
    <row r="2548" spans="1:11">
      <c r="A2548" s="26">
        <v>44104</v>
      </c>
      <c r="B2548" t="s">
        <v>516</v>
      </c>
      <c r="C2548" t="s">
        <v>517</v>
      </c>
      <c r="D2548" t="s">
        <v>615</v>
      </c>
      <c r="E2548" t="s">
        <v>518</v>
      </c>
      <c r="F2548" s="29">
        <v>98</v>
      </c>
      <c r="G2548" s="29">
        <v>21406480.300000001</v>
      </c>
      <c r="H2548" t="s">
        <v>11</v>
      </c>
      <c r="I2548" t="s">
        <v>689</v>
      </c>
      <c r="J2548" t="s">
        <v>627</v>
      </c>
      <c r="K2548" t="s">
        <v>690</v>
      </c>
    </row>
    <row r="2549" spans="1:11">
      <c r="A2549" s="26">
        <v>44104</v>
      </c>
      <c r="B2549" t="s">
        <v>516</v>
      </c>
      <c r="C2549" t="s">
        <v>517</v>
      </c>
      <c r="D2549" t="s">
        <v>615</v>
      </c>
      <c r="E2549" t="s">
        <v>518</v>
      </c>
      <c r="F2549" s="29">
        <v>187</v>
      </c>
      <c r="G2549" s="29">
        <v>10283714.550000001</v>
      </c>
      <c r="H2549" t="s">
        <v>11</v>
      </c>
      <c r="I2549" t="s">
        <v>691</v>
      </c>
      <c r="J2549" t="s">
        <v>627</v>
      </c>
      <c r="K2549" t="s">
        <v>692</v>
      </c>
    </row>
    <row r="2550" spans="1:11">
      <c r="A2550" s="26">
        <v>44104</v>
      </c>
      <c r="B2550" t="s">
        <v>516</v>
      </c>
      <c r="C2550" t="s">
        <v>517</v>
      </c>
      <c r="D2550" t="s">
        <v>615</v>
      </c>
      <c r="E2550" t="s">
        <v>518</v>
      </c>
      <c r="F2550" s="29">
        <v>160</v>
      </c>
      <c r="G2550" s="29">
        <v>5915050.9100000001</v>
      </c>
      <c r="H2550" t="s">
        <v>11</v>
      </c>
      <c r="I2550" t="s">
        <v>693</v>
      </c>
      <c r="J2550" t="s">
        <v>627</v>
      </c>
      <c r="K2550" t="s">
        <v>694</v>
      </c>
    </row>
    <row r="2551" spans="1:11">
      <c r="A2551" s="26">
        <v>44104</v>
      </c>
      <c r="B2551" t="s">
        <v>516</v>
      </c>
      <c r="C2551" t="s">
        <v>517</v>
      </c>
      <c r="D2551" t="s">
        <v>615</v>
      </c>
      <c r="E2551" t="s">
        <v>518</v>
      </c>
      <c r="F2551" s="29">
        <v>51</v>
      </c>
      <c r="G2551" s="29">
        <v>2280310</v>
      </c>
      <c r="H2551" t="s">
        <v>11</v>
      </c>
      <c r="I2551" t="s">
        <v>695</v>
      </c>
      <c r="J2551" t="s">
        <v>627</v>
      </c>
      <c r="K2551" t="s">
        <v>696</v>
      </c>
    </row>
    <row r="2552" spans="1:11">
      <c r="A2552" s="26">
        <v>44104</v>
      </c>
      <c r="B2552" t="s">
        <v>516</v>
      </c>
      <c r="C2552" t="s">
        <v>517</v>
      </c>
      <c r="D2552" t="s">
        <v>615</v>
      </c>
      <c r="E2552" t="s">
        <v>518</v>
      </c>
      <c r="F2552" s="29">
        <v>2471</v>
      </c>
      <c r="G2552" s="29">
        <v>45456933.640000001</v>
      </c>
      <c r="H2552" t="s">
        <v>11</v>
      </c>
      <c r="I2552" t="s">
        <v>697</v>
      </c>
      <c r="J2552" t="s">
        <v>627</v>
      </c>
      <c r="K2552" t="s">
        <v>698</v>
      </c>
    </row>
    <row r="2553" spans="1:11">
      <c r="A2553" s="26">
        <v>44104</v>
      </c>
      <c r="B2553" t="s">
        <v>516</v>
      </c>
      <c r="C2553" t="s">
        <v>517</v>
      </c>
      <c r="D2553" t="s">
        <v>615</v>
      </c>
      <c r="E2553" t="s">
        <v>518</v>
      </c>
      <c r="F2553" s="29">
        <v>1391</v>
      </c>
      <c r="G2553" s="29">
        <v>63133787.579999998</v>
      </c>
      <c r="H2553" t="s">
        <v>11</v>
      </c>
      <c r="I2553" t="s">
        <v>699</v>
      </c>
      <c r="J2553" t="s">
        <v>627</v>
      </c>
      <c r="K2553" t="s">
        <v>700</v>
      </c>
    </row>
    <row r="2554" spans="1:11">
      <c r="A2554" s="26">
        <v>44104</v>
      </c>
      <c r="B2554" t="s">
        <v>516</v>
      </c>
      <c r="C2554" t="s">
        <v>517</v>
      </c>
      <c r="D2554" t="s">
        <v>615</v>
      </c>
      <c r="E2554" t="s">
        <v>518</v>
      </c>
      <c r="F2554" s="29">
        <v>2628</v>
      </c>
      <c r="G2554" s="29">
        <v>213783906.06</v>
      </c>
      <c r="H2554" t="s">
        <v>11</v>
      </c>
      <c r="I2554" t="s">
        <v>1224</v>
      </c>
      <c r="J2554" t="s">
        <v>627</v>
      </c>
      <c r="K2554" t="s">
        <v>1225</v>
      </c>
    </row>
    <row r="2555" spans="1:11">
      <c r="A2555" s="26">
        <v>44104</v>
      </c>
      <c r="B2555" t="s">
        <v>516</v>
      </c>
      <c r="C2555" t="s">
        <v>517</v>
      </c>
      <c r="D2555" t="s">
        <v>615</v>
      </c>
      <c r="E2555" t="s">
        <v>518</v>
      </c>
      <c r="F2555" s="29">
        <v>2531</v>
      </c>
      <c r="G2555" s="29">
        <v>3214732488.48</v>
      </c>
      <c r="H2555" t="s">
        <v>11</v>
      </c>
      <c r="I2555" t="s">
        <v>701</v>
      </c>
      <c r="J2555" t="s">
        <v>627</v>
      </c>
      <c r="K2555" t="s">
        <v>702</v>
      </c>
    </row>
    <row r="2556" spans="1:11">
      <c r="A2556" s="26">
        <v>44104</v>
      </c>
      <c r="B2556" t="s">
        <v>516</v>
      </c>
      <c r="C2556" t="s">
        <v>517</v>
      </c>
      <c r="D2556" t="s">
        <v>615</v>
      </c>
      <c r="E2556" t="s">
        <v>518</v>
      </c>
      <c r="F2556" s="29">
        <v>54</v>
      </c>
      <c r="G2556" s="29">
        <v>7365646.6699999999</v>
      </c>
      <c r="H2556" t="s">
        <v>11</v>
      </c>
      <c r="I2556" t="s">
        <v>703</v>
      </c>
      <c r="J2556" t="s">
        <v>627</v>
      </c>
      <c r="K2556" t="s">
        <v>704</v>
      </c>
    </row>
    <row r="2557" spans="1:11">
      <c r="A2557" s="26">
        <v>44104</v>
      </c>
      <c r="B2557" t="s">
        <v>516</v>
      </c>
      <c r="C2557" t="s">
        <v>517</v>
      </c>
      <c r="D2557" t="s">
        <v>615</v>
      </c>
      <c r="E2557" t="s">
        <v>518</v>
      </c>
      <c r="F2557" s="29">
        <v>581</v>
      </c>
      <c r="G2557" s="29">
        <v>39264577.579999998</v>
      </c>
      <c r="H2557" t="s">
        <v>11</v>
      </c>
      <c r="I2557" t="s">
        <v>705</v>
      </c>
      <c r="J2557" t="s">
        <v>627</v>
      </c>
      <c r="K2557" t="s">
        <v>706</v>
      </c>
    </row>
    <row r="2558" spans="1:11">
      <c r="A2558" s="26">
        <v>44104</v>
      </c>
      <c r="B2558" t="s">
        <v>516</v>
      </c>
      <c r="C2558" t="s">
        <v>517</v>
      </c>
      <c r="D2558" t="s">
        <v>615</v>
      </c>
      <c r="E2558" t="s">
        <v>518</v>
      </c>
      <c r="F2558" s="29">
        <v>205</v>
      </c>
      <c r="G2558" s="29">
        <v>17609105.760000002</v>
      </c>
      <c r="H2558" t="s">
        <v>11</v>
      </c>
      <c r="I2558" t="s">
        <v>707</v>
      </c>
      <c r="J2558" t="s">
        <v>627</v>
      </c>
      <c r="K2558" t="s">
        <v>708</v>
      </c>
    </row>
    <row r="2559" spans="1:11">
      <c r="A2559" s="26">
        <v>44104</v>
      </c>
      <c r="B2559" t="s">
        <v>516</v>
      </c>
      <c r="C2559" t="s">
        <v>517</v>
      </c>
      <c r="D2559" t="s">
        <v>615</v>
      </c>
      <c r="E2559" t="s">
        <v>518</v>
      </c>
      <c r="F2559" s="29">
        <v>17</v>
      </c>
      <c r="G2559" s="29">
        <v>1519956.97</v>
      </c>
      <c r="H2559" t="s">
        <v>11</v>
      </c>
      <c r="I2559" t="s">
        <v>709</v>
      </c>
      <c r="J2559" t="s">
        <v>627</v>
      </c>
      <c r="K2559" t="s">
        <v>710</v>
      </c>
    </row>
    <row r="2560" spans="1:11">
      <c r="A2560" s="26">
        <v>44104</v>
      </c>
      <c r="B2560" t="s">
        <v>516</v>
      </c>
      <c r="C2560" t="s">
        <v>517</v>
      </c>
      <c r="D2560" t="s">
        <v>615</v>
      </c>
      <c r="E2560" t="s">
        <v>518</v>
      </c>
      <c r="F2560" s="29">
        <v>389</v>
      </c>
      <c r="G2560" s="29">
        <v>14645028.48</v>
      </c>
      <c r="H2560" t="s">
        <v>11</v>
      </c>
      <c r="I2560" t="s">
        <v>711</v>
      </c>
      <c r="J2560" t="s">
        <v>627</v>
      </c>
      <c r="K2560" t="s">
        <v>712</v>
      </c>
    </row>
    <row r="2561" spans="1:11">
      <c r="A2561" s="26">
        <v>44104</v>
      </c>
      <c r="B2561" t="s">
        <v>516</v>
      </c>
      <c r="C2561" t="s">
        <v>517</v>
      </c>
      <c r="D2561" t="s">
        <v>615</v>
      </c>
      <c r="E2561" t="s">
        <v>518</v>
      </c>
      <c r="F2561" s="29">
        <v>271</v>
      </c>
      <c r="G2561" s="29">
        <v>4675181.82</v>
      </c>
      <c r="H2561" t="s">
        <v>11</v>
      </c>
      <c r="I2561" t="s">
        <v>713</v>
      </c>
      <c r="J2561" t="s">
        <v>627</v>
      </c>
      <c r="K2561" t="s">
        <v>714</v>
      </c>
    </row>
    <row r="2562" spans="1:11">
      <c r="A2562" s="26">
        <v>44104</v>
      </c>
      <c r="B2562" t="s">
        <v>516</v>
      </c>
      <c r="C2562" t="s">
        <v>517</v>
      </c>
      <c r="D2562" t="s">
        <v>615</v>
      </c>
      <c r="E2562" t="s">
        <v>518</v>
      </c>
      <c r="F2562" s="29">
        <v>17</v>
      </c>
      <c r="G2562" s="29">
        <v>1268100.6100000001</v>
      </c>
      <c r="H2562" t="s">
        <v>11</v>
      </c>
      <c r="I2562" t="s">
        <v>715</v>
      </c>
      <c r="J2562" t="s">
        <v>627</v>
      </c>
      <c r="K2562" t="s">
        <v>716</v>
      </c>
    </row>
    <row r="2563" spans="1:11">
      <c r="A2563" s="26">
        <v>44104</v>
      </c>
      <c r="B2563" t="s">
        <v>516</v>
      </c>
      <c r="C2563" t="s">
        <v>517</v>
      </c>
      <c r="D2563" t="s">
        <v>615</v>
      </c>
      <c r="E2563" t="s">
        <v>518</v>
      </c>
      <c r="F2563" s="29">
        <v>34</v>
      </c>
      <c r="G2563" s="29">
        <v>1999092.12</v>
      </c>
      <c r="H2563" t="s">
        <v>11</v>
      </c>
      <c r="I2563" t="s">
        <v>719</v>
      </c>
      <c r="J2563" t="s">
        <v>627</v>
      </c>
      <c r="K2563" t="s">
        <v>720</v>
      </c>
    </row>
    <row r="2564" spans="1:11">
      <c r="A2564" s="26">
        <v>44104</v>
      </c>
      <c r="B2564" t="s">
        <v>516</v>
      </c>
      <c r="C2564" t="s">
        <v>517</v>
      </c>
      <c r="D2564" t="s">
        <v>615</v>
      </c>
      <c r="E2564" t="s">
        <v>518</v>
      </c>
      <c r="F2564" s="29">
        <v>17</v>
      </c>
      <c r="G2564" s="29">
        <v>21070293.640000001</v>
      </c>
      <c r="H2564" t="s">
        <v>11</v>
      </c>
      <c r="I2564" t="s">
        <v>721</v>
      </c>
      <c r="J2564" t="s">
        <v>627</v>
      </c>
      <c r="K2564" t="s">
        <v>722</v>
      </c>
    </row>
    <row r="2565" spans="1:11">
      <c r="A2565" s="26">
        <v>44104</v>
      </c>
      <c r="B2565" t="s">
        <v>516</v>
      </c>
      <c r="C2565" t="s">
        <v>517</v>
      </c>
      <c r="D2565" t="s">
        <v>615</v>
      </c>
      <c r="E2565" t="s">
        <v>518</v>
      </c>
      <c r="F2565" s="29">
        <v>12</v>
      </c>
      <c r="G2565" s="29">
        <v>987215.45</v>
      </c>
      <c r="H2565" t="s">
        <v>11</v>
      </c>
      <c r="I2565" t="s">
        <v>723</v>
      </c>
      <c r="J2565" t="s">
        <v>627</v>
      </c>
      <c r="K2565" t="s">
        <v>724</v>
      </c>
    </row>
    <row r="2566" spans="1:11">
      <c r="A2566" s="26">
        <v>44104</v>
      </c>
      <c r="B2566" t="s">
        <v>516</v>
      </c>
      <c r="C2566" t="s">
        <v>517</v>
      </c>
      <c r="D2566" t="s">
        <v>615</v>
      </c>
      <c r="E2566" t="s">
        <v>518</v>
      </c>
      <c r="F2566" s="29">
        <v>94</v>
      </c>
      <c r="G2566" s="29">
        <v>1396095.45</v>
      </c>
      <c r="H2566" t="s">
        <v>11</v>
      </c>
      <c r="I2566" t="s">
        <v>725</v>
      </c>
      <c r="J2566" t="s">
        <v>627</v>
      </c>
      <c r="K2566" t="s">
        <v>726</v>
      </c>
    </row>
    <row r="2567" spans="1:11">
      <c r="A2567" s="26">
        <v>44104</v>
      </c>
      <c r="B2567" t="s">
        <v>516</v>
      </c>
      <c r="C2567" t="s">
        <v>517</v>
      </c>
      <c r="D2567" t="s">
        <v>615</v>
      </c>
      <c r="E2567" t="s">
        <v>518</v>
      </c>
      <c r="F2567" s="29">
        <v>197</v>
      </c>
      <c r="G2567" s="29">
        <v>8798696.3599999994</v>
      </c>
      <c r="H2567" t="s">
        <v>11</v>
      </c>
      <c r="I2567" t="s">
        <v>733</v>
      </c>
      <c r="J2567" t="s">
        <v>627</v>
      </c>
      <c r="K2567" t="s">
        <v>734</v>
      </c>
    </row>
    <row r="2568" spans="1:11">
      <c r="A2568" s="26">
        <v>44104</v>
      </c>
      <c r="B2568" t="s">
        <v>516</v>
      </c>
      <c r="C2568" t="s">
        <v>517</v>
      </c>
      <c r="D2568" t="s">
        <v>615</v>
      </c>
      <c r="E2568" t="s">
        <v>518</v>
      </c>
      <c r="F2568" s="29">
        <v>517</v>
      </c>
      <c r="G2568" s="29">
        <v>324890366.06</v>
      </c>
      <c r="H2568" t="s">
        <v>11</v>
      </c>
      <c r="I2568" t="s">
        <v>735</v>
      </c>
      <c r="J2568" t="s">
        <v>627</v>
      </c>
      <c r="K2568" t="s">
        <v>736</v>
      </c>
    </row>
    <row r="2569" spans="1:11">
      <c r="A2569" s="26">
        <v>44104</v>
      </c>
      <c r="B2569" t="s">
        <v>516</v>
      </c>
      <c r="C2569" t="s">
        <v>517</v>
      </c>
      <c r="D2569" t="s">
        <v>615</v>
      </c>
      <c r="E2569" t="s">
        <v>518</v>
      </c>
      <c r="F2569" s="29">
        <v>1</v>
      </c>
      <c r="G2569" s="29">
        <v>907424.24</v>
      </c>
      <c r="H2569" t="s">
        <v>11</v>
      </c>
      <c r="I2569" t="s">
        <v>737</v>
      </c>
      <c r="J2569" t="s">
        <v>627</v>
      </c>
      <c r="K2569" t="s">
        <v>738</v>
      </c>
    </row>
    <row r="2570" spans="1:11">
      <c r="A2570" s="26">
        <v>44104</v>
      </c>
      <c r="B2570" t="s">
        <v>516</v>
      </c>
      <c r="C2570" t="s">
        <v>517</v>
      </c>
      <c r="D2570" t="s">
        <v>615</v>
      </c>
      <c r="E2570" t="s">
        <v>518</v>
      </c>
      <c r="F2570" s="29">
        <v>84</v>
      </c>
      <c r="G2570" s="29">
        <v>6151092.1200000001</v>
      </c>
      <c r="H2570" t="s">
        <v>11</v>
      </c>
      <c r="I2570" t="s">
        <v>739</v>
      </c>
      <c r="J2570" t="s">
        <v>627</v>
      </c>
      <c r="K2570" t="s">
        <v>740</v>
      </c>
    </row>
    <row r="2571" spans="1:11">
      <c r="A2571" s="26">
        <v>44104</v>
      </c>
      <c r="B2571" t="s">
        <v>516</v>
      </c>
      <c r="C2571" t="s">
        <v>517</v>
      </c>
      <c r="D2571" t="s">
        <v>615</v>
      </c>
      <c r="E2571" t="s">
        <v>518</v>
      </c>
      <c r="F2571" s="29">
        <v>136</v>
      </c>
      <c r="G2571" s="29">
        <v>6662953.9500000002</v>
      </c>
      <c r="H2571" t="s">
        <v>11</v>
      </c>
      <c r="I2571" t="s">
        <v>741</v>
      </c>
      <c r="J2571" t="s">
        <v>627</v>
      </c>
      <c r="K2571" t="s">
        <v>742</v>
      </c>
    </row>
    <row r="2572" spans="1:11">
      <c r="A2572" s="26">
        <v>44104</v>
      </c>
      <c r="B2572" t="s">
        <v>516</v>
      </c>
      <c r="C2572" t="s">
        <v>517</v>
      </c>
      <c r="D2572" t="s">
        <v>615</v>
      </c>
      <c r="E2572" t="s">
        <v>518</v>
      </c>
      <c r="F2572" s="29">
        <v>48</v>
      </c>
      <c r="G2572" s="29">
        <v>4519318.18</v>
      </c>
      <c r="H2572" t="s">
        <v>11</v>
      </c>
      <c r="I2572" t="s">
        <v>743</v>
      </c>
      <c r="J2572" t="s">
        <v>627</v>
      </c>
      <c r="K2572" t="s">
        <v>744</v>
      </c>
    </row>
    <row r="2573" spans="1:11">
      <c r="A2573" s="26">
        <v>44104</v>
      </c>
      <c r="B2573" t="s">
        <v>516</v>
      </c>
      <c r="C2573" t="s">
        <v>517</v>
      </c>
      <c r="D2573" t="s">
        <v>615</v>
      </c>
      <c r="E2573" t="s">
        <v>518</v>
      </c>
      <c r="F2573" s="29">
        <v>781</v>
      </c>
      <c r="G2573" s="29">
        <v>295317769.08999997</v>
      </c>
      <c r="H2573" t="s">
        <v>11</v>
      </c>
      <c r="I2573" t="s">
        <v>745</v>
      </c>
      <c r="J2573" t="s">
        <v>627</v>
      </c>
      <c r="K2573" t="s">
        <v>746</v>
      </c>
    </row>
    <row r="2574" spans="1:11">
      <c r="A2574" s="26">
        <v>44104</v>
      </c>
      <c r="B2574" t="s">
        <v>516</v>
      </c>
      <c r="C2574" t="s">
        <v>517</v>
      </c>
      <c r="D2574" t="s">
        <v>615</v>
      </c>
      <c r="E2574" t="s">
        <v>518</v>
      </c>
      <c r="F2574" s="29">
        <v>2632</v>
      </c>
      <c r="G2574" s="29">
        <v>252241615.15000001</v>
      </c>
      <c r="H2574" t="s">
        <v>11</v>
      </c>
      <c r="I2574" t="s">
        <v>747</v>
      </c>
      <c r="J2574" t="s">
        <v>627</v>
      </c>
      <c r="K2574" t="s">
        <v>748</v>
      </c>
    </row>
    <row r="2575" spans="1:11">
      <c r="A2575" s="26">
        <v>44104</v>
      </c>
      <c r="B2575" t="s">
        <v>516</v>
      </c>
      <c r="C2575" t="s">
        <v>517</v>
      </c>
      <c r="D2575" t="s">
        <v>615</v>
      </c>
      <c r="E2575" t="s">
        <v>518</v>
      </c>
      <c r="F2575" s="29">
        <v>58</v>
      </c>
      <c r="G2575" s="29">
        <v>1498850.91</v>
      </c>
      <c r="H2575" t="s">
        <v>11</v>
      </c>
      <c r="I2575" t="s">
        <v>749</v>
      </c>
      <c r="J2575" t="s">
        <v>627</v>
      </c>
      <c r="K2575" t="s">
        <v>750</v>
      </c>
    </row>
    <row r="2576" spans="1:11">
      <c r="A2576" s="26">
        <v>44104</v>
      </c>
      <c r="B2576" t="s">
        <v>516</v>
      </c>
      <c r="C2576" t="s">
        <v>517</v>
      </c>
      <c r="D2576" t="s">
        <v>615</v>
      </c>
      <c r="E2576" t="s">
        <v>518</v>
      </c>
      <c r="F2576" s="29">
        <v>343</v>
      </c>
      <c r="G2576" s="29">
        <v>12754665.15</v>
      </c>
      <c r="H2576" t="s">
        <v>11</v>
      </c>
      <c r="I2576" t="s">
        <v>751</v>
      </c>
      <c r="J2576" t="s">
        <v>627</v>
      </c>
      <c r="K2576" t="s">
        <v>752</v>
      </c>
    </row>
    <row r="2577" spans="1:11">
      <c r="A2577" s="26">
        <v>44104</v>
      </c>
      <c r="B2577" t="s">
        <v>516</v>
      </c>
      <c r="C2577" t="s">
        <v>517</v>
      </c>
      <c r="D2577" t="s">
        <v>615</v>
      </c>
      <c r="E2577" t="s">
        <v>518</v>
      </c>
      <c r="F2577" s="29">
        <v>292</v>
      </c>
      <c r="G2577" s="29">
        <v>13252592.42</v>
      </c>
      <c r="H2577" t="s">
        <v>11</v>
      </c>
      <c r="I2577" t="s">
        <v>1215</v>
      </c>
      <c r="J2577" t="s">
        <v>627</v>
      </c>
      <c r="K2577" t="s">
        <v>754</v>
      </c>
    </row>
    <row r="2578" spans="1:11">
      <c r="A2578" s="26">
        <v>44104</v>
      </c>
      <c r="B2578" t="s">
        <v>516</v>
      </c>
      <c r="C2578" t="s">
        <v>517</v>
      </c>
      <c r="D2578" t="s">
        <v>615</v>
      </c>
      <c r="E2578" t="s">
        <v>518</v>
      </c>
      <c r="F2578" s="29">
        <v>837</v>
      </c>
      <c r="G2578" s="29">
        <v>22186808.48</v>
      </c>
      <c r="H2578" t="s">
        <v>11</v>
      </c>
      <c r="I2578" t="s">
        <v>755</v>
      </c>
      <c r="J2578" t="s">
        <v>627</v>
      </c>
      <c r="K2578" t="s">
        <v>756</v>
      </c>
    </row>
    <row r="2579" spans="1:11">
      <c r="A2579" s="26">
        <v>44104</v>
      </c>
      <c r="B2579" t="s">
        <v>516</v>
      </c>
      <c r="C2579" t="s">
        <v>517</v>
      </c>
      <c r="D2579" t="s">
        <v>615</v>
      </c>
      <c r="E2579" t="s">
        <v>518</v>
      </c>
      <c r="F2579" s="29">
        <v>33</v>
      </c>
      <c r="G2579" s="29">
        <v>2905976.97</v>
      </c>
      <c r="H2579" t="s">
        <v>11</v>
      </c>
      <c r="I2579" t="s">
        <v>757</v>
      </c>
      <c r="J2579" t="s">
        <v>627</v>
      </c>
      <c r="K2579" t="s">
        <v>758</v>
      </c>
    </row>
    <row r="2580" spans="1:11">
      <c r="A2580" s="26">
        <v>44104</v>
      </c>
      <c r="B2580" t="s">
        <v>516</v>
      </c>
      <c r="C2580" t="s">
        <v>517</v>
      </c>
      <c r="D2580" t="s">
        <v>615</v>
      </c>
      <c r="E2580" t="s">
        <v>518</v>
      </c>
      <c r="F2580" s="29">
        <v>66</v>
      </c>
      <c r="G2580" s="29">
        <v>7131841.8200000003</v>
      </c>
      <c r="H2580" t="s">
        <v>11</v>
      </c>
      <c r="I2580" t="s">
        <v>759</v>
      </c>
      <c r="J2580" t="s">
        <v>627</v>
      </c>
      <c r="K2580" t="s">
        <v>760</v>
      </c>
    </row>
    <row r="2581" spans="1:11">
      <c r="A2581" s="26">
        <v>44104</v>
      </c>
      <c r="B2581" t="s">
        <v>516</v>
      </c>
      <c r="C2581" t="s">
        <v>517</v>
      </c>
      <c r="D2581" t="s">
        <v>615</v>
      </c>
      <c r="E2581" t="s">
        <v>518</v>
      </c>
      <c r="F2581" s="29">
        <v>1256</v>
      </c>
      <c r="G2581" s="29">
        <v>203272341.52000001</v>
      </c>
      <c r="H2581" t="s">
        <v>11</v>
      </c>
      <c r="I2581" t="s">
        <v>761</v>
      </c>
      <c r="J2581" t="s">
        <v>627</v>
      </c>
      <c r="K2581" t="s">
        <v>762</v>
      </c>
    </row>
    <row r="2582" spans="1:11">
      <c r="A2582" s="26">
        <v>44104</v>
      </c>
      <c r="B2582" t="s">
        <v>516</v>
      </c>
      <c r="C2582" t="s">
        <v>517</v>
      </c>
      <c r="D2582" t="s">
        <v>615</v>
      </c>
      <c r="E2582" t="s">
        <v>518</v>
      </c>
      <c r="F2582" s="29">
        <v>549</v>
      </c>
      <c r="G2582" s="29">
        <v>149197952.12</v>
      </c>
      <c r="H2582" t="s">
        <v>11</v>
      </c>
      <c r="I2582" t="s">
        <v>763</v>
      </c>
      <c r="J2582" t="s">
        <v>627</v>
      </c>
      <c r="K2582" t="s">
        <v>764</v>
      </c>
    </row>
    <row r="2583" spans="1:11">
      <c r="A2583" s="26">
        <v>44104</v>
      </c>
      <c r="B2583" t="s">
        <v>516</v>
      </c>
      <c r="C2583" t="s">
        <v>517</v>
      </c>
      <c r="D2583" t="s">
        <v>615</v>
      </c>
      <c r="E2583" t="s">
        <v>518</v>
      </c>
      <c r="F2583" s="29">
        <v>624</v>
      </c>
      <c r="G2583" s="29">
        <v>468036274.85000002</v>
      </c>
      <c r="H2583" t="s">
        <v>11</v>
      </c>
      <c r="I2583" t="s">
        <v>765</v>
      </c>
      <c r="J2583" t="s">
        <v>627</v>
      </c>
      <c r="K2583" t="s">
        <v>766</v>
      </c>
    </row>
    <row r="2584" spans="1:11">
      <c r="A2584" s="26">
        <v>44104</v>
      </c>
      <c r="B2584" t="s">
        <v>516</v>
      </c>
      <c r="C2584" t="s">
        <v>517</v>
      </c>
      <c r="D2584" t="s">
        <v>615</v>
      </c>
      <c r="E2584" t="s">
        <v>518</v>
      </c>
      <c r="F2584" s="29">
        <v>166</v>
      </c>
      <c r="G2584" s="29">
        <v>13876331.210000001</v>
      </c>
      <c r="H2584" t="s">
        <v>11</v>
      </c>
      <c r="I2584" t="s">
        <v>767</v>
      </c>
      <c r="J2584" t="s">
        <v>627</v>
      </c>
      <c r="K2584" t="s">
        <v>768</v>
      </c>
    </row>
    <row r="2585" spans="1:11">
      <c r="A2585" s="26">
        <v>44104</v>
      </c>
      <c r="B2585" t="s">
        <v>516</v>
      </c>
      <c r="C2585" t="s">
        <v>517</v>
      </c>
      <c r="D2585" t="s">
        <v>615</v>
      </c>
      <c r="E2585" t="s">
        <v>518</v>
      </c>
      <c r="F2585" s="29">
        <v>70</v>
      </c>
      <c r="G2585" s="29">
        <v>5024917.88</v>
      </c>
      <c r="H2585" t="s">
        <v>11</v>
      </c>
      <c r="I2585" t="s">
        <v>769</v>
      </c>
      <c r="J2585" t="s">
        <v>627</v>
      </c>
      <c r="K2585" t="s">
        <v>770</v>
      </c>
    </row>
    <row r="2586" spans="1:11">
      <c r="A2586" s="26">
        <v>44104</v>
      </c>
      <c r="B2586" t="s">
        <v>516</v>
      </c>
      <c r="C2586" t="s">
        <v>517</v>
      </c>
      <c r="D2586" t="s">
        <v>615</v>
      </c>
      <c r="E2586" t="s">
        <v>518</v>
      </c>
      <c r="F2586" s="29">
        <v>93</v>
      </c>
      <c r="G2586" s="29">
        <v>2426677.27</v>
      </c>
      <c r="H2586" t="s">
        <v>11</v>
      </c>
      <c r="I2586" t="s">
        <v>771</v>
      </c>
      <c r="J2586" t="s">
        <v>627</v>
      </c>
      <c r="K2586" t="s">
        <v>772</v>
      </c>
    </row>
    <row r="2587" spans="1:11">
      <c r="A2587" s="26">
        <v>44104</v>
      </c>
      <c r="B2587" t="s">
        <v>516</v>
      </c>
      <c r="C2587" t="s">
        <v>517</v>
      </c>
      <c r="D2587" t="s">
        <v>615</v>
      </c>
      <c r="E2587" t="s">
        <v>518</v>
      </c>
      <c r="F2587" s="29">
        <v>47</v>
      </c>
      <c r="G2587" s="29">
        <v>19581041.210000001</v>
      </c>
      <c r="H2587" t="s">
        <v>11</v>
      </c>
      <c r="I2587" t="s">
        <v>773</v>
      </c>
      <c r="J2587" t="s">
        <v>627</v>
      </c>
      <c r="K2587" t="s">
        <v>774</v>
      </c>
    </row>
    <row r="2588" spans="1:11">
      <c r="A2588" s="26">
        <v>44104</v>
      </c>
      <c r="B2588" t="s">
        <v>516</v>
      </c>
      <c r="C2588" t="s">
        <v>517</v>
      </c>
      <c r="D2588" t="s">
        <v>615</v>
      </c>
      <c r="E2588" t="s">
        <v>518</v>
      </c>
      <c r="F2588" s="29">
        <v>655</v>
      </c>
      <c r="G2588" s="29">
        <v>44990159.700000003</v>
      </c>
      <c r="H2588" t="s">
        <v>11</v>
      </c>
      <c r="I2588" t="s">
        <v>775</v>
      </c>
      <c r="J2588" t="s">
        <v>627</v>
      </c>
      <c r="K2588" t="s">
        <v>776</v>
      </c>
    </row>
    <row r="2589" spans="1:11">
      <c r="A2589" s="26">
        <v>44104</v>
      </c>
      <c r="B2589" t="s">
        <v>516</v>
      </c>
      <c r="C2589" t="s">
        <v>517</v>
      </c>
      <c r="D2589" t="s">
        <v>615</v>
      </c>
      <c r="E2589" t="s">
        <v>518</v>
      </c>
      <c r="F2589" s="29">
        <v>406</v>
      </c>
      <c r="G2589" s="29">
        <v>70868634.849999994</v>
      </c>
      <c r="H2589" t="s">
        <v>11</v>
      </c>
      <c r="I2589" t="s">
        <v>777</v>
      </c>
      <c r="J2589" t="s">
        <v>627</v>
      </c>
      <c r="K2589" t="s">
        <v>778</v>
      </c>
    </row>
    <row r="2590" spans="1:11">
      <c r="A2590" s="26">
        <v>44104</v>
      </c>
      <c r="B2590" t="s">
        <v>516</v>
      </c>
      <c r="C2590" t="s">
        <v>517</v>
      </c>
      <c r="D2590" t="s">
        <v>615</v>
      </c>
      <c r="E2590" t="s">
        <v>518</v>
      </c>
      <c r="F2590" s="29">
        <v>1619</v>
      </c>
      <c r="G2590" s="29">
        <v>472814084.24000001</v>
      </c>
      <c r="H2590" t="s">
        <v>11</v>
      </c>
      <c r="I2590" t="s">
        <v>779</v>
      </c>
      <c r="J2590" t="s">
        <v>627</v>
      </c>
      <c r="K2590" t="s">
        <v>780</v>
      </c>
    </row>
    <row r="2591" spans="1:11">
      <c r="A2591" s="26">
        <v>44104</v>
      </c>
      <c r="B2591" t="s">
        <v>516</v>
      </c>
      <c r="C2591" t="s">
        <v>517</v>
      </c>
      <c r="D2591" t="s">
        <v>615</v>
      </c>
      <c r="E2591" t="s">
        <v>518</v>
      </c>
      <c r="F2591" s="29">
        <v>965</v>
      </c>
      <c r="G2591" s="29">
        <v>396536563.94</v>
      </c>
      <c r="H2591" t="s">
        <v>11</v>
      </c>
      <c r="I2591" t="s">
        <v>781</v>
      </c>
      <c r="J2591" t="s">
        <v>627</v>
      </c>
      <c r="K2591" t="s">
        <v>782</v>
      </c>
    </row>
    <row r="2592" spans="1:11">
      <c r="A2592" s="26">
        <v>44104</v>
      </c>
      <c r="B2592" t="s">
        <v>516</v>
      </c>
      <c r="C2592" t="s">
        <v>517</v>
      </c>
      <c r="D2592" t="s">
        <v>615</v>
      </c>
      <c r="E2592" t="s">
        <v>518</v>
      </c>
      <c r="F2592" s="29">
        <v>72</v>
      </c>
      <c r="G2592" s="29">
        <v>2751642.12</v>
      </c>
      <c r="H2592" t="s">
        <v>11</v>
      </c>
      <c r="I2592" t="s">
        <v>783</v>
      </c>
      <c r="J2592" t="s">
        <v>627</v>
      </c>
      <c r="K2592" t="s">
        <v>784</v>
      </c>
    </row>
    <row r="2593" spans="1:11">
      <c r="A2593" s="26">
        <v>44104</v>
      </c>
      <c r="B2593" t="s">
        <v>516</v>
      </c>
      <c r="C2593" t="s">
        <v>517</v>
      </c>
      <c r="D2593" t="s">
        <v>615</v>
      </c>
      <c r="E2593" t="s">
        <v>518</v>
      </c>
      <c r="F2593" s="29">
        <v>45</v>
      </c>
      <c r="G2593" s="29">
        <v>882265.15</v>
      </c>
      <c r="H2593" t="s">
        <v>11</v>
      </c>
      <c r="I2593" t="s">
        <v>785</v>
      </c>
      <c r="J2593" t="s">
        <v>627</v>
      </c>
      <c r="K2593" t="s">
        <v>786</v>
      </c>
    </row>
    <row r="2594" spans="1:11">
      <c r="A2594" s="26">
        <v>44104</v>
      </c>
      <c r="B2594" t="s">
        <v>516</v>
      </c>
      <c r="C2594" t="s">
        <v>517</v>
      </c>
      <c r="D2594" t="s">
        <v>615</v>
      </c>
      <c r="E2594" t="s">
        <v>518</v>
      </c>
      <c r="F2594" s="29">
        <v>1129</v>
      </c>
      <c r="G2594" s="29">
        <v>390824048.18000001</v>
      </c>
      <c r="H2594" t="s">
        <v>11</v>
      </c>
      <c r="I2594" t="s">
        <v>787</v>
      </c>
      <c r="J2594" t="s">
        <v>627</v>
      </c>
      <c r="K2594" t="s">
        <v>788</v>
      </c>
    </row>
    <row r="2595" spans="1:11">
      <c r="A2595" s="26">
        <v>44104</v>
      </c>
      <c r="B2595" t="s">
        <v>516</v>
      </c>
      <c r="C2595" t="s">
        <v>517</v>
      </c>
      <c r="D2595" t="s">
        <v>615</v>
      </c>
      <c r="E2595" t="s">
        <v>518</v>
      </c>
      <c r="F2595" s="29">
        <v>469</v>
      </c>
      <c r="G2595" s="29">
        <v>28908433.030000001</v>
      </c>
      <c r="H2595" t="s">
        <v>11</v>
      </c>
      <c r="I2595" t="s">
        <v>789</v>
      </c>
      <c r="J2595" t="s">
        <v>627</v>
      </c>
      <c r="K2595" t="s">
        <v>790</v>
      </c>
    </row>
    <row r="2596" spans="1:11">
      <c r="A2596" s="26">
        <v>44104</v>
      </c>
      <c r="B2596" t="s">
        <v>516</v>
      </c>
      <c r="C2596" t="s">
        <v>517</v>
      </c>
      <c r="D2596" t="s">
        <v>615</v>
      </c>
      <c r="E2596" t="s">
        <v>518</v>
      </c>
      <c r="F2596" s="29">
        <v>84</v>
      </c>
      <c r="G2596" s="29">
        <v>1325026.67</v>
      </c>
      <c r="H2596" t="s">
        <v>11</v>
      </c>
      <c r="I2596" t="s">
        <v>791</v>
      </c>
      <c r="J2596" t="s">
        <v>627</v>
      </c>
      <c r="K2596" t="s">
        <v>792</v>
      </c>
    </row>
    <row r="2597" spans="1:11">
      <c r="A2597" s="26">
        <v>44104</v>
      </c>
      <c r="B2597" t="s">
        <v>516</v>
      </c>
      <c r="C2597" t="s">
        <v>517</v>
      </c>
      <c r="D2597" t="s">
        <v>615</v>
      </c>
      <c r="E2597" t="s">
        <v>518</v>
      </c>
      <c r="F2597" s="29">
        <v>516</v>
      </c>
      <c r="G2597" s="29">
        <v>37823115.450000003</v>
      </c>
      <c r="H2597" t="s">
        <v>11</v>
      </c>
      <c r="I2597" t="s">
        <v>793</v>
      </c>
      <c r="J2597" t="s">
        <v>627</v>
      </c>
      <c r="K2597" t="s">
        <v>794</v>
      </c>
    </row>
    <row r="2598" spans="1:11">
      <c r="A2598" s="26">
        <v>44104</v>
      </c>
      <c r="B2598" t="s">
        <v>516</v>
      </c>
      <c r="C2598" t="s">
        <v>517</v>
      </c>
      <c r="D2598" t="s">
        <v>615</v>
      </c>
      <c r="E2598" t="s">
        <v>518</v>
      </c>
      <c r="F2598" s="29">
        <v>49</v>
      </c>
      <c r="G2598" s="29">
        <v>4317660</v>
      </c>
      <c r="H2598" t="s">
        <v>11</v>
      </c>
      <c r="I2598" t="s">
        <v>795</v>
      </c>
      <c r="J2598" t="s">
        <v>627</v>
      </c>
      <c r="K2598" t="s">
        <v>796</v>
      </c>
    </row>
    <row r="2599" spans="1:11">
      <c r="A2599" s="26">
        <v>44104</v>
      </c>
      <c r="B2599" t="s">
        <v>516</v>
      </c>
      <c r="C2599" t="s">
        <v>517</v>
      </c>
      <c r="D2599" t="s">
        <v>615</v>
      </c>
      <c r="E2599" t="s">
        <v>518</v>
      </c>
      <c r="F2599" s="29">
        <v>9</v>
      </c>
      <c r="G2599" s="29">
        <v>1583040</v>
      </c>
      <c r="H2599" t="s">
        <v>11</v>
      </c>
      <c r="I2599" t="s">
        <v>797</v>
      </c>
      <c r="J2599" t="s">
        <v>627</v>
      </c>
      <c r="K2599" t="s">
        <v>798</v>
      </c>
    </row>
    <row r="2600" spans="1:11">
      <c r="A2600" s="26">
        <v>44104</v>
      </c>
      <c r="B2600" t="s">
        <v>516</v>
      </c>
      <c r="C2600" t="s">
        <v>517</v>
      </c>
      <c r="D2600" t="s">
        <v>615</v>
      </c>
      <c r="E2600" t="s">
        <v>518</v>
      </c>
      <c r="F2600" s="29">
        <v>487</v>
      </c>
      <c r="G2600" s="29">
        <v>10892162.42</v>
      </c>
      <c r="H2600" t="s">
        <v>11</v>
      </c>
      <c r="I2600" t="s">
        <v>801</v>
      </c>
      <c r="J2600" t="s">
        <v>627</v>
      </c>
      <c r="K2600" t="s">
        <v>802</v>
      </c>
    </row>
    <row r="2601" spans="1:11">
      <c r="A2601" s="26">
        <v>44104</v>
      </c>
      <c r="B2601" t="s">
        <v>516</v>
      </c>
      <c r="C2601" t="s">
        <v>517</v>
      </c>
      <c r="D2601" t="s">
        <v>615</v>
      </c>
      <c r="E2601" t="s">
        <v>518</v>
      </c>
      <c r="F2601" s="29">
        <v>44</v>
      </c>
      <c r="G2601" s="29">
        <v>1885046.06</v>
      </c>
      <c r="H2601" t="s">
        <v>11</v>
      </c>
      <c r="I2601" t="s">
        <v>1216</v>
      </c>
      <c r="J2601" t="s">
        <v>627</v>
      </c>
      <c r="K2601" t="s">
        <v>1217</v>
      </c>
    </row>
    <row r="2602" spans="1:11">
      <c r="A2602" s="26">
        <v>44104</v>
      </c>
      <c r="B2602" t="s">
        <v>516</v>
      </c>
      <c r="C2602" t="s">
        <v>517</v>
      </c>
      <c r="D2602" t="s">
        <v>615</v>
      </c>
      <c r="E2602" t="s">
        <v>518</v>
      </c>
      <c r="F2602" s="29">
        <v>50</v>
      </c>
      <c r="G2602" s="29">
        <v>1037698.79</v>
      </c>
      <c r="H2602" t="s">
        <v>11</v>
      </c>
      <c r="I2602" t="s">
        <v>803</v>
      </c>
      <c r="J2602" t="s">
        <v>627</v>
      </c>
      <c r="K2602" t="s">
        <v>804</v>
      </c>
    </row>
    <row r="2603" spans="1:11">
      <c r="A2603" s="26">
        <v>44104</v>
      </c>
      <c r="B2603" t="s">
        <v>516</v>
      </c>
      <c r="C2603" t="s">
        <v>517</v>
      </c>
      <c r="D2603" t="s">
        <v>615</v>
      </c>
      <c r="E2603" t="s">
        <v>518</v>
      </c>
      <c r="F2603" s="29">
        <v>11</v>
      </c>
      <c r="G2603" s="29">
        <v>379486.36</v>
      </c>
      <c r="H2603" t="s">
        <v>11</v>
      </c>
      <c r="I2603" t="s">
        <v>805</v>
      </c>
      <c r="J2603" t="s">
        <v>627</v>
      </c>
      <c r="K2603" t="s">
        <v>806</v>
      </c>
    </row>
    <row r="2604" spans="1:11">
      <c r="A2604" s="26">
        <v>44104</v>
      </c>
      <c r="B2604" t="s">
        <v>516</v>
      </c>
      <c r="C2604" t="s">
        <v>517</v>
      </c>
      <c r="D2604" t="s">
        <v>615</v>
      </c>
      <c r="E2604" t="s">
        <v>518</v>
      </c>
      <c r="F2604" s="29">
        <v>92</v>
      </c>
      <c r="G2604" s="29">
        <v>7207281.21</v>
      </c>
      <c r="H2604" t="s">
        <v>11</v>
      </c>
      <c r="I2604" t="s">
        <v>1218</v>
      </c>
      <c r="J2604" t="s">
        <v>627</v>
      </c>
      <c r="K2604" t="s">
        <v>808</v>
      </c>
    </row>
    <row r="2605" spans="1:11">
      <c r="A2605" s="26">
        <v>44104</v>
      </c>
      <c r="B2605" t="s">
        <v>516</v>
      </c>
      <c r="C2605" t="s">
        <v>517</v>
      </c>
      <c r="D2605" t="s">
        <v>615</v>
      </c>
      <c r="E2605" t="s">
        <v>518</v>
      </c>
      <c r="F2605" s="29">
        <v>15</v>
      </c>
      <c r="G2605" s="29">
        <v>114302462.12</v>
      </c>
      <c r="H2605" t="s">
        <v>11</v>
      </c>
      <c r="I2605" t="s">
        <v>809</v>
      </c>
      <c r="J2605" t="s">
        <v>627</v>
      </c>
      <c r="K2605" t="s">
        <v>810</v>
      </c>
    </row>
    <row r="2606" spans="1:11">
      <c r="A2606" s="26">
        <v>44104</v>
      </c>
      <c r="B2606" t="s">
        <v>516</v>
      </c>
      <c r="C2606" t="s">
        <v>517</v>
      </c>
      <c r="D2606" t="s">
        <v>615</v>
      </c>
      <c r="E2606" t="s">
        <v>518</v>
      </c>
      <c r="F2606" s="29">
        <v>452</v>
      </c>
      <c r="G2606" s="29">
        <v>65124694.850000001</v>
      </c>
      <c r="H2606" t="s">
        <v>11</v>
      </c>
      <c r="I2606" t="s">
        <v>811</v>
      </c>
      <c r="J2606" t="s">
        <v>627</v>
      </c>
      <c r="K2606" t="s">
        <v>812</v>
      </c>
    </row>
    <row r="2607" spans="1:11">
      <c r="A2607" s="26">
        <v>44104</v>
      </c>
      <c r="B2607" t="s">
        <v>516</v>
      </c>
      <c r="C2607" t="s">
        <v>517</v>
      </c>
      <c r="D2607" t="s">
        <v>615</v>
      </c>
      <c r="E2607" t="s">
        <v>518</v>
      </c>
      <c r="F2607" s="29">
        <v>796</v>
      </c>
      <c r="G2607" s="29">
        <v>430570647.57999998</v>
      </c>
      <c r="H2607" t="s">
        <v>11</v>
      </c>
      <c r="I2607" t="s">
        <v>813</v>
      </c>
      <c r="J2607" t="s">
        <v>627</v>
      </c>
      <c r="K2607" t="s">
        <v>814</v>
      </c>
    </row>
    <row r="2608" spans="1:11">
      <c r="A2608" s="26">
        <v>44104</v>
      </c>
      <c r="B2608" t="s">
        <v>516</v>
      </c>
      <c r="C2608" t="s">
        <v>517</v>
      </c>
      <c r="D2608" t="s">
        <v>615</v>
      </c>
      <c r="E2608" t="s">
        <v>518</v>
      </c>
      <c r="F2608" s="29">
        <v>219</v>
      </c>
      <c r="G2608" s="29">
        <v>21834956.059999999</v>
      </c>
      <c r="H2608" t="s">
        <v>11</v>
      </c>
      <c r="I2608" t="s">
        <v>815</v>
      </c>
      <c r="J2608" t="s">
        <v>627</v>
      </c>
      <c r="K2608" t="s">
        <v>816</v>
      </c>
    </row>
    <row r="2609" spans="1:11">
      <c r="A2609" s="26">
        <v>44104</v>
      </c>
      <c r="B2609" t="s">
        <v>516</v>
      </c>
      <c r="C2609" t="s">
        <v>517</v>
      </c>
      <c r="D2609" t="s">
        <v>615</v>
      </c>
      <c r="E2609" t="s">
        <v>518</v>
      </c>
      <c r="F2609" s="29">
        <v>40</v>
      </c>
      <c r="G2609" s="29">
        <v>3269962.12</v>
      </c>
      <c r="H2609" t="s">
        <v>11</v>
      </c>
      <c r="I2609" t="s">
        <v>817</v>
      </c>
      <c r="J2609" t="s">
        <v>627</v>
      </c>
      <c r="K2609" t="s">
        <v>818</v>
      </c>
    </row>
    <row r="2610" spans="1:11">
      <c r="A2610" s="26">
        <v>44104</v>
      </c>
      <c r="B2610" t="s">
        <v>516</v>
      </c>
      <c r="C2610" t="s">
        <v>517</v>
      </c>
      <c r="D2610" t="s">
        <v>615</v>
      </c>
      <c r="E2610" t="s">
        <v>518</v>
      </c>
      <c r="F2610" s="29">
        <v>5396</v>
      </c>
      <c r="G2610" s="29">
        <v>794780775.45000005</v>
      </c>
      <c r="H2610" t="s">
        <v>11</v>
      </c>
      <c r="I2610" t="s">
        <v>819</v>
      </c>
      <c r="J2610" t="s">
        <v>627</v>
      </c>
      <c r="K2610" t="s">
        <v>820</v>
      </c>
    </row>
    <row r="2611" spans="1:11">
      <c r="A2611" s="26">
        <v>44104</v>
      </c>
      <c r="B2611" t="s">
        <v>516</v>
      </c>
      <c r="C2611" t="s">
        <v>517</v>
      </c>
      <c r="D2611" t="s">
        <v>615</v>
      </c>
      <c r="E2611" t="s">
        <v>518</v>
      </c>
      <c r="F2611" s="29">
        <v>693</v>
      </c>
      <c r="G2611" s="29">
        <v>105996972.42</v>
      </c>
      <c r="H2611" t="s">
        <v>11</v>
      </c>
      <c r="I2611" t="s">
        <v>821</v>
      </c>
      <c r="J2611" t="s">
        <v>627</v>
      </c>
      <c r="K2611" t="s">
        <v>822</v>
      </c>
    </row>
    <row r="2612" spans="1:11">
      <c r="A2612" s="26">
        <v>44104</v>
      </c>
      <c r="B2612" t="s">
        <v>516</v>
      </c>
      <c r="C2612" t="s">
        <v>517</v>
      </c>
      <c r="D2612" t="s">
        <v>615</v>
      </c>
      <c r="E2612" t="s">
        <v>518</v>
      </c>
      <c r="F2612" s="29">
        <v>1213</v>
      </c>
      <c r="G2612" s="29">
        <v>176153006.66999999</v>
      </c>
      <c r="H2612" t="s">
        <v>11</v>
      </c>
      <c r="I2612" t="s">
        <v>823</v>
      </c>
      <c r="J2612" t="s">
        <v>627</v>
      </c>
      <c r="K2612" t="s">
        <v>824</v>
      </c>
    </row>
    <row r="2613" spans="1:11">
      <c r="A2613" s="26">
        <v>44104</v>
      </c>
      <c r="B2613" t="s">
        <v>516</v>
      </c>
      <c r="C2613" t="s">
        <v>517</v>
      </c>
      <c r="D2613" t="s">
        <v>615</v>
      </c>
      <c r="E2613" t="s">
        <v>518</v>
      </c>
      <c r="F2613" s="29">
        <v>209</v>
      </c>
      <c r="G2613" s="29">
        <v>64146814.549999997</v>
      </c>
      <c r="H2613" t="s">
        <v>11</v>
      </c>
      <c r="I2613" t="s">
        <v>825</v>
      </c>
      <c r="J2613" t="s">
        <v>627</v>
      </c>
      <c r="K2613" t="s">
        <v>826</v>
      </c>
    </row>
    <row r="2614" spans="1:11">
      <c r="A2614" s="26">
        <v>44104</v>
      </c>
      <c r="B2614" t="s">
        <v>516</v>
      </c>
      <c r="C2614" t="s">
        <v>517</v>
      </c>
      <c r="D2614" t="s">
        <v>615</v>
      </c>
      <c r="E2614" t="s">
        <v>518</v>
      </c>
      <c r="F2614" s="29">
        <v>234</v>
      </c>
      <c r="G2614" s="29">
        <v>12754094.85</v>
      </c>
      <c r="H2614" t="s">
        <v>11</v>
      </c>
      <c r="I2614" t="s">
        <v>827</v>
      </c>
      <c r="J2614" t="s">
        <v>627</v>
      </c>
      <c r="K2614" t="s">
        <v>828</v>
      </c>
    </row>
    <row r="2615" spans="1:11">
      <c r="A2615" s="26">
        <v>44104</v>
      </c>
      <c r="B2615" t="s">
        <v>516</v>
      </c>
      <c r="C2615" t="s">
        <v>517</v>
      </c>
      <c r="D2615" t="s">
        <v>615</v>
      </c>
      <c r="E2615" t="s">
        <v>518</v>
      </c>
      <c r="F2615" s="29">
        <v>794</v>
      </c>
      <c r="G2615" s="29">
        <v>469696230.61000001</v>
      </c>
      <c r="H2615" t="s">
        <v>11</v>
      </c>
      <c r="I2615" t="s">
        <v>829</v>
      </c>
      <c r="J2615" t="s">
        <v>627</v>
      </c>
      <c r="K2615" t="s">
        <v>830</v>
      </c>
    </row>
    <row r="2616" spans="1:11">
      <c r="A2616" s="26">
        <v>44104</v>
      </c>
      <c r="B2616" t="s">
        <v>516</v>
      </c>
      <c r="C2616" t="s">
        <v>517</v>
      </c>
      <c r="D2616" t="s">
        <v>615</v>
      </c>
      <c r="E2616" t="s">
        <v>518</v>
      </c>
      <c r="F2616" s="29">
        <v>241</v>
      </c>
      <c r="G2616" s="29">
        <v>211167685.44999999</v>
      </c>
      <c r="H2616" t="s">
        <v>11</v>
      </c>
      <c r="I2616" t="s">
        <v>831</v>
      </c>
      <c r="J2616" t="s">
        <v>627</v>
      </c>
      <c r="K2616" t="s">
        <v>832</v>
      </c>
    </row>
    <row r="2617" spans="1:11">
      <c r="A2617" s="26">
        <v>44104</v>
      </c>
      <c r="B2617" t="s">
        <v>516</v>
      </c>
      <c r="C2617" t="s">
        <v>517</v>
      </c>
      <c r="D2617" t="s">
        <v>615</v>
      </c>
      <c r="E2617" t="s">
        <v>518</v>
      </c>
      <c r="F2617" s="29">
        <v>581</v>
      </c>
      <c r="G2617" s="29">
        <v>59673476.670000002</v>
      </c>
      <c r="H2617" t="s">
        <v>11</v>
      </c>
      <c r="I2617" t="s">
        <v>835</v>
      </c>
      <c r="J2617" t="s">
        <v>627</v>
      </c>
      <c r="K2617" t="s">
        <v>836</v>
      </c>
    </row>
    <row r="2618" spans="1:11">
      <c r="A2618" s="26">
        <v>44104</v>
      </c>
      <c r="B2618" t="s">
        <v>516</v>
      </c>
      <c r="C2618" t="s">
        <v>517</v>
      </c>
      <c r="D2618" t="s">
        <v>615</v>
      </c>
      <c r="E2618" t="s">
        <v>518</v>
      </c>
      <c r="F2618" s="29">
        <v>24</v>
      </c>
      <c r="G2618" s="29">
        <v>1960503.64</v>
      </c>
      <c r="H2618" t="s">
        <v>11</v>
      </c>
      <c r="I2618" t="s">
        <v>837</v>
      </c>
      <c r="J2618" t="s">
        <v>627</v>
      </c>
      <c r="K2618" t="s">
        <v>838</v>
      </c>
    </row>
    <row r="2619" spans="1:11">
      <c r="A2619" s="26">
        <v>44104</v>
      </c>
      <c r="B2619" t="s">
        <v>516</v>
      </c>
      <c r="C2619" t="s">
        <v>517</v>
      </c>
      <c r="D2619" t="s">
        <v>615</v>
      </c>
      <c r="E2619" t="s">
        <v>518</v>
      </c>
      <c r="F2619" s="29">
        <v>241</v>
      </c>
      <c r="G2619" s="29">
        <v>30922273.940000001</v>
      </c>
      <c r="H2619" t="s">
        <v>11</v>
      </c>
      <c r="I2619" t="s">
        <v>839</v>
      </c>
      <c r="J2619" t="s">
        <v>627</v>
      </c>
      <c r="K2619" t="s">
        <v>840</v>
      </c>
    </row>
    <row r="2620" spans="1:11">
      <c r="A2620" s="26">
        <v>44104</v>
      </c>
      <c r="B2620" t="s">
        <v>516</v>
      </c>
      <c r="C2620" t="s">
        <v>517</v>
      </c>
      <c r="D2620" t="s">
        <v>615</v>
      </c>
      <c r="E2620" t="s">
        <v>518</v>
      </c>
      <c r="F2620" s="29">
        <v>10</v>
      </c>
      <c r="G2620" s="29">
        <v>1739110.91</v>
      </c>
      <c r="H2620" t="s">
        <v>11</v>
      </c>
      <c r="I2620" t="s">
        <v>841</v>
      </c>
      <c r="J2620" t="s">
        <v>627</v>
      </c>
      <c r="K2620" t="s">
        <v>842</v>
      </c>
    </row>
    <row r="2621" spans="1:11">
      <c r="A2621" s="26">
        <v>44104</v>
      </c>
      <c r="B2621" t="s">
        <v>516</v>
      </c>
      <c r="C2621" t="s">
        <v>517</v>
      </c>
      <c r="D2621" t="s">
        <v>615</v>
      </c>
      <c r="E2621" t="s">
        <v>518</v>
      </c>
      <c r="F2621" s="29">
        <v>541</v>
      </c>
      <c r="G2621" s="29">
        <v>32005491.52</v>
      </c>
      <c r="H2621" t="s">
        <v>11</v>
      </c>
      <c r="I2621" t="s">
        <v>843</v>
      </c>
      <c r="J2621" t="s">
        <v>627</v>
      </c>
      <c r="K2621" t="s">
        <v>844</v>
      </c>
    </row>
    <row r="2622" spans="1:11">
      <c r="A2622" s="26">
        <v>44104</v>
      </c>
      <c r="B2622" t="s">
        <v>516</v>
      </c>
      <c r="C2622" t="s">
        <v>517</v>
      </c>
      <c r="D2622" t="s">
        <v>615</v>
      </c>
      <c r="E2622" t="s">
        <v>518</v>
      </c>
      <c r="F2622" s="29">
        <v>181</v>
      </c>
      <c r="G2622" s="29">
        <v>42232581.520000003</v>
      </c>
      <c r="H2622" t="s">
        <v>11</v>
      </c>
      <c r="I2622" t="s">
        <v>845</v>
      </c>
      <c r="J2622" t="s">
        <v>627</v>
      </c>
      <c r="K2622" t="s">
        <v>846</v>
      </c>
    </row>
    <row r="2623" spans="1:11">
      <c r="A2623" s="26">
        <v>44104</v>
      </c>
      <c r="B2623" t="s">
        <v>516</v>
      </c>
      <c r="C2623" t="s">
        <v>517</v>
      </c>
      <c r="D2623" t="s">
        <v>615</v>
      </c>
      <c r="E2623" t="s">
        <v>518</v>
      </c>
      <c r="F2623" s="29">
        <v>116</v>
      </c>
      <c r="G2623" s="29">
        <v>31832730</v>
      </c>
      <c r="H2623" t="s">
        <v>11</v>
      </c>
      <c r="I2623" t="s">
        <v>847</v>
      </c>
      <c r="J2623" t="s">
        <v>627</v>
      </c>
      <c r="K2623" t="s">
        <v>848</v>
      </c>
    </row>
    <row r="2624" spans="1:11">
      <c r="A2624" s="26">
        <v>44104</v>
      </c>
      <c r="B2624" t="s">
        <v>516</v>
      </c>
      <c r="C2624" t="s">
        <v>517</v>
      </c>
      <c r="D2624" t="s">
        <v>615</v>
      </c>
      <c r="E2624" t="s">
        <v>518</v>
      </c>
      <c r="F2624" s="29">
        <v>57</v>
      </c>
      <c r="G2624" s="29">
        <v>11276791.210000001</v>
      </c>
      <c r="H2624" t="s">
        <v>11</v>
      </c>
      <c r="I2624" t="s">
        <v>849</v>
      </c>
      <c r="J2624" t="s">
        <v>627</v>
      </c>
      <c r="K2624" t="s">
        <v>850</v>
      </c>
    </row>
    <row r="2625" spans="1:11">
      <c r="A2625" s="26">
        <v>44104</v>
      </c>
      <c r="B2625" t="s">
        <v>516</v>
      </c>
      <c r="C2625" t="s">
        <v>517</v>
      </c>
      <c r="D2625" t="s">
        <v>615</v>
      </c>
      <c r="E2625" t="s">
        <v>518</v>
      </c>
      <c r="F2625" s="29">
        <v>911</v>
      </c>
      <c r="G2625" s="29">
        <v>256860627.27000001</v>
      </c>
      <c r="H2625" t="s">
        <v>11</v>
      </c>
      <c r="I2625" t="s">
        <v>851</v>
      </c>
      <c r="J2625" t="s">
        <v>627</v>
      </c>
      <c r="K2625" t="s">
        <v>852</v>
      </c>
    </row>
    <row r="2626" spans="1:11">
      <c r="A2626" s="26">
        <v>44104</v>
      </c>
      <c r="B2626" t="s">
        <v>516</v>
      </c>
      <c r="C2626" t="s">
        <v>517</v>
      </c>
      <c r="D2626" t="s">
        <v>615</v>
      </c>
      <c r="E2626" t="s">
        <v>518</v>
      </c>
      <c r="F2626" s="29">
        <v>429</v>
      </c>
      <c r="G2626" s="29">
        <v>113306870.3</v>
      </c>
      <c r="H2626" t="s">
        <v>11</v>
      </c>
      <c r="I2626" t="s">
        <v>853</v>
      </c>
      <c r="J2626" t="s">
        <v>627</v>
      </c>
      <c r="K2626" t="s">
        <v>854</v>
      </c>
    </row>
    <row r="2627" spans="1:11">
      <c r="A2627" s="26">
        <v>44104</v>
      </c>
      <c r="B2627" t="s">
        <v>516</v>
      </c>
      <c r="C2627" t="s">
        <v>517</v>
      </c>
      <c r="D2627" t="s">
        <v>615</v>
      </c>
      <c r="E2627" t="s">
        <v>518</v>
      </c>
      <c r="F2627" s="29">
        <v>131</v>
      </c>
      <c r="G2627" s="29">
        <v>6463037.8799999999</v>
      </c>
      <c r="H2627" t="s">
        <v>11</v>
      </c>
      <c r="I2627" t="s">
        <v>855</v>
      </c>
      <c r="J2627" t="s">
        <v>627</v>
      </c>
      <c r="K2627" t="s">
        <v>856</v>
      </c>
    </row>
    <row r="2628" spans="1:11">
      <c r="A2628" s="26">
        <v>44104</v>
      </c>
      <c r="B2628" t="s">
        <v>516</v>
      </c>
      <c r="C2628" t="s">
        <v>517</v>
      </c>
      <c r="D2628" t="s">
        <v>615</v>
      </c>
      <c r="E2628" t="s">
        <v>518</v>
      </c>
      <c r="F2628" s="29">
        <v>127</v>
      </c>
      <c r="G2628" s="29">
        <v>19751134.850000001</v>
      </c>
      <c r="H2628" t="s">
        <v>11</v>
      </c>
      <c r="I2628" t="s">
        <v>857</v>
      </c>
      <c r="J2628" t="s">
        <v>627</v>
      </c>
      <c r="K2628" t="s">
        <v>858</v>
      </c>
    </row>
    <row r="2629" spans="1:11">
      <c r="A2629" s="26">
        <v>44104</v>
      </c>
      <c r="B2629" t="s">
        <v>516</v>
      </c>
      <c r="C2629" t="s">
        <v>517</v>
      </c>
      <c r="D2629" t="s">
        <v>615</v>
      </c>
      <c r="E2629" t="s">
        <v>518</v>
      </c>
      <c r="F2629" s="29">
        <v>130</v>
      </c>
      <c r="G2629" s="29">
        <v>13591822.42</v>
      </c>
      <c r="H2629" t="s">
        <v>11</v>
      </c>
      <c r="I2629" t="s">
        <v>859</v>
      </c>
      <c r="J2629" t="s">
        <v>627</v>
      </c>
      <c r="K2629" t="s">
        <v>860</v>
      </c>
    </row>
    <row r="2630" spans="1:11">
      <c r="A2630" s="26">
        <v>44104</v>
      </c>
      <c r="B2630" t="s">
        <v>516</v>
      </c>
      <c r="C2630" t="s">
        <v>517</v>
      </c>
      <c r="D2630" t="s">
        <v>615</v>
      </c>
      <c r="E2630" t="s">
        <v>518</v>
      </c>
      <c r="F2630" s="29">
        <v>95</v>
      </c>
      <c r="G2630" s="29">
        <v>7450465.7599999998</v>
      </c>
      <c r="H2630" t="s">
        <v>11</v>
      </c>
      <c r="I2630" t="s">
        <v>861</v>
      </c>
      <c r="J2630" t="s">
        <v>627</v>
      </c>
      <c r="K2630" t="s">
        <v>862</v>
      </c>
    </row>
    <row r="2631" spans="1:11">
      <c r="A2631" s="26">
        <v>44104</v>
      </c>
      <c r="B2631" t="s">
        <v>516</v>
      </c>
      <c r="C2631" t="s">
        <v>517</v>
      </c>
      <c r="D2631" t="s">
        <v>615</v>
      </c>
      <c r="E2631" t="s">
        <v>518</v>
      </c>
      <c r="F2631" s="29">
        <v>155</v>
      </c>
      <c r="G2631" s="29">
        <v>8733822.1199999992</v>
      </c>
      <c r="H2631" t="s">
        <v>11</v>
      </c>
      <c r="I2631" t="s">
        <v>863</v>
      </c>
      <c r="J2631" t="s">
        <v>627</v>
      </c>
      <c r="K2631" t="s">
        <v>864</v>
      </c>
    </row>
    <row r="2632" spans="1:11">
      <c r="A2632" s="26">
        <v>44104</v>
      </c>
      <c r="B2632" t="s">
        <v>516</v>
      </c>
      <c r="C2632" t="s">
        <v>517</v>
      </c>
      <c r="D2632" t="s">
        <v>615</v>
      </c>
      <c r="E2632" t="s">
        <v>518</v>
      </c>
      <c r="F2632" s="29">
        <v>96</v>
      </c>
      <c r="G2632" s="29">
        <v>10779580.91</v>
      </c>
      <c r="H2632" t="s">
        <v>11</v>
      </c>
      <c r="I2632" t="s">
        <v>865</v>
      </c>
      <c r="J2632" t="s">
        <v>627</v>
      </c>
      <c r="K2632" t="s">
        <v>866</v>
      </c>
    </row>
    <row r="2633" spans="1:11">
      <c r="A2633" s="26">
        <v>44104</v>
      </c>
      <c r="B2633" t="s">
        <v>516</v>
      </c>
      <c r="C2633" t="s">
        <v>517</v>
      </c>
      <c r="D2633" t="s">
        <v>615</v>
      </c>
      <c r="E2633" t="s">
        <v>518</v>
      </c>
      <c r="F2633" s="29">
        <v>267</v>
      </c>
      <c r="G2633" s="29">
        <v>25657983.030000001</v>
      </c>
      <c r="H2633" t="s">
        <v>11</v>
      </c>
      <c r="I2633" t="s">
        <v>867</v>
      </c>
      <c r="J2633" t="s">
        <v>627</v>
      </c>
      <c r="K2633" t="s">
        <v>868</v>
      </c>
    </row>
    <row r="2634" spans="1:11">
      <c r="A2634" s="26">
        <v>44104</v>
      </c>
      <c r="B2634" t="s">
        <v>516</v>
      </c>
      <c r="C2634" t="s">
        <v>517</v>
      </c>
      <c r="D2634" t="s">
        <v>615</v>
      </c>
      <c r="E2634" t="s">
        <v>518</v>
      </c>
      <c r="F2634" s="29">
        <v>552</v>
      </c>
      <c r="G2634" s="29">
        <v>198714182.41999999</v>
      </c>
      <c r="H2634" t="s">
        <v>11</v>
      </c>
      <c r="I2634" t="s">
        <v>869</v>
      </c>
      <c r="J2634" t="s">
        <v>627</v>
      </c>
      <c r="K2634" t="s">
        <v>870</v>
      </c>
    </row>
    <row r="2635" spans="1:11">
      <c r="A2635" s="26">
        <v>44104</v>
      </c>
      <c r="B2635" t="s">
        <v>516</v>
      </c>
      <c r="C2635" t="s">
        <v>517</v>
      </c>
      <c r="D2635" t="s">
        <v>615</v>
      </c>
      <c r="E2635" t="s">
        <v>518</v>
      </c>
      <c r="F2635" s="29">
        <v>71</v>
      </c>
      <c r="G2635" s="29">
        <v>2612717.27</v>
      </c>
      <c r="H2635" t="s">
        <v>11</v>
      </c>
      <c r="I2635" t="s">
        <v>873</v>
      </c>
      <c r="J2635" t="s">
        <v>627</v>
      </c>
      <c r="K2635" t="s">
        <v>874</v>
      </c>
    </row>
    <row r="2636" spans="1:11">
      <c r="A2636" s="26">
        <v>44104</v>
      </c>
      <c r="B2636" t="s">
        <v>516</v>
      </c>
      <c r="C2636" t="s">
        <v>517</v>
      </c>
      <c r="D2636" t="s">
        <v>615</v>
      </c>
      <c r="E2636" t="s">
        <v>518</v>
      </c>
      <c r="F2636" s="29">
        <v>59</v>
      </c>
      <c r="G2636" s="29">
        <v>14744190.91</v>
      </c>
      <c r="H2636" t="s">
        <v>11</v>
      </c>
      <c r="I2636" t="s">
        <v>875</v>
      </c>
      <c r="J2636" t="s">
        <v>627</v>
      </c>
      <c r="K2636" t="s">
        <v>876</v>
      </c>
    </row>
    <row r="2637" spans="1:11">
      <c r="A2637" s="26">
        <v>44104</v>
      </c>
      <c r="B2637" t="s">
        <v>516</v>
      </c>
      <c r="C2637" t="s">
        <v>517</v>
      </c>
      <c r="D2637" t="s">
        <v>615</v>
      </c>
      <c r="E2637" t="s">
        <v>518</v>
      </c>
      <c r="F2637" s="29">
        <v>86</v>
      </c>
      <c r="G2637" s="29">
        <v>18348761.82</v>
      </c>
      <c r="H2637" t="s">
        <v>11</v>
      </c>
      <c r="I2637" t="s">
        <v>877</v>
      </c>
      <c r="J2637" t="s">
        <v>627</v>
      </c>
      <c r="K2637" t="s">
        <v>878</v>
      </c>
    </row>
    <row r="2638" spans="1:11">
      <c r="A2638" s="26">
        <v>44104</v>
      </c>
      <c r="B2638" t="s">
        <v>516</v>
      </c>
      <c r="C2638" t="s">
        <v>517</v>
      </c>
      <c r="D2638" t="s">
        <v>615</v>
      </c>
      <c r="E2638" t="s">
        <v>518</v>
      </c>
      <c r="F2638" s="29">
        <v>2537</v>
      </c>
      <c r="G2638" s="29">
        <v>3416811504.5500002</v>
      </c>
      <c r="H2638" t="s">
        <v>11</v>
      </c>
      <c r="I2638" t="s">
        <v>879</v>
      </c>
      <c r="J2638" t="s">
        <v>627</v>
      </c>
      <c r="K2638" t="s">
        <v>880</v>
      </c>
    </row>
    <row r="2639" spans="1:11">
      <c r="A2639" s="26">
        <v>44104</v>
      </c>
      <c r="B2639" t="s">
        <v>516</v>
      </c>
      <c r="C2639" t="s">
        <v>517</v>
      </c>
      <c r="D2639" t="s">
        <v>615</v>
      </c>
      <c r="E2639" t="s">
        <v>518</v>
      </c>
      <c r="F2639" s="29">
        <v>468</v>
      </c>
      <c r="G2639" s="29">
        <v>128113709.7</v>
      </c>
      <c r="H2639" t="s">
        <v>11</v>
      </c>
      <c r="I2639" t="s">
        <v>881</v>
      </c>
      <c r="J2639" t="s">
        <v>627</v>
      </c>
      <c r="K2639" t="s">
        <v>882</v>
      </c>
    </row>
    <row r="2640" spans="1:11">
      <c r="A2640" s="26">
        <v>44104</v>
      </c>
      <c r="B2640" t="s">
        <v>516</v>
      </c>
      <c r="C2640" t="s">
        <v>517</v>
      </c>
      <c r="D2640" t="s">
        <v>615</v>
      </c>
      <c r="E2640" t="s">
        <v>518</v>
      </c>
      <c r="F2640" s="29">
        <v>104</v>
      </c>
      <c r="G2640" s="29">
        <v>50681077.270000003</v>
      </c>
      <c r="H2640" t="s">
        <v>11</v>
      </c>
      <c r="I2640" t="s">
        <v>883</v>
      </c>
      <c r="J2640" t="s">
        <v>627</v>
      </c>
      <c r="K2640" t="s">
        <v>884</v>
      </c>
    </row>
    <row r="2641" spans="1:11">
      <c r="A2641" s="26">
        <v>44104</v>
      </c>
      <c r="B2641" t="s">
        <v>516</v>
      </c>
      <c r="C2641" t="s">
        <v>517</v>
      </c>
      <c r="D2641" t="s">
        <v>615</v>
      </c>
      <c r="E2641" t="s">
        <v>518</v>
      </c>
      <c r="F2641" s="29">
        <v>27</v>
      </c>
      <c r="G2641" s="29">
        <v>1120240.9099999999</v>
      </c>
      <c r="H2641" t="s">
        <v>11</v>
      </c>
      <c r="I2641" t="s">
        <v>885</v>
      </c>
      <c r="J2641" t="s">
        <v>627</v>
      </c>
      <c r="K2641" t="s">
        <v>886</v>
      </c>
    </row>
    <row r="2642" spans="1:11">
      <c r="A2642" s="26">
        <v>44104</v>
      </c>
      <c r="B2642" t="s">
        <v>516</v>
      </c>
      <c r="C2642" t="s">
        <v>517</v>
      </c>
      <c r="D2642" t="s">
        <v>615</v>
      </c>
      <c r="E2642" t="s">
        <v>518</v>
      </c>
      <c r="F2642" s="29">
        <v>137</v>
      </c>
      <c r="G2642" s="29">
        <v>6968878.4800000004</v>
      </c>
      <c r="H2642" t="s">
        <v>11</v>
      </c>
      <c r="I2642" t="s">
        <v>887</v>
      </c>
      <c r="J2642" t="s">
        <v>627</v>
      </c>
      <c r="K2642" t="s">
        <v>888</v>
      </c>
    </row>
    <row r="2643" spans="1:11">
      <c r="A2643" s="26">
        <v>44104</v>
      </c>
      <c r="B2643" t="s">
        <v>516</v>
      </c>
      <c r="C2643" t="s">
        <v>517</v>
      </c>
      <c r="D2643" t="s">
        <v>615</v>
      </c>
      <c r="E2643" t="s">
        <v>518</v>
      </c>
      <c r="F2643" s="29">
        <v>33</v>
      </c>
      <c r="G2643" s="29">
        <v>572347.27</v>
      </c>
      <c r="H2643" t="s">
        <v>11</v>
      </c>
      <c r="I2643" t="s">
        <v>889</v>
      </c>
      <c r="J2643" t="s">
        <v>627</v>
      </c>
      <c r="K2643" t="s">
        <v>890</v>
      </c>
    </row>
    <row r="2644" spans="1:11">
      <c r="A2644" s="26">
        <v>44104</v>
      </c>
      <c r="B2644" t="s">
        <v>516</v>
      </c>
      <c r="C2644" t="s">
        <v>517</v>
      </c>
      <c r="D2644" t="s">
        <v>615</v>
      </c>
      <c r="E2644" t="s">
        <v>518</v>
      </c>
      <c r="F2644" s="29">
        <v>29</v>
      </c>
      <c r="G2644" s="29">
        <v>3684648.79</v>
      </c>
      <c r="H2644" t="s">
        <v>11</v>
      </c>
      <c r="I2644" t="s">
        <v>891</v>
      </c>
      <c r="J2644" t="s">
        <v>627</v>
      </c>
      <c r="K2644" t="s">
        <v>892</v>
      </c>
    </row>
    <row r="2645" spans="1:11">
      <c r="A2645" s="26">
        <v>44104</v>
      </c>
      <c r="B2645" t="s">
        <v>516</v>
      </c>
      <c r="C2645" t="s">
        <v>517</v>
      </c>
      <c r="D2645" t="s">
        <v>615</v>
      </c>
      <c r="E2645" t="s">
        <v>518</v>
      </c>
      <c r="F2645" s="29">
        <v>667</v>
      </c>
      <c r="G2645" s="29">
        <v>176260604.24000001</v>
      </c>
      <c r="H2645" t="s">
        <v>11</v>
      </c>
      <c r="I2645" t="s">
        <v>893</v>
      </c>
      <c r="J2645" t="s">
        <v>627</v>
      </c>
      <c r="K2645" t="s">
        <v>894</v>
      </c>
    </row>
    <row r="2646" spans="1:11">
      <c r="A2646" s="26">
        <v>44104</v>
      </c>
      <c r="B2646" t="s">
        <v>516</v>
      </c>
      <c r="C2646" t="s">
        <v>517</v>
      </c>
      <c r="D2646" t="s">
        <v>615</v>
      </c>
      <c r="E2646" t="s">
        <v>518</v>
      </c>
      <c r="F2646" s="29">
        <v>53</v>
      </c>
      <c r="G2646" s="29">
        <v>13627504.85</v>
      </c>
      <c r="H2646" t="s">
        <v>11</v>
      </c>
      <c r="I2646" t="s">
        <v>895</v>
      </c>
      <c r="J2646" t="s">
        <v>627</v>
      </c>
      <c r="K2646" t="s">
        <v>896</v>
      </c>
    </row>
    <row r="2647" spans="1:11">
      <c r="A2647" s="26">
        <v>44104</v>
      </c>
      <c r="B2647" t="s">
        <v>516</v>
      </c>
      <c r="C2647" t="s">
        <v>517</v>
      </c>
      <c r="D2647" t="s">
        <v>615</v>
      </c>
      <c r="E2647" t="s">
        <v>518</v>
      </c>
      <c r="F2647" s="29">
        <v>160</v>
      </c>
      <c r="G2647" s="29">
        <v>115518151.81999999</v>
      </c>
      <c r="H2647" t="s">
        <v>11</v>
      </c>
      <c r="I2647" t="s">
        <v>897</v>
      </c>
      <c r="J2647" t="s">
        <v>627</v>
      </c>
      <c r="K2647" t="s">
        <v>898</v>
      </c>
    </row>
    <row r="2648" spans="1:11">
      <c r="A2648" s="26">
        <v>44104</v>
      </c>
      <c r="B2648" t="s">
        <v>516</v>
      </c>
      <c r="C2648" t="s">
        <v>517</v>
      </c>
      <c r="D2648" t="s">
        <v>615</v>
      </c>
      <c r="E2648" t="s">
        <v>518</v>
      </c>
      <c r="F2648" s="29">
        <v>1933</v>
      </c>
      <c r="G2648" s="29">
        <v>1436289107.8800001</v>
      </c>
      <c r="H2648" t="s">
        <v>11</v>
      </c>
      <c r="I2648" t="s">
        <v>899</v>
      </c>
      <c r="J2648" t="s">
        <v>627</v>
      </c>
      <c r="K2648" t="s">
        <v>900</v>
      </c>
    </row>
    <row r="2649" spans="1:11">
      <c r="A2649" s="26">
        <v>44104</v>
      </c>
      <c r="B2649" t="s">
        <v>516</v>
      </c>
      <c r="C2649" t="s">
        <v>517</v>
      </c>
      <c r="D2649" t="s">
        <v>615</v>
      </c>
      <c r="E2649" t="s">
        <v>518</v>
      </c>
      <c r="F2649" s="29">
        <v>1427</v>
      </c>
      <c r="G2649" s="29">
        <v>353688159.69999999</v>
      </c>
      <c r="H2649" t="s">
        <v>11</v>
      </c>
      <c r="I2649" t="s">
        <v>901</v>
      </c>
      <c r="J2649" t="s">
        <v>627</v>
      </c>
      <c r="K2649" t="s">
        <v>902</v>
      </c>
    </row>
    <row r="2650" spans="1:11">
      <c r="A2650" s="26">
        <v>44104</v>
      </c>
      <c r="B2650" t="s">
        <v>516</v>
      </c>
      <c r="C2650" t="s">
        <v>517</v>
      </c>
      <c r="D2650" t="s">
        <v>615</v>
      </c>
      <c r="E2650" t="s">
        <v>518</v>
      </c>
      <c r="F2650" s="29">
        <v>10</v>
      </c>
      <c r="G2650" s="29">
        <v>3617893.64</v>
      </c>
      <c r="H2650" t="s">
        <v>11</v>
      </c>
      <c r="I2650" t="s">
        <v>903</v>
      </c>
      <c r="J2650" t="s">
        <v>627</v>
      </c>
      <c r="K2650" t="s">
        <v>904</v>
      </c>
    </row>
    <row r="2651" spans="1:11">
      <c r="A2651" s="26">
        <v>44104</v>
      </c>
      <c r="B2651" t="s">
        <v>516</v>
      </c>
      <c r="C2651" t="s">
        <v>517</v>
      </c>
      <c r="D2651" t="s">
        <v>615</v>
      </c>
      <c r="E2651" t="s">
        <v>518</v>
      </c>
      <c r="F2651" s="29">
        <v>58</v>
      </c>
      <c r="G2651" s="29">
        <v>3106691.52</v>
      </c>
      <c r="H2651" t="s">
        <v>11</v>
      </c>
      <c r="I2651" t="s">
        <v>905</v>
      </c>
      <c r="J2651" t="s">
        <v>627</v>
      </c>
      <c r="K2651" t="s">
        <v>906</v>
      </c>
    </row>
    <row r="2652" spans="1:11">
      <c r="A2652" s="26">
        <v>44104</v>
      </c>
      <c r="B2652" t="s">
        <v>516</v>
      </c>
      <c r="C2652" t="s">
        <v>517</v>
      </c>
      <c r="D2652" t="s">
        <v>615</v>
      </c>
      <c r="E2652" t="s">
        <v>518</v>
      </c>
      <c r="F2652" s="29">
        <v>575</v>
      </c>
      <c r="G2652" s="29">
        <v>25445173.329999998</v>
      </c>
      <c r="H2652" t="s">
        <v>11</v>
      </c>
      <c r="I2652" t="s">
        <v>1226</v>
      </c>
      <c r="J2652" t="s">
        <v>627</v>
      </c>
      <c r="K2652" t="s">
        <v>1227</v>
      </c>
    </row>
    <row r="2653" spans="1:11">
      <c r="A2653" s="26">
        <v>44104</v>
      </c>
      <c r="B2653" t="s">
        <v>516</v>
      </c>
      <c r="C2653" t="s">
        <v>517</v>
      </c>
      <c r="D2653" t="s">
        <v>615</v>
      </c>
      <c r="E2653" t="s">
        <v>518</v>
      </c>
      <c r="F2653" s="29">
        <v>54</v>
      </c>
      <c r="G2653" s="29">
        <v>17586611.82</v>
      </c>
      <c r="H2653" t="s">
        <v>11</v>
      </c>
      <c r="I2653" t="s">
        <v>907</v>
      </c>
      <c r="J2653" t="s">
        <v>627</v>
      </c>
      <c r="K2653" t="s">
        <v>908</v>
      </c>
    </row>
    <row r="2654" spans="1:11">
      <c r="A2654" s="26">
        <v>44104</v>
      </c>
      <c r="B2654" t="s">
        <v>516</v>
      </c>
      <c r="C2654" t="s">
        <v>517</v>
      </c>
      <c r="D2654" t="s">
        <v>615</v>
      </c>
      <c r="E2654" t="s">
        <v>518</v>
      </c>
      <c r="F2654" s="29">
        <v>643</v>
      </c>
      <c r="G2654" s="29">
        <v>197865090.61000001</v>
      </c>
      <c r="H2654" t="s">
        <v>11</v>
      </c>
      <c r="I2654" t="s">
        <v>909</v>
      </c>
      <c r="J2654" t="s">
        <v>627</v>
      </c>
      <c r="K2654" t="s">
        <v>910</v>
      </c>
    </row>
    <row r="2655" spans="1:11">
      <c r="A2655" s="26">
        <v>44104</v>
      </c>
      <c r="B2655" t="s">
        <v>516</v>
      </c>
      <c r="C2655" t="s">
        <v>517</v>
      </c>
      <c r="D2655" t="s">
        <v>615</v>
      </c>
      <c r="E2655" t="s">
        <v>518</v>
      </c>
      <c r="F2655" s="29">
        <v>12</v>
      </c>
      <c r="G2655" s="29">
        <v>2052295.15</v>
      </c>
      <c r="H2655" t="s">
        <v>11</v>
      </c>
      <c r="I2655" t="s">
        <v>911</v>
      </c>
      <c r="J2655" t="s">
        <v>627</v>
      </c>
      <c r="K2655" t="s">
        <v>912</v>
      </c>
    </row>
    <row r="2656" spans="1:11">
      <c r="A2656" s="26">
        <v>44104</v>
      </c>
      <c r="B2656" t="s">
        <v>516</v>
      </c>
      <c r="C2656" t="s">
        <v>517</v>
      </c>
      <c r="D2656" t="s">
        <v>615</v>
      </c>
      <c r="E2656" t="s">
        <v>518</v>
      </c>
      <c r="F2656" s="29">
        <v>444</v>
      </c>
      <c r="G2656" s="29">
        <v>37732803.939999998</v>
      </c>
      <c r="H2656" t="s">
        <v>11</v>
      </c>
      <c r="I2656" t="s">
        <v>913</v>
      </c>
      <c r="J2656" t="s">
        <v>627</v>
      </c>
      <c r="K2656" t="s">
        <v>914</v>
      </c>
    </row>
    <row r="2657" spans="1:11">
      <c r="A2657" s="26">
        <v>44104</v>
      </c>
      <c r="B2657" t="s">
        <v>516</v>
      </c>
      <c r="C2657" t="s">
        <v>517</v>
      </c>
      <c r="D2657" t="s">
        <v>615</v>
      </c>
      <c r="E2657" t="s">
        <v>518</v>
      </c>
      <c r="F2657" s="29">
        <v>340</v>
      </c>
      <c r="G2657" s="29">
        <v>48371034.240000002</v>
      </c>
      <c r="H2657" t="s">
        <v>11</v>
      </c>
      <c r="I2657" t="s">
        <v>915</v>
      </c>
      <c r="J2657" t="s">
        <v>627</v>
      </c>
      <c r="K2657" t="s">
        <v>916</v>
      </c>
    </row>
    <row r="2658" spans="1:11">
      <c r="A2658" s="26">
        <v>44104</v>
      </c>
      <c r="B2658" t="s">
        <v>516</v>
      </c>
      <c r="C2658" t="s">
        <v>517</v>
      </c>
      <c r="D2658" t="s">
        <v>615</v>
      </c>
      <c r="E2658" t="s">
        <v>518</v>
      </c>
      <c r="F2658" s="29">
        <v>4</v>
      </c>
      <c r="G2658" s="29">
        <v>2545987.58</v>
      </c>
      <c r="H2658" t="s">
        <v>11</v>
      </c>
      <c r="I2658" t="s">
        <v>917</v>
      </c>
      <c r="J2658" t="s">
        <v>627</v>
      </c>
      <c r="K2658" t="s">
        <v>918</v>
      </c>
    </row>
    <row r="2659" spans="1:11">
      <c r="A2659" s="26">
        <v>44104</v>
      </c>
      <c r="B2659" t="s">
        <v>516</v>
      </c>
      <c r="C2659" t="s">
        <v>517</v>
      </c>
      <c r="D2659" t="s">
        <v>615</v>
      </c>
      <c r="E2659" t="s">
        <v>518</v>
      </c>
      <c r="F2659" s="29">
        <v>1093</v>
      </c>
      <c r="G2659" s="29">
        <v>670194860.29999995</v>
      </c>
      <c r="H2659" t="s">
        <v>11</v>
      </c>
      <c r="I2659" t="s">
        <v>919</v>
      </c>
      <c r="J2659" t="s">
        <v>627</v>
      </c>
      <c r="K2659" t="s">
        <v>920</v>
      </c>
    </row>
    <row r="2660" spans="1:11">
      <c r="A2660" s="26">
        <v>44104</v>
      </c>
      <c r="B2660" t="s">
        <v>516</v>
      </c>
      <c r="C2660" t="s">
        <v>517</v>
      </c>
      <c r="D2660" t="s">
        <v>615</v>
      </c>
      <c r="E2660" t="s">
        <v>518</v>
      </c>
      <c r="F2660" s="29">
        <v>18</v>
      </c>
      <c r="G2660" s="29">
        <v>14365718.789999999</v>
      </c>
      <c r="H2660" t="s">
        <v>11</v>
      </c>
      <c r="I2660" t="s">
        <v>921</v>
      </c>
      <c r="J2660" t="s">
        <v>627</v>
      </c>
      <c r="K2660" t="s">
        <v>922</v>
      </c>
    </row>
    <row r="2661" spans="1:11">
      <c r="A2661" s="26">
        <v>44104</v>
      </c>
      <c r="B2661" t="s">
        <v>516</v>
      </c>
      <c r="C2661" t="s">
        <v>517</v>
      </c>
      <c r="D2661" t="s">
        <v>615</v>
      </c>
      <c r="E2661" t="s">
        <v>518</v>
      </c>
      <c r="F2661" s="29">
        <v>25</v>
      </c>
      <c r="G2661" s="29">
        <v>3994696.67</v>
      </c>
      <c r="H2661" t="s">
        <v>11</v>
      </c>
      <c r="I2661" t="s">
        <v>923</v>
      </c>
      <c r="J2661" t="s">
        <v>627</v>
      </c>
      <c r="K2661" t="s">
        <v>924</v>
      </c>
    </row>
    <row r="2662" spans="1:11">
      <c r="A2662" s="26">
        <v>44104</v>
      </c>
      <c r="B2662" t="s">
        <v>516</v>
      </c>
      <c r="C2662" t="s">
        <v>517</v>
      </c>
      <c r="D2662" t="s">
        <v>615</v>
      </c>
      <c r="E2662" t="s">
        <v>518</v>
      </c>
      <c r="F2662" s="29">
        <v>533</v>
      </c>
      <c r="G2662" s="29">
        <v>61606333.939999998</v>
      </c>
      <c r="H2662" t="s">
        <v>11</v>
      </c>
      <c r="I2662" t="s">
        <v>925</v>
      </c>
      <c r="J2662" t="s">
        <v>627</v>
      </c>
      <c r="K2662" t="s">
        <v>926</v>
      </c>
    </row>
    <row r="2663" spans="1:11">
      <c r="A2663" s="26">
        <v>44104</v>
      </c>
      <c r="B2663" t="s">
        <v>516</v>
      </c>
      <c r="C2663" t="s">
        <v>517</v>
      </c>
      <c r="D2663" t="s">
        <v>615</v>
      </c>
      <c r="E2663" t="s">
        <v>518</v>
      </c>
      <c r="F2663" s="29">
        <v>71</v>
      </c>
      <c r="G2663" s="29">
        <v>4751810.3</v>
      </c>
      <c r="H2663" t="s">
        <v>11</v>
      </c>
      <c r="I2663" t="s">
        <v>927</v>
      </c>
      <c r="J2663" t="s">
        <v>627</v>
      </c>
      <c r="K2663" t="s">
        <v>928</v>
      </c>
    </row>
    <row r="2664" spans="1:11">
      <c r="A2664" s="26">
        <v>44104</v>
      </c>
      <c r="B2664" t="s">
        <v>516</v>
      </c>
      <c r="C2664" t="s">
        <v>517</v>
      </c>
      <c r="D2664" t="s">
        <v>615</v>
      </c>
      <c r="E2664" t="s">
        <v>518</v>
      </c>
      <c r="F2664" s="29">
        <v>129</v>
      </c>
      <c r="G2664" s="29">
        <v>31902596.969999999</v>
      </c>
      <c r="H2664" t="s">
        <v>11</v>
      </c>
      <c r="I2664" t="s">
        <v>929</v>
      </c>
      <c r="J2664" t="s">
        <v>627</v>
      </c>
      <c r="K2664" t="s">
        <v>930</v>
      </c>
    </row>
    <row r="2665" spans="1:11">
      <c r="A2665" s="26">
        <v>44104</v>
      </c>
      <c r="B2665" t="s">
        <v>516</v>
      </c>
      <c r="C2665" t="s">
        <v>517</v>
      </c>
      <c r="D2665" t="s">
        <v>615</v>
      </c>
      <c r="E2665" t="s">
        <v>518</v>
      </c>
      <c r="F2665" s="29">
        <v>511</v>
      </c>
      <c r="G2665" s="29">
        <v>82966903.939999998</v>
      </c>
      <c r="H2665" t="s">
        <v>11</v>
      </c>
      <c r="I2665" t="s">
        <v>931</v>
      </c>
      <c r="J2665" t="s">
        <v>627</v>
      </c>
      <c r="K2665" t="s">
        <v>932</v>
      </c>
    </row>
    <row r="2666" spans="1:11">
      <c r="A2666" s="26">
        <v>44104</v>
      </c>
      <c r="B2666" t="s">
        <v>516</v>
      </c>
      <c r="C2666" t="s">
        <v>517</v>
      </c>
      <c r="D2666" t="s">
        <v>615</v>
      </c>
      <c r="E2666" t="s">
        <v>518</v>
      </c>
      <c r="F2666" s="29">
        <v>12</v>
      </c>
      <c r="G2666" s="29">
        <v>379528.79</v>
      </c>
      <c r="H2666" t="s">
        <v>11</v>
      </c>
      <c r="I2666" t="s">
        <v>933</v>
      </c>
      <c r="J2666" t="s">
        <v>627</v>
      </c>
      <c r="K2666" t="s">
        <v>934</v>
      </c>
    </row>
    <row r="2667" spans="1:11">
      <c r="A2667" s="26">
        <v>44104</v>
      </c>
      <c r="B2667" t="s">
        <v>516</v>
      </c>
      <c r="C2667" t="s">
        <v>517</v>
      </c>
      <c r="D2667" t="s">
        <v>615</v>
      </c>
      <c r="E2667" t="s">
        <v>518</v>
      </c>
      <c r="F2667" s="29">
        <v>178</v>
      </c>
      <c r="G2667" s="29">
        <v>32635695.149999999</v>
      </c>
      <c r="H2667" t="s">
        <v>11</v>
      </c>
      <c r="I2667" t="s">
        <v>935</v>
      </c>
      <c r="J2667" t="s">
        <v>627</v>
      </c>
      <c r="K2667" t="s">
        <v>936</v>
      </c>
    </row>
    <row r="2668" spans="1:11">
      <c r="A2668" s="26">
        <v>44104</v>
      </c>
      <c r="B2668" t="s">
        <v>516</v>
      </c>
      <c r="C2668" t="s">
        <v>517</v>
      </c>
      <c r="D2668" t="s">
        <v>615</v>
      </c>
      <c r="E2668" t="s">
        <v>518</v>
      </c>
      <c r="F2668" s="29">
        <v>30</v>
      </c>
      <c r="G2668" s="29">
        <v>2101881.52</v>
      </c>
      <c r="H2668" t="s">
        <v>11</v>
      </c>
      <c r="I2668" t="s">
        <v>937</v>
      </c>
      <c r="J2668" t="s">
        <v>627</v>
      </c>
      <c r="K2668" t="s">
        <v>938</v>
      </c>
    </row>
    <row r="2669" spans="1:11">
      <c r="A2669" s="26">
        <v>44104</v>
      </c>
      <c r="B2669" t="s">
        <v>516</v>
      </c>
      <c r="C2669" t="s">
        <v>517</v>
      </c>
      <c r="D2669" t="s">
        <v>615</v>
      </c>
      <c r="E2669" t="s">
        <v>518</v>
      </c>
      <c r="F2669" s="29">
        <v>1069</v>
      </c>
      <c r="G2669" s="29">
        <v>215277835.75999999</v>
      </c>
      <c r="H2669" t="s">
        <v>11</v>
      </c>
      <c r="I2669" t="s">
        <v>939</v>
      </c>
      <c r="J2669" t="s">
        <v>627</v>
      </c>
      <c r="K2669" t="s">
        <v>940</v>
      </c>
    </row>
    <row r="2670" spans="1:11">
      <c r="A2670" s="26">
        <v>44104</v>
      </c>
      <c r="B2670" t="s">
        <v>516</v>
      </c>
      <c r="C2670" t="s">
        <v>517</v>
      </c>
      <c r="D2670" t="s">
        <v>615</v>
      </c>
      <c r="E2670" t="s">
        <v>518</v>
      </c>
      <c r="F2670" s="29">
        <v>47</v>
      </c>
      <c r="G2670" s="29">
        <v>31458608.48</v>
      </c>
      <c r="H2670" t="s">
        <v>11</v>
      </c>
      <c r="I2670" t="s">
        <v>941</v>
      </c>
      <c r="J2670" t="s">
        <v>627</v>
      </c>
      <c r="K2670" t="s">
        <v>942</v>
      </c>
    </row>
    <row r="2671" spans="1:11">
      <c r="A2671" s="26">
        <v>44104</v>
      </c>
      <c r="B2671" t="s">
        <v>516</v>
      </c>
      <c r="C2671" t="s">
        <v>517</v>
      </c>
      <c r="D2671" t="s">
        <v>615</v>
      </c>
      <c r="E2671" t="s">
        <v>518</v>
      </c>
      <c r="F2671" s="29">
        <v>228</v>
      </c>
      <c r="G2671" s="29">
        <v>28261619.390000001</v>
      </c>
      <c r="H2671" t="s">
        <v>11</v>
      </c>
      <c r="I2671" t="s">
        <v>943</v>
      </c>
      <c r="J2671" t="s">
        <v>627</v>
      </c>
      <c r="K2671" t="s">
        <v>944</v>
      </c>
    </row>
    <row r="2672" spans="1:11">
      <c r="A2672" s="26">
        <v>44104</v>
      </c>
      <c r="B2672" t="s">
        <v>516</v>
      </c>
      <c r="C2672" t="s">
        <v>517</v>
      </c>
      <c r="D2672" t="s">
        <v>615</v>
      </c>
      <c r="E2672" t="s">
        <v>518</v>
      </c>
      <c r="F2672" s="29">
        <v>22</v>
      </c>
      <c r="G2672" s="29">
        <v>5375996.9699999997</v>
      </c>
      <c r="H2672" t="s">
        <v>11</v>
      </c>
      <c r="I2672" t="s">
        <v>945</v>
      </c>
      <c r="J2672" t="s">
        <v>627</v>
      </c>
      <c r="K2672" t="s">
        <v>946</v>
      </c>
    </row>
    <row r="2673" spans="1:11">
      <c r="A2673" s="26">
        <v>44104</v>
      </c>
      <c r="B2673" t="s">
        <v>516</v>
      </c>
      <c r="C2673" t="s">
        <v>517</v>
      </c>
      <c r="D2673" t="s">
        <v>615</v>
      </c>
      <c r="E2673" t="s">
        <v>518</v>
      </c>
      <c r="F2673" s="29">
        <v>774</v>
      </c>
      <c r="G2673" s="29">
        <v>64503022.729999997</v>
      </c>
      <c r="H2673" t="s">
        <v>11</v>
      </c>
      <c r="I2673" t="s">
        <v>947</v>
      </c>
      <c r="J2673" t="s">
        <v>627</v>
      </c>
      <c r="K2673" t="s">
        <v>948</v>
      </c>
    </row>
    <row r="2674" spans="1:11">
      <c r="A2674" s="26">
        <v>44104</v>
      </c>
      <c r="B2674" t="s">
        <v>516</v>
      </c>
      <c r="C2674" t="s">
        <v>517</v>
      </c>
      <c r="D2674" t="s">
        <v>615</v>
      </c>
      <c r="E2674" t="s">
        <v>518</v>
      </c>
      <c r="F2674" s="29">
        <v>165</v>
      </c>
      <c r="G2674" s="29">
        <v>99566511.209999993</v>
      </c>
      <c r="H2674" t="s">
        <v>11</v>
      </c>
      <c r="I2674" t="s">
        <v>949</v>
      </c>
      <c r="J2674" t="s">
        <v>627</v>
      </c>
      <c r="K2674" t="s">
        <v>950</v>
      </c>
    </row>
    <row r="2675" spans="1:11">
      <c r="A2675" s="26">
        <v>44104</v>
      </c>
      <c r="B2675" t="s">
        <v>516</v>
      </c>
      <c r="C2675" t="s">
        <v>517</v>
      </c>
      <c r="D2675" t="s">
        <v>615</v>
      </c>
      <c r="E2675" t="s">
        <v>518</v>
      </c>
      <c r="F2675" s="29">
        <v>6</v>
      </c>
      <c r="G2675" s="29">
        <v>599474.24</v>
      </c>
      <c r="H2675" t="s">
        <v>11</v>
      </c>
      <c r="I2675" t="s">
        <v>951</v>
      </c>
      <c r="J2675" t="s">
        <v>627</v>
      </c>
      <c r="K2675" t="s">
        <v>952</v>
      </c>
    </row>
    <row r="2676" spans="1:11">
      <c r="A2676" s="26">
        <v>44104</v>
      </c>
      <c r="B2676" t="s">
        <v>516</v>
      </c>
      <c r="C2676" t="s">
        <v>517</v>
      </c>
      <c r="D2676" t="s">
        <v>615</v>
      </c>
      <c r="E2676" t="s">
        <v>518</v>
      </c>
      <c r="F2676" s="29">
        <v>1723</v>
      </c>
      <c r="G2676" s="29">
        <v>1747819703.03</v>
      </c>
      <c r="H2676" t="s">
        <v>11</v>
      </c>
      <c r="I2676" t="s">
        <v>953</v>
      </c>
      <c r="J2676" t="s">
        <v>627</v>
      </c>
      <c r="K2676" t="s">
        <v>954</v>
      </c>
    </row>
    <row r="2677" spans="1:11">
      <c r="A2677" s="26">
        <v>44104</v>
      </c>
      <c r="B2677" t="s">
        <v>516</v>
      </c>
      <c r="C2677" t="s">
        <v>517</v>
      </c>
      <c r="D2677" t="s">
        <v>615</v>
      </c>
      <c r="E2677" t="s">
        <v>518</v>
      </c>
      <c r="F2677" s="29">
        <v>200</v>
      </c>
      <c r="G2677" s="29">
        <v>41966022.729999997</v>
      </c>
      <c r="H2677" t="s">
        <v>11</v>
      </c>
      <c r="I2677" t="s">
        <v>955</v>
      </c>
      <c r="J2677" t="s">
        <v>627</v>
      </c>
      <c r="K2677" t="s">
        <v>956</v>
      </c>
    </row>
    <row r="2678" spans="1:11">
      <c r="A2678" s="26">
        <v>44104</v>
      </c>
      <c r="B2678" t="s">
        <v>516</v>
      </c>
      <c r="C2678" t="s">
        <v>517</v>
      </c>
      <c r="D2678" t="s">
        <v>615</v>
      </c>
      <c r="E2678" t="s">
        <v>518</v>
      </c>
      <c r="F2678" s="29">
        <v>749</v>
      </c>
      <c r="G2678" s="29">
        <v>257898574.24000001</v>
      </c>
      <c r="H2678" t="s">
        <v>11</v>
      </c>
      <c r="I2678" t="s">
        <v>957</v>
      </c>
      <c r="J2678" t="s">
        <v>627</v>
      </c>
      <c r="K2678" t="s">
        <v>958</v>
      </c>
    </row>
    <row r="2679" spans="1:11">
      <c r="A2679" s="26">
        <v>44104</v>
      </c>
      <c r="B2679" t="s">
        <v>516</v>
      </c>
      <c r="C2679" t="s">
        <v>517</v>
      </c>
      <c r="D2679" t="s">
        <v>615</v>
      </c>
      <c r="E2679" t="s">
        <v>518</v>
      </c>
      <c r="F2679" s="29">
        <v>69</v>
      </c>
      <c r="G2679" s="29">
        <v>24022648.48</v>
      </c>
      <c r="H2679" t="s">
        <v>11</v>
      </c>
      <c r="I2679" t="s">
        <v>959</v>
      </c>
      <c r="J2679" t="s">
        <v>627</v>
      </c>
      <c r="K2679" t="s">
        <v>960</v>
      </c>
    </row>
    <row r="2680" spans="1:11">
      <c r="A2680" s="26">
        <v>44104</v>
      </c>
      <c r="B2680" t="s">
        <v>516</v>
      </c>
      <c r="C2680" t="s">
        <v>517</v>
      </c>
      <c r="D2680" t="s">
        <v>615</v>
      </c>
      <c r="E2680" t="s">
        <v>518</v>
      </c>
      <c r="F2680" s="29">
        <v>75</v>
      </c>
      <c r="G2680" s="29">
        <v>20395395.449999999</v>
      </c>
      <c r="H2680" t="s">
        <v>11</v>
      </c>
      <c r="I2680" t="s">
        <v>961</v>
      </c>
      <c r="J2680" t="s">
        <v>627</v>
      </c>
      <c r="K2680" t="s">
        <v>962</v>
      </c>
    </row>
    <row r="2681" spans="1:11">
      <c r="A2681" s="26">
        <v>44104</v>
      </c>
      <c r="B2681" t="s">
        <v>516</v>
      </c>
      <c r="C2681" t="s">
        <v>517</v>
      </c>
      <c r="D2681" t="s">
        <v>615</v>
      </c>
      <c r="E2681" t="s">
        <v>518</v>
      </c>
      <c r="F2681" s="29">
        <v>184</v>
      </c>
      <c r="G2681" s="29">
        <v>58805438.18</v>
      </c>
      <c r="H2681" t="s">
        <v>11</v>
      </c>
      <c r="I2681" t="s">
        <v>963</v>
      </c>
      <c r="J2681" t="s">
        <v>627</v>
      </c>
      <c r="K2681" t="s">
        <v>964</v>
      </c>
    </row>
    <row r="2682" spans="1:11">
      <c r="A2682" s="26">
        <v>44104</v>
      </c>
      <c r="B2682" t="s">
        <v>516</v>
      </c>
      <c r="C2682" t="s">
        <v>517</v>
      </c>
      <c r="D2682" t="s">
        <v>615</v>
      </c>
      <c r="E2682" t="s">
        <v>518</v>
      </c>
      <c r="F2682" s="29">
        <v>1386</v>
      </c>
      <c r="G2682" s="29">
        <v>23304800.609999999</v>
      </c>
      <c r="H2682" t="s">
        <v>11</v>
      </c>
      <c r="I2682" t="s">
        <v>965</v>
      </c>
      <c r="J2682" t="s">
        <v>627</v>
      </c>
      <c r="K2682" t="s">
        <v>966</v>
      </c>
    </row>
    <row r="2683" spans="1:11">
      <c r="A2683" s="26">
        <v>44104</v>
      </c>
      <c r="B2683" t="s">
        <v>516</v>
      </c>
      <c r="C2683" t="s">
        <v>517</v>
      </c>
      <c r="D2683" t="s">
        <v>615</v>
      </c>
      <c r="E2683" t="s">
        <v>518</v>
      </c>
      <c r="F2683" s="29">
        <v>43</v>
      </c>
      <c r="G2683" s="29">
        <v>2222446.36</v>
      </c>
      <c r="H2683" t="s">
        <v>11</v>
      </c>
      <c r="I2683" t="s">
        <v>1230</v>
      </c>
      <c r="J2683" t="s">
        <v>627</v>
      </c>
      <c r="K2683" t="s">
        <v>1231</v>
      </c>
    </row>
    <row r="2684" spans="1:11">
      <c r="A2684" s="26">
        <v>44104</v>
      </c>
      <c r="B2684" t="s">
        <v>516</v>
      </c>
      <c r="C2684" t="s">
        <v>517</v>
      </c>
      <c r="D2684" t="s">
        <v>615</v>
      </c>
      <c r="E2684" t="s">
        <v>518</v>
      </c>
      <c r="F2684" s="29">
        <v>7</v>
      </c>
      <c r="G2684" s="29">
        <v>1103256.97</v>
      </c>
      <c r="H2684" t="s">
        <v>11</v>
      </c>
      <c r="I2684" t="s">
        <v>967</v>
      </c>
      <c r="J2684" t="s">
        <v>627</v>
      </c>
      <c r="K2684" t="s">
        <v>968</v>
      </c>
    </row>
    <row r="2685" spans="1:11">
      <c r="A2685" s="26">
        <v>44104</v>
      </c>
      <c r="B2685" t="s">
        <v>516</v>
      </c>
      <c r="C2685" t="s">
        <v>517</v>
      </c>
      <c r="D2685" t="s">
        <v>615</v>
      </c>
      <c r="E2685" t="s">
        <v>518</v>
      </c>
      <c r="F2685" s="29">
        <v>340</v>
      </c>
      <c r="G2685" s="29">
        <v>80343343.939999998</v>
      </c>
      <c r="H2685" t="s">
        <v>11</v>
      </c>
      <c r="I2685" t="s">
        <v>969</v>
      </c>
      <c r="J2685" t="s">
        <v>627</v>
      </c>
      <c r="K2685" t="s">
        <v>970</v>
      </c>
    </row>
    <row r="2686" spans="1:11">
      <c r="A2686" s="26">
        <v>44104</v>
      </c>
      <c r="B2686" t="s">
        <v>516</v>
      </c>
      <c r="C2686" t="s">
        <v>517</v>
      </c>
      <c r="D2686" t="s">
        <v>615</v>
      </c>
      <c r="E2686" t="s">
        <v>518</v>
      </c>
      <c r="F2686" s="29">
        <v>321</v>
      </c>
      <c r="G2686" s="29">
        <v>45684851.520000003</v>
      </c>
      <c r="H2686" t="s">
        <v>11</v>
      </c>
      <c r="I2686" t="s">
        <v>971</v>
      </c>
      <c r="J2686" t="s">
        <v>627</v>
      </c>
      <c r="K2686" t="s">
        <v>972</v>
      </c>
    </row>
    <row r="2687" spans="1:11">
      <c r="A2687" s="26">
        <v>44104</v>
      </c>
      <c r="B2687" t="s">
        <v>516</v>
      </c>
      <c r="C2687" t="s">
        <v>517</v>
      </c>
      <c r="D2687" t="s">
        <v>615</v>
      </c>
      <c r="E2687" t="s">
        <v>518</v>
      </c>
      <c r="F2687" s="29">
        <v>1229</v>
      </c>
      <c r="G2687" s="29">
        <v>472168720.86000001</v>
      </c>
      <c r="H2687" t="s">
        <v>11</v>
      </c>
      <c r="I2687" t="s">
        <v>809</v>
      </c>
      <c r="J2687" t="s">
        <v>627</v>
      </c>
      <c r="K2687" t="s">
        <v>973</v>
      </c>
    </row>
    <row r="2688" spans="1:11">
      <c r="A2688" s="26">
        <v>44104</v>
      </c>
      <c r="B2688" t="s">
        <v>516</v>
      </c>
      <c r="C2688" t="s">
        <v>517</v>
      </c>
      <c r="D2688" t="s">
        <v>615</v>
      </c>
      <c r="E2688" t="s">
        <v>518</v>
      </c>
      <c r="F2688" s="29">
        <v>16</v>
      </c>
      <c r="G2688" s="29">
        <v>507086.29</v>
      </c>
      <c r="H2688" t="s">
        <v>11</v>
      </c>
      <c r="I2688" t="s">
        <v>917</v>
      </c>
      <c r="J2688" t="s">
        <v>627</v>
      </c>
      <c r="K2688" t="s">
        <v>974</v>
      </c>
    </row>
    <row r="2689" spans="1:11">
      <c r="A2689" s="26">
        <v>44104</v>
      </c>
      <c r="B2689" t="s">
        <v>516</v>
      </c>
      <c r="C2689" t="s">
        <v>517</v>
      </c>
      <c r="D2689" t="s">
        <v>615</v>
      </c>
      <c r="E2689" t="s">
        <v>518</v>
      </c>
      <c r="F2689" s="29">
        <v>124</v>
      </c>
      <c r="G2689" s="29">
        <v>21138489.390000001</v>
      </c>
      <c r="H2689" t="s">
        <v>11</v>
      </c>
      <c r="I2689" t="s">
        <v>975</v>
      </c>
      <c r="J2689" t="s">
        <v>627</v>
      </c>
      <c r="K2689" t="s">
        <v>976</v>
      </c>
    </row>
    <row r="2690" spans="1:11">
      <c r="A2690" s="26">
        <v>44104</v>
      </c>
      <c r="B2690" t="s">
        <v>516</v>
      </c>
      <c r="C2690" t="s">
        <v>517</v>
      </c>
      <c r="D2690" t="s">
        <v>615</v>
      </c>
      <c r="E2690" t="s">
        <v>518</v>
      </c>
      <c r="F2690" s="29">
        <v>600</v>
      </c>
      <c r="G2690" s="29">
        <v>279800627.88</v>
      </c>
      <c r="H2690" t="s">
        <v>11</v>
      </c>
      <c r="I2690" t="s">
        <v>977</v>
      </c>
      <c r="J2690" t="s">
        <v>627</v>
      </c>
      <c r="K2690" t="s">
        <v>978</v>
      </c>
    </row>
    <row r="2691" spans="1:11">
      <c r="A2691" s="26">
        <v>44104</v>
      </c>
      <c r="B2691" t="s">
        <v>516</v>
      </c>
      <c r="C2691" t="s">
        <v>517</v>
      </c>
      <c r="D2691" t="s">
        <v>615</v>
      </c>
      <c r="E2691" t="s">
        <v>518</v>
      </c>
      <c r="F2691" s="29">
        <v>165</v>
      </c>
      <c r="G2691" s="29">
        <v>92457758.790000007</v>
      </c>
      <c r="H2691" t="s">
        <v>11</v>
      </c>
      <c r="I2691" t="s">
        <v>979</v>
      </c>
      <c r="J2691" t="s">
        <v>627</v>
      </c>
      <c r="K2691" t="s">
        <v>980</v>
      </c>
    </row>
    <row r="2692" spans="1:11">
      <c r="A2692" s="26">
        <v>44104</v>
      </c>
      <c r="B2692" t="s">
        <v>516</v>
      </c>
      <c r="C2692" t="s">
        <v>517</v>
      </c>
      <c r="D2692" t="s">
        <v>615</v>
      </c>
      <c r="E2692" t="s">
        <v>518</v>
      </c>
      <c r="F2692" s="29">
        <v>50</v>
      </c>
      <c r="G2692" s="29">
        <v>10219246.359999999</v>
      </c>
      <c r="H2692" t="s">
        <v>11</v>
      </c>
      <c r="I2692" t="s">
        <v>981</v>
      </c>
      <c r="J2692" t="s">
        <v>627</v>
      </c>
      <c r="K2692" t="s">
        <v>982</v>
      </c>
    </row>
    <row r="2693" spans="1:11">
      <c r="A2693" s="26">
        <v>44104</v>
      </c>
      <c r="B2693" t="s">
        <v>516</v>
      </c>
      <c r="C2693" t="s">
        <v>517</v>
      </c>
      <c r="D2693" t="s">
        <v>615</v>
      </c>
      <c r="E2693" t="s">
        <v>518</v>
      </c>
      <c r="F2693" s="29">
        <v>250</v>
      </c>
      <c r="G2693" s="29">
        <v>7954343.0300000003</v>
      </c>
      <c r="H2693" t="s">
        <v>11</v>
      </c>
      <c r="I2693" t="s">
        <v>983</v>
      </c>
      <c r="J2693" t="s">
        <v>627</v>
      </c>
      <c r="K2693" t="s">
        <v>984</v>
      </c>
    </row>
    <row r="2694" spans="1:11">
      <c r="A2694" s="26">
        <v>44104</v>
      </c>
      <c r="B2694" t="s">
        <v>516</v>
      </c>
      <c r="C2694" t="s">
        <v>517</v>
      </c>
      <c r="D2694" t="s">
        <v>615</v>
      </c>
      <c r="E2694" t="s">
        <v>518</v>
      </c>
      <c r="F2694" s="29">
        <v>23</v>
      </c>
      <c r="G2694" s="29">
        <v>12314130</v>
      </c>
      <c r="H2694" t="s">
        <v>11</v>
      </c>
      <c r="I2694" t="s">
        <v>985</v>
      </c>
      <c r="J2694" t="s">
        <v>627</v>
      </c>
      <c r="K2694" t="s">
        <v>986</v>
      </c>
    </row>
    <row r="2695" spans="1:11">
      <c r="A2695" s="26">
        <v>44104</v>
      </c>
      <c r="B2695" t="s">
        <v>516</v>
      </c>
      <c r="C2695" t="s">
        <v>517</v>
      </c>
      <c r="D2695" t="s">
        <v>615</v>
      </c>
      <c r="E2695" t="s">
        <v>518</v>
      </c>
      <c r="F2695" s="29">
        <v>229</v>
      </c>
      <c r="G2695" s="29">
        <v>42051657.579999998</v>
      </c>
      <c r="H2695" t="s">
        <v>11</v>
      </c>
      <c r="I2695" t="s">
        <v>987</v>
      </c>
      <c r="J2695" t="s">
        <v>627</v>
      </c>
      <c r="K2695" t="s">
        <v>988</v>
      </c>
    </row>
    <row r="2696" spans="1:11">
      <c r="A2696" s="26">
        <v>44104</v>
      </c>
      <c r="B2696" t="s">
        <v>516</v>
      </c>
      <c r="C2696" t="s">
        <v>517</v>
      </c>
      <c r="D2696" t="s">
        <v>615</v>
      </c>
      <c r="E2696" t="s">
        <v>518</v>
      </c>
      <c r="F2696" s="29">
        <v>210</v>
      </c>
      <c r="G2696" s="29">
        <v>54572252.729999997</v>
      </c>
      <c r="H2696" t="s">
        <v>11</v>
      </c>
      <c r="I2696" t="s">
        <v>989</v>
      </c>
      <c r="J2696" t="s">
        <v>627</v>
      </c>
      <c r="K2696" t="s">
        <v>990</v>
      </c>
    </row>
    <row r="2697" spans="1:11">
      <c r="A2697" s="26">
        <v>44104</v>
      </c>
      <c r="B2697" t="s">
        <v>516</v>
      </c>
      <c r="C2697" t="s">
        <v>517</v>
      </c>
      <c r="D2697" t="s">
        <v>615</v>
      </c>
      <c r="E2697" t="s">
        <v>518</v>
      </c>
      <c r="F2697" s="29">
        <v>476</v>
      </c>
      <c r="G2697" s="29">
        <v>390655530.61000001</v>
      </c>
      <c r="H2697" t="s">
        <v>11</v>
      </c>
      <c r="I2697" t="s">
        <v>991</v>
      </c>
      <c r="J2697" t="s">
        <v>627</v>
      </c>
      <c r="K2697" t="s">
        <v>992</v>
      </c>
    </row>
    <row r="2698" spans="1:11">
      <c r="A2698" s="26">
        <v>44104</v>
      </c>
      <c r="B2698" t="s">
        <v>516</v>
      </c>
      <c r="C2698" t="s">
        <v>517</v>
      </c>
      <c r="D2698" t="s">
        <v>615</v>
      </c>
      <c r="E2698" t="s">
        <v>518</v>
      </c>
      <c r="F2698" s="29">
        <v>9</v>
      </c>
      <c r="G2698" s="29">
        <v>15255446.970000001</v>
      </c>
      <c r="H2698" t="s">
        <v>11</v>
      </c>
      <c r="I2698" t="s">
        <v>993</v>
      </c>
      <c r="J2698" t="s">
        <v>627</v>
      </c>
      <c r="K2698" t="s">
        <v>994</v>
      </c>
    </row>
    <row r="2699" spans="1:11">
      <c r="A2699" s="26">
        <v>44104</v>
      </c>
      <c r="B2699" t="s">
        <v>516</v>
      </c>
      <c r="C2699" t="s">
        <v>517</v>
      </c>
      <c r="D2699" t="s">
        <v>615</v>
      </c>
      <c r="E2699" t="s">
        <v>518</v>
      </c>
      <c r="F2699" s="29">
        <v>110</v>
      </c>
      <c r="G2699" s="29">
        <v>8932822.4100000001</v>
      </c>
      <c r="H2699" t="s">
        <v>11</v>
      </c>
      <c r="I2699" t="s">
        <v>993</v>
      </c>
      <c r="J2699" t="s">
        <v>627</v>
      </c>
      <c r="K2699" t="s">
        <v>995</v>
      </c>
    </row>
    <row r="2700" spans="1:11">
      <c r="A2700" s="26">
        <v>44104</v>
      </c>
      <c r="B2700" t="s">
        <v>516</v>
      </c>
      <c r="C2700" t="s">
        <v>517</v>
      </c>
      <c r="D2700" t="s">
        <v>615</v>
      </c>
      <c r="E2700" t="s">
        <v>518</v>
      </c>
      <c r="F2700" s="29">
        <v>414</v>
      </c>
      <c r="G2700" s="29">
        <v>55169440.299999997</v>
      </c>
      <c r="H2700" t="s">
        <v>11</v>
      </c>
      <c r="I2700" t="s">
        <v>996</v>
      </c>
      <c r="J2700" t="s">
        <v>627</v>
      </c>
      <c r="K2700" t="s">
        <v>997</v>
      </c>
    </row>
    <row r="2701" spans="1:11">
      <c r="A2701" s="26">
        <v>44104</v>
      </c>
      <c r="B2701" t="s">
        <v>516</v>
      </c>
      <c r="C2701" t="s">
        <v>517</v>
      </c>
      <c r="D2701" t="s">
        <v>615</v>
      </c>
      <c r="E2701" t="s">
        <v>518</v>
      </c>
      <c r="F2701" s="29">
        <v>834</v>
      </c>
      <c r="G2701" s="29">
        <v>331819153.63999999</v>
      </c>
      <c r="H2701" t="s">
        <v>11</v>
      </c>
      <c r="I2701" t="s">
        <v>998</v>
      </c>
      <c r="J2701" t="s">
        <v>627</v>
      </c>
      <c r="K2701" t="s">
        <v>999</v>
      </c>
    </row>
    <row r="2702" spans="1:11">
      <c r="A2702" s="26">
        <v>44104</v>
      </c>
      <c r="B2702" t="s">
        <v>516</v>
      </c>
      <c r="C2702" t="s">
        <v>517</v>
      </c>
      <c r="D2702" t="s">
        <v>615</v>
      </c>
      <c r="E2702" t="s">
        <v>518</v>
      </c>
      <c r="F2702" s="29">
        <v>219</v>
      </c>
      <c r="G2702" s="29">
        <v>9028544.5600000005</v>
      </c>
      <c r="H2702" t="s">
        <v>11</v>
      </c>
      <c r="I2702" t="s">
        <v>991</v>
      </c>
      <c r="J2702" t="s">
        <v>627</v>
      </c>
      <c r="K2702" t="s">
        <v>1000</v>
      </c>
    </row>
    <row r="2703" spans="1:11">
      <c r="A2703" s="26">
        <v>44104</v>
      </c>
      <c r="B2703" t="s">
        <v>516</v>
      </c>
      <c r="C2703" t="s">
        <v>517</v>
      </c>
      <c r="D2703" t="s">
        <v>615</v>
      </c>
      <c r="E2703" t="s">
        <v>518</v>
      </c>
      <c r="F2703" s="29">
        <v>37</v>
      </c>
      <c r="G2703" s="29">
        <v>5735499.7000000002</v>
      </c>
      <c r="H2703" t="s">
        <v>11</v>
      </c>
      <c r="I2703" t="s">
        <v>1001</v>
      </c>
      <c r="J2703" t="s">
        <v>627</v>
      </c>
      <c r="K2703" t="s">
        <v>1002</v>
      </c>
    </row>
    <row r="2704" spans="1:11">
      <c r="A2704" s="26">
        <v>44104</v>
      </c>
      <c r="B2704" t="s">
        <v>516</v>
      </c>
      <c r="C2704" t="s">
        <v>517</v>
      </c>
      <c r="D2704" t="s">
        <v>615</v>
      </c>
      <c r="E2704" t="s">
        <v>518</v>
      </c>
      <c r="F2704" s="29">
        <v>62</v>
      </c>
      <c r="G2704" s="29">
        <v>29458712.73</v>
      </c>
      <c r="H2704" t="s">
        <v>11</v>
      </c>
      <c r="I2704" t="s">
        <v>1003</v>
      </c>
      <c r="J2704" t="s">
        <v>627</v>
      </c>
      <c r="K2704" t="s">
        <v>1004</v>
      </c>
    </row>
    <row r="2705" spans="1:11">
      <c r="A2705" s="26">
        <v>44104</v>
      </c>
      <c r="B2705" t="s">
        <v>516</v>
      </c>
      <c r="C2705" t="s">
        <v>517</v>
      </c>
      <c r="D2705" t="s">
        <v>615</v>
      </c>
      <c r="E2705" t="s">
        <v>518</v>
      </c>
      <c r="F2705" s="29">
        <v>61</v>
      </c>
      <c r="G2705" s="29">
        <v>4878081.21</v>
      </c>
      <c r="H2705" t="s">
        <v>11</v>
      </c>
      <c r="I2705" t="s">
        <v>1005</v>
      </c>
      <c r="J2705" t="s">
        <v>627</v>
      </c>
      <c r="K2705" t="s">
        <v>1006</v>
      </c>
    </row>
    <row r="2706" spans="1:11">
      <c r="A2706" s="26">
        <v>44104</v>
      </c>
      <c r="B2706" t="s">
        <v>516</v>
      </c>
      <c r="C2706" t="s">
        <v>517</v>
      </c>
      <c r="D2706" t="s">
        <v>615</v>
      </c>
      <c r="E2706" t="s">
        <v>518</v>
      </c>
      <c r="F2706" s="29">
        <v>25</v>
      </c>
      <c r="G2706" s="29">
        <v>7423621.21</v>
      </c>
      <c r="H2706" t="s">
        <v>11</v>
      </c>
      <c r="I2706" t="s">
        <v>1007</v>
      </c>
      <c r="J2706" t="s">
        <v>627</v>
      </c>
      <c r="K2706" t="s">
        <v>1008</v>
      </c>
    </row>
    <row r="2707" spans="1:11">
      <c r="A2707" s="26">
        <v>44104</v>
      </c>
      <c r="B2707" t="s">
        <v>516</v>
      </c>
      <c r="C2707" t="s">
        <v>517</v>
      </c>
      <c r="D2707" t="s">
        <v>615</v>
      </c>
      <c r="E2707" t="s">
        <v>518</v>
      </c>
      <c r="F2707" s="29">
        <v>65</v>
      </c>
      <c r="G2707" s="29">
        <v>4389595.76</v>
      </c>
      <c r="H2707" t="s">
        <v>11</v>
      </c>
      <c r="I2707" t="s">
        <v>1009</v>
      </c>
      <c r="J2707" t="s">
        <v>627</v>
      </c>
      <c r="K2707" t="s">
        <v>1010</v>
      </c>
    </row>
    <row r="2708" spans="1:11">
      <c r="A2708" s="26">
        <v>44104</v>
      </c>
      <c r="B2708" t="s">
        <v>516</v>
      </c>
      <c r="C2708" t="s">
        <v>517</v>
      </c>
      <c r="D2708" t="s">
        <v>615</v>
      </c>
      <c r="E2708" t="s">
        <v>518</v>
      </c>
      <c r="F2708" s="29">
        <v>4</v>
      </c>
      <c r="G2708" s="29">
        <v>14623511.210000001</v>
      </c>
      <c r="H2708" t="s">
        <v>11</v>
      </c>
      <c r="I2708" t="s">
        <v>1011</v>
      </c>
      <c r="J2708" t="s">
        <v>627</v>
      </c>
      <c r="K2708" t="s">
        <v>1012</v>
      </c>
    </row>
    <row r="2709" spans="1:11">
      <c r="A2709" s="26">
        <v>44104</v>
      </c>
      <c r="B2709" t="s">
        <v>516</v>
      </c>
      <c r="C2709" t="s">
        <v>517</v>
      </c>
      <c r="D2709" t="s">
        <v>615</v>
      </c>
      <c r="E2709" t="s">
        <v>518</v>
      </c>
      <c r="F2709" s="29">
        <v>15</v>
      </c>
      <c r="G2709" s="29">
        <v>16416130.609999999</v>
      </c>
      <c r="H2709" t="s">
        <v>11</v>
      </c>
      <c r="I2709" t="s">
        <v>1013</v>
      </c>
      <c r="J2709" t="s">
        <v>627</v>
      </c>
      <c r="K2709" t="s">
        <v>1014</v>
      </c>
    </row>
    <row r="2710" spans="1:11">
      <c r="A2710" s="26">
        <v>44104</v>
      </c>
      <c r="B2710" t="s">
        <v>516</v>
      </c>
      <c r="C2710" t="s">
        <v>517</v>
      </c>
      <c r="D2710" t="s">
        <v>615</v>
      </c>
      <c r="E2710" t="s">
        <v>518</v>
      </c>
      <c r="F2710" s="29">
        <v>491</v>
      </c>
      <c r="G2710" s="29">
        <v>161677282.72999999</v>
      </c>
      <c r="H2710" t="s">
        <v>11</v>
      </c>
      <c r="I2710" t="s">
        <v>1015</v>
      </c>
      <c r="J2710" t="s">
        <v>627</v>
      </c>
      <c r="K2710" t="s">
        <v>1016</v>
      </c>
    </row>
    <row r="2711" spans="1:11">
      <c r="A2711" s="26">
        <v>44104</v>
      </c>
      <c r="B2711" t="s">
        <v>516</v>
      </c>
      <c r="C2711" t="s">
        <v>517</v>
      </c>
      <c r="D2711" t="s">
        <v>615</v>
      </c>
      <c r="E2711" t="s">
        <v>518</v>
      </c>
      <c r="F2711" s="29">
        <v>31</v>
      </c>
      <c r="G2711" s="29">
        <v>3363263.33</v>
      </c>
      <c r="H2711" t="s">
        <v>11</v>
      </c>
      <c r="I2711" t="s">
        <v>1017</v>
      </c>
      <c r="J2711" t="s">
        <v>627</v>
      </c>
      <c r="K2711" t="s">
        <v>1018</v>
      </c>
    </row>
    <row r="2712" spans="1:11">
      <c r="A2712" s="26">
        <v>44104</v>
      </c>
      <c r="B2712" t="s">
        <v>516</v>
      </c>
      <c r="C2712" t="s">
        <v>517</v>
      </c>
      <c r="D2712" t="s">
        <v>615</v>
      </c>
      <c r="E2712" t="s">
        <v>518</v>
      </c>
      <c r="F2712" s="29">
        <v>181</v>
      </c>
      <c r="G2712" s="29">
        <v>13067785.15</v>
      </c>
      <c r="H2712" t="s">
        <v>11</v>
      </c>
      <c r="I2712" t="s">
        <v>1019</v>
      </c>
      <c r="J2712" t="s">
        <v>627</v>
      </c>
      <c r="K2712" t="s">
        <v>1020</v>
      </c>
    </row>
    <row r="2713" spans="1:11">
      <c r="A2713" s="26">
        <v>44104</v>
      </c>
      <c r="B2713" t="s">
        <v>516</v>
      </c>
      <c r="C2713" t="s">
        <v>517</v>
      </c>
      <c r="D2713" t="s">
        <v>615</v>
      </c>
      <c r="E2713" t="s">
        <v>518</v>
      </c>
      <c r="F2713" s="29">
        <v>53</v>
      </c>
      <c r="G2713" s="29">
        <v>31861147.879999999</v>
      </c>
      <c r="H2713" t="s">
        <v>11</v>
      </c>
      <c r="I2713" t="s">
        <v>1021</v>
      </c>
      <c r="J2713" t="s">
        <v>627</v>
      </c>
      <c r="K2713" t="s">
        <v>1022</v>
      </c>
    </row>
    <row r="2714" spans="1:11">
      <c r="A2714" s="26">
        <v>44104</v>
      </c>
      <c r="B2714" t="s">
        <v>516</v>
      </c>
      <c r="C2714" t="s">
        <v>517</v>
      </c>
      <c r="D2714" t="s">
        <v>615</v>
      </c>
      <c r="E2714" t="s">
        <v>518</v>
      </c>
      <c r="F2714" s="29">
        <v>138</v>
      </c>
      <c r="G2714" s="29">
        <v>22329278.760000002</v>
      </c>
      <c r="H2714" t="s">
        <v>11</v>
      </c>
      <c r="I2714" t="s">
        <v>1011</v>
      </c>
      <c r="J2714" t="s">
        <v>627</v>
      </c>
      <c r="K2714" t="s">
        <v>1023</v>
      </c>
    </row>
    <row r="2715" spans="1:11">
      <c r="A2715" s="26">
        <v>44104</v>
      </c>
      <c r="B2715" t="s">
        <v>516</v>
      </c>
      <c r="C2715" t="s">
        <v>517</v>
      </c>
      <c r="D2715" t="s">
        <v>615</v>
      </c>
      <c r="E2715" t="s">
        <v>518</v>
      </c>
      <c r="F2715" s="29">
        <v>26</v>
      </c>
      <c r="G2715" s="29">
        <v>10110569.390000001</v>
      </c>
      <c r="H2715" t="s">
        <v>11</v>
      </c>
      <c r="I2715" t="s">
        <v>1024</v>
      </c>
      <c r="J2715" t="s">
        <v>627</v>
      </c>
      <c r="K2715" t="s">
        <v>1025</v>
      </c>
    </row>
    <row r="2716" spans="1:11">
      <c r="A2716" s="26">
        <v>44104</v>
      </c>
      <c r="B2716" t="s">
        <v>516</v>
      </c>
      <c r="C2716" t="s">
        <v>517</v>
      </c>
      <c r="D2716" t="s">
        <v>615</v>
      </c>
      <c r="E2716" t="s">
        <v>518</v>
      </c>
      <c r="F2716" s="29">
        <v>362</v>
      </c>
      <c r="G2716" s="29">
        <v>84239864.239999995</v>
      </c>
      <c r="H2716" t="s">
        <v>11</v>
      </c>
      <c r="I2716" t="s">
        <v>1026</v>
      </c>
      <c r="J2716" t="s">
        <v>627</v>
      </c>
      <c r="K2716" t="s">
        <v>1027</v>
      </c>
    </row>
    <row r="2717" spans="1:11">
      <c r="A2717" s="26">
        <v>44104</v>
      </c>
      <c r="B2717" t="s">
        <v>516</v>
      </c>
      <c r="C2717" t="s">
        <v>517</v>
      </c>
      <c r="D2717" t="s">
        <v>615</v>
      </c>
      <c r="E2717" t="s">
        <v>518</v>
      </c>
      <c r="F2717" s="29">
        <v>46</v>
      </c>
      <c r="G2717" s="29">
        <v>3732881.21</v>
      </c>
      <c r="H2717" t="s">
        <v>11</v>
      </c>
      <c r="I2717" t="s">
        <v>1028</v>
      </c>
      <c r="J2717" t="s">
        <v>627</v>
      </c>
      <c r="K2717" t="s">
        <v>1029</v>
      </c>
    </row>
    <row r="2718" spans="1:11">
      <c r="A2718" s="26">
        <v>44104</v>
      </c>
      <c r="B2718" t="s">
        <v>516</v>
      </c>
      <c r="C2718" t="s">
        <v>517</v>
      </c>
      <c r="D2718" t="s">
        <v>615</v>
      </c>
      <c r="E2718" t="s">
        <v>518</v>
      </c>
      <c r="F2718" s="29">
        <v>277</v>
      </c>
      <c r="G2718" s="29">
        <v>55280606.359999999</v>
      </c>
      <c r="H2718" t="s">
        <v>11</v>
      </c>
      <c r="I2718" t="s">
        <v>1232</v>
      </c>
      <c r="J2718" t="s">
        <v>627</v>
      </c>
      <c r="K2718" t="s">
        <v>1031</v>
      </c>
    </row>
    <row r="2719" spans="1:11">
      <c r="A2719" s="26">
        <v>44104</v>
      </c>
      <c r="B2719" t="s">
        <v>516</v>
      </c>
      <c r="C2719" t="s">
        <v>517</v>
      </c>
      <c r="D2719" t="s">
        <v>615</v>
      </c>
      <c r="E2719" t="s">
        <v>518</v>
      </c>
      <c r="F2719" s="29">
        <v>71</v>
      </c>
      <c r="G2719" s="29">
        <v>4431363.03</v>
      </c>
      <c r="H2719" t="s">
        <v>11</v>
      </c>
      <c r="I2719" t="s">
        <v>1032</v>
      </c>
      <c r="J2719" t="s">
        <v>627</v>
      </c>
      <c r="K2719" t="s">
        <v>1033</v>
      </c>
    </row>
    <row r="2720" spans="1:11">
      <c r="A2720" s="26">
        <v>44104</v>
      </c>
      <c r="B2720" t="s">
        <v>516</v>
      </c>
      <c r="C2720" t="s">
        <v>517</v>
      </c>
      <c r="D2720" t="s">
        <v>615</v>
      </c>
      <c r="E2720" t="s">
        <v>518</v>
      </c>
      <c r="F2720" s="29">
        <v>39</v>
      </c>
      <c r="G2720" s="29">
        <v>18002281.859999999</v>
      </c>
      <c r="H2720" t="s">
        <v>11</v>
      </c>
      <c r="I2720" t="s">
        <v>1034</v>
      </c>
      <c r="J2720" t="s">
        <v>627</v>
      </c>
      <c r="K2720" t="s">
        <v>1035</v>
      </c>
    </row>
    <row r="2721" spans="1:11">
      <c r="A2721" s="26">
        <v>44104</v>
      </c>
      <c r="B2721" t="s">
        <v>516</v>
      </c>
      <c r="C2721" t="s">
        <v>517</v>
      </c>
      <c r="D2721" t="s">
        <v>615</v>
      </c>
      <c r="E2721" t="s">
        <v>518</v>
      </c>
      <c r="F2721" s="29">
        <v>516</v>
      </c>
      <c r="G2721" s="29">
        <v>31553498.629999999</v>
      </c>
      <c r="H2721" t="s">
        <v>11</v>
      </c>
      <c r="I2721" t="s">
        <v>701</v>
      </c>
      <c r="J2721" t="s">
        <v>627</v>
      </c>
      <c r="K2721" t="s">
        <v>1036</v>
      </c>
    </row>
    <row r="2722" spans="1:11">
      <c r="A2722" s="26">
        <v>44104</v>
      </c>
      <c r="B2722" t="s">
        <v>516</v>
      </c>
      <c r="C2722" t="s">
        <v>517</v>
      </c>
      <c r="D2722" t="s">
        <v>615</v>
      </c>
      <c r="E2722" t="s">
        <v>518</v>
      </c>
      <c r="F2722" s="29">
        <v>484</v>
      </c>
      <c r="G2722" s="29">
        <v>115416649.23999999</v>
      </c>
      <c r="H2722" t="s">
        <v>11</v>
      </c>
      <c r="I2722" t="s">
        <v>1086</v>
      </c>
      <c r="J2722" t="s">
        <v>1087</v>
      </c>
      <c r="K2722" t="s">
        <v>1088</v>
      </c>
    </row>
    <row r="2723" spans="1:11">
      <c r="A2723" s="26">
        <v>44104</v>
      </c>
      <c r="B2723" t="s">
        <v>516</v>
      </c>
      <c r="C2723" t="s">
        <v>517</v>
      </c>
      <c r="D2723" t="s">
        <v>615</v>
      </c>
      <c r="E2723" t="s">
        <v>518</v>
      </c>
      <c r="F2723" s="29">
        <v>450</v>
      </c>
      <c r="G2723" s="29">
        <v>273864084.85000002</v>
      </c>
      <c r="H2723" t="s">
        <v>11</v>
      </c>
      <c r="I2723" t="s">
        <v>1089</v>
      </c>
      <c r="J2723" t="s">
        <v>1087</v>
      </c>
      <c r="K2723" t="s">
        <v>1090</v>
      </c>
    </row>
    <row r="2724" spans="1:11">
      <c r="A2724" s="26">
        <v>44104</v>
      </c>
      <c r="B2724" t="s">
        <v>516</v>
      </c>
      <c r="C2724" t="s">
        <v>517</v>
      </c>
      <c r="D2724" t="s">
        <v>615</v>
      </c>
      <c r="E2724" t="s">
        <v>518</v>
      </c>
      <c r="F2724" s="29">
        <v>3019</v>
      </c>
      <c r="G2724" s="29">
        <v>7134087993.9399996</v>
      </c>
      <c r="H2724" t="s">
        <v>11</v>
      </c>
      <c r="I2724" t="s">
        <v>1091</v>
      </c>
      <c r="J2724" t="s">
        <v>1087</v>
      </c>
      <c r="K2724" t="s">
        <v>1092</v>
      </c>
    </row>
    <row r="2725" spans="1:11">
      <c r="A2725" s="26">
        <v>44104</v>
      </c>
      <c r="B2725" t="s">
        <v>516</v>
      </c>
      <c r="C2725" t="s">
        <v>517</v>
      </c>
      <c r="D2725" t="s">
        <v>615</v>
      </c>
      <c r="E2725" t="s">
        <v>518</v>
      </c>
      <c r="F2725" s="29">
        <v>1417</v>
      </c>
      <c r="G2725" s="29">
        <v>1757939351.52</v>
      </c>
      <c r="H2725" t="s">
        <v>11</v>
      </c>
      <c r="I2725" t="s">
        <v>1095</v>
      </c>
      <c r="J2725" t="s">
        <v>1087</v>
      </c>
      <c r="K2725" t="s">
        <v>1096</v>
      </c>
    </row>
    <row r="2726" spans="1:11">
      <c r="A2726" s="26">
        <v>44104</v>
      </c>
      <c r="B2726" t="s">
        <v>516</v>
      </c>
      <c r="C2726" t="s">
        <v>517</v>
      </c>
      <c r="D2726" t="s">
        <v>615</v>
      </c>
      <c r="E2726" t="s">
        <v>518</v>
      </c>
      <c r="F2726" s="29">
        <v>378</v>
      </c>
      <c r="G2726" s="29">
        <v>132925138.64</v>
      </c>
      <c r="H2726" t="s">
        <v>11</v>
      </c>
      <c r="I2726" t="s">
        <v>1097</v>
      </c>
      <c r="J2726" t="s">
        <v>1087</v>
      </c>
      <c r="K2726" t="s">
        <v>1098</v>
      </c>
    </row>
    <row r="2727" spans="1:11">
      <c r="A2727" s="26">
        <v>44104</v>
      </c>
      <c r="B2727" t="s">
        <v>516</v>
      </c>
      <c r="C2727" t="s">
        <v>517</v>
      </c>
      <c r="D2727" t="s">
        <v>615</v>
      </c>
      <c r="E2727" t="s">
        <v>518</v>
      </c>
      <c r="F2727" s="29">
        <v>74</v>
      </c>
      <c r="G2727" s="29">
        <v>48355112.119999997</v>
      </c>
      <c r="H2727" t="s">
        <v>11</v>
      </c>
      <c r="I2727" t="s">
        <v>1099</v>
      </c>
      <c r="J2727" t="s">
        <v>1087</v>
      </c>
      <c r="K2727" t="s">
        <v>1100</v>
      </c>
    </row>
    <row r="2728" spans="1:11">
      <c r="A2728" s="26">
        <v>44104</v>
      </c>
      <c r="B2728" t="s">
        <v>516</v>
      </c>
      <c r="C2728" t="s">
        <v>517</v>
      </c>
      <c r="D2728" t="s">
        <v>615</v>
      </c>
      <c r="E2728" t="s">
        <v>518</v>
      </c>
      <c r="F2728" s="29">
        <v>1463</v>
      </c>
      <c r="G2728" s="29">
        <v>920764810.71000004</v>
      </c>
      <c r="H2728" t="s">
        <v>11</v>
      </c>
      <c r="I2728" t="s">
        <v>1101</v>
      </c>
      <c r="J2728" t="s">
        <v>1087</v>
      </c>
      <c r="K2728" t="s">
        <v>1102</v>
      </c>
    </row>
    <row r="2729" spans="1:11">
      <c r="A2729" s="26">
        <v>44104</v>
      </c>
      <c r="B2729" t="s">
        <v>516</v>
      </c>
      <c r="C2729" t="s">
        <v>517</v>
      </c>
      <c r="D2729" t="s">
        <v>615</v>
      </c>
      <c r="E2729" t="s">
        <v>518</v>
      </c>
      <c r="F2729" s="29">
        <v>1512</v>
      </c>
      <c r="G2729" s="29">
        <v>940024702.77999997</v>
      </c>
      <c r="H2729" t="s">
        <v>11</v>
      </c>
      <c r="I2729" t="s">
        <v>1101</v>
      </c>
      <c r="J2729" t="s">
        <v>1087</v>
      </c>
      <c r="K2729" t="s">
        <v>1103</v>
      </c>
    </row>
    <row r="2730" spans="1:11">
      <c r="A2730" s="26">
        <v>44104</v>
      </c>
      <c r="B2730" t="s">
        <v>516</v>
      </c>
      <c r="C2730" t="s">
        <v>517</v>
      </c>
      <c r="D2730" t="s">
        <v>615</v>
      </c>
      <c r="E2730" t="s">
        <v>518</v>
      </c>
      <c r="F2730" s="29">
        <v>1192</v>
      </c>
      <c r="G2730" s="29">
        <v>746964438.88999999</v>
      </c>
      <c r="H2730" t="s">
        <v>11</v>
      </c>
      <c r="I2730" t="s">
        <v>1101</v>
      </c>
      <c r="J2730" t="s">
        <v>1087</v>
      </c>
      <c r="K2730" t="s">
        <v>1104</v>
      </c>
    </row>
    <row r="2731" spans="1:11">
      <c r="A2731" s="26">
        <v>44104</v>
      </c>
      <c r="B2731" t="s">
        <v>516</v>
      </c>
      <c r="C2731" t="s">
        <v>517</v>
      </c>
      <c r="D2731" t="s">
        <v>615</v>
      </c>
      <c r="E2731" t="s">
        <v>518</v>
      </c>
      <c r="F2731" s="29">
        <v>1443</v>
      </c>
      <c r="G2731" s="29">
        <v>901357425</v>
      </c>
      <c r="H2731" t="s">
        <v>11</v>
      </c>
      <c r="I2731" t="s">
        <v>1101</v>
      </c>
      <c r="J2731" t="s">
        <v>1087</v>
      </c>
      <c r="K2731" t="s">
        <v>1105</v>
      </c>
    </row>
    <row r="2732" spans="1:11">
      <c r="A2732" s="26">
        <v>44104</v>
      </c>
      <c r="B2732" t="s">
        <v>516</v>
      </c>
      <c r="C2732" t="s">
        <v>517</v>
      </c>
      <c r="D2732" t="s">
        <v>615</v>
      </c>
      <c r="E2732" t="s">
        <v>518</v>
      </c>
      <c r="F2732" s="29">
        <v>232190</v>
      </c>
      <c r="G2732" s="29">
        <v>144980817290.14999</v>
      </c>
      <c r="H2732" t="s">
        <v>11</v>
      </c>
      <c r="I2732" t="s">
        <v>1106</v>
      </c>
      <c r="J2732" t="s">
        <v>1087</v>
      </c>
      <c r="K2732" t="s">
        <v>1107</v>
      </c>
    </row>
    <row r="2733" spans="1:11">
      <c r="A2733" s="26">
        <v>44104</v>
      </c>
      <c r="B2733" t="s">
        <v>516</v>
      </c>
      <c r="C2733" t="s">
        <v>517</v>
      </c>
      <c r="D2733" t="s">
        <v>615</v>
      </c>
      <c r="E2733" t="s">
        <v>518</v>
      </c>
      <c r="F2733" s="29">
        <v>674</v>
      </c>
      <c r="G2733" s="29">
        <v>438217220.08999997</v>
      </c>
      <c r="H2733" t="s">
        <v>11</v>
      </c>
      <c r="I2733" t="s">
        <v>1112</v>
      </c>
      <c r="J2733" t="s">
        <v>1087</v>
      </c>
      <c r="K2733" t="s">
        <v>1113</v>
      </c>
    </row>
    <row r="2734" spans="1:11">
      <c r="A2734" s="26">
        <v>44104</v>
      </c>
      <c r="B2734" t="s">
        <v>516</v>
      </c>
      <c r="C2734" t="s">
        <v>517</v>
      </c>
      <c r="D2734" t="s">
        <v>615</v>
      </c>
      <c r="E2734" t="s">
        <v>518</v>
      </c>
      <c r="F2734" s="29">
        <v>126</v>
      </c>
      <c r="G2734" s="29">
        <v>122830125.76000001</v>
      </c>
      <c r="H2734" t="s">
        <v>11</v>
      </c>
      <c r="I2734" t="s">
        <v>1206</v>
      </c>
      <c r="J2734" t="s">
        <v>1087</v>
      </c>
      <c r="K2734" t="s">
        <v>1207</v>
      </c>
    </row>
    <row r="2735" spans="1:11">
      <c r="A2735" s="26">
        <v>44104</v>
      </c>
      <c r="B2735" t="s">
        <v>516</v>
      </c>
      <c r="C2735" t="s">
        <v>517</v>
      </c>
      <c r="D2735" t="s">
        <v>615</v>
      </c>
      <c r="E2735" t="s">
        <v>518</v>
      </c>
      <c r="F2735" s="29">
        <v>195</v>
      </c>
      <c r="G2735" s="29">
        <v>61222081.090000004</v>
      </c>
      <c r="H2735" t="s">
        <v>11</v>
      </c>
      <c r="I2735" t="s">
        <v>1114</v>
      </c>
      <c r="J2735" t="s">
        <v>1087</v>
      </c>
      <c r="K2735" t="s">
        <v>1115</v>
      </c>
    </row>
    <row r="2736" spans="1:11">
      <c r="A2736" s="26">
        <v>44104</v>
      </c>
      <c r="B2736" t="s">
        <v>516</v>
      </c>
      <c r="C2736" t="s">
        <v>517</v>
      </c>
      <c r="D2736" t="s">
        <v>615</v>
      </c>
      <c r="E2736" t="s">
        <v>518</v>
      </c>
      <c r="F2736" s="29">
        <v>177707</v>
      </c>
      <c r="G2736" s="29">
        <v>443778860730.29999</v>
      </c>
      <c r="H2736" t="s">
        <v>11</v>
      </c>
      <c r="I2736" t="s">
        <v>1116</v>
      </c>
      <c r="J2736" t="s">
        <v>1087</v>
      </c>
      <c r="K2736" t="s">
        <v>1117</v>
      </c>
    </row>
    <row r="2737" spans="1:11">
      <c r="A2737" s="26">
        <v>44104</v>
      </c>
      <c r="B2737" t="s">
        <v>516</v>
      </c>
      <c r="C2737" t="s">
        <v>517</v>
      </c>
      <c r="D2737" t="s">
        <v>615</v>
      </c>
      <c r="E2737" t="s">
        <v>518</v>
      </c>
      <c r="F2737" s="29">
        <v>6897</v>
      </c>
      <c r="G2737" s="29">
        <v>3721129455.9899998</v>
      </c>
      <c r="H2737" t="s">
        <v>11</v>
      </c>
      <c r="I2737" t="s">
        <v>1118</v>
      </c>
      <c r="J2737" t="s">
        <v>1087</v>
      </c>
      <c r="K2737" t="s">
        <v>1119</v>
      </c>
    </row>
    <row r="2738" spans="1:11">
      <c r="A2738" s="26">
        <v>44104</v>
      </c>
      <c r="B2738" t="s">
        <v>516</v>
      </c>
      <c r="C2738" t="s">
        <v>517</v>
      </c>
      <c r="D2738" t="s">
        <v>615</v>
      </c>
      <c r="E2738" t="s">
        <v>518</v>
      </c>
      <c r="F2738" s="29">
        <v>3303</v>
      </c>
      <c r="G2738" s="29">
        <v>1835034225.27</v>
      </c>
      <c r="H2738" t="s">
        <v>11</v>
      </c>
      <c r="I2738" t="s">
        <v>1120</v>
      </c>
      <c r="J2738" t="s">
        <v>1087</v>
      </c>
      <c r="K2738" t="s">
        <v>1121</v>
      </c>
    </row>
    <row r="2739" spans="1:11">
      <c r="A2739" s="26">
        <v>44104</v>
      </c>
      <c r="B2739" t="s">
        <v>516</v>
      </c>
      <c r="C2739" t="s">
        <v>517</v>
      </c>
      <c r="D2739" t="s">
        <v>615</v>
      </c>
      <c r="E2739" t="s">
        <v>518</v>
      </c>
      <c r="F2739" s="29">
        <v>305</v>
      </c>
      <c r="G2739" s="29">
        <v>361479384.85000002</v>
      </c>
      <c r="H2739" t="s">
        <v>11</v>
      </c>
      <c r="I2739" t="s">
        <v>1122</v>
      </c>
      <c r="J2739" t="s">
        <v>1087</v>
      </c>
      <c r="K2739" t="s">
        <v>1123</v>
      </c>
    </row>
    <row r="2740" spans="1:11">
      <c r="A2740" s="26">
        <v>44104</v>
      </c>
      <c r="B2740" t="s">
        <v>516</v>
      </c>
      <c r="C2740" t="s">
        <v>517</v>
      </c>
      <c r="D2740" t="s">
        <v>615</v>
      </c>
      <c r="E2740" t="s">
        <v>518</v>
      </c>
      <c r="F2740" s="29">
        <v>458</v>
      </c>
      <c r="G2740" s="29">
        <v>4446620.9800000004</v>
      </c>
      <c r="H2740" t="s">
        <v>11</v>
      </c>
      <c r="I2740" t="s">
        <v>1128</v>
      </c>
      <c r="J2740" t="s">
        <v>1129</v>
      </c>
      <c r="K2740" t="s">
        <v>1130</v>
      </c>
    </row>
    <row r="2741" spans="1:11">
      <c r="A2741" s="26">
        <v>44104</v>
      </c>
      <c r="B2741" t="s">
        <v>516</v>
      </c>
      <c r="C2741" t="s">
        <v>517</v>
      </c>
      <c r="D2741" t="s">
        <v>615</v>
      </c>
      <c r="E2741" t="s">
        <v>518</v>
      </c>
      <c r="F2741" s="29">
        <v>431</v>
      </c>
      <c r="G2741" s="29">
        <v>1302749.6200000001</v>
      </c>
      <c r="H2741" t="s">
        <v>11</v>
      </c>
      <c r="I2741" t="s">
        <v>1131</v>
      </c>
      <c r="J2741" t="s">
        <v>1129</v>
      </c>
      <c r="K2741" t="s">
        <v>1132</v>
      </c>
    </row>
    <row r="2742" spans="1:11">
      <c r="A2742" s="26">
        <v>44104</v>
      </c>
      <c r="B2742" t="s">
        <v>516</v>
      </c>
      <c r="C2742" t="s">
        <v>517</v>
      </c>
      <c r="D2742" t="s">
        <v>615</v>
      </c>
      <c r="E2742" t="s">
        <v>518</v>
      </c>
      <c r="F2742" s="29">
        <v>352682</v>
      </c>
      <c r="G2742" s="29">
        <v>1010976455.71</v>
      </c>
      <c r="H2742" t="s">
        <v>11</v>
      </c>
      <c r="I2742" t="s">
        <v>1133</v>
      </c>
      <c r="J2742" t="s">
        <v>1129</v>
      </c>
      <c r="K2742" t="s">
        <v>1134</v>
      </c>
    </row>
    <row r="2743" spans="1:11">
      <c r="A2743" s="26">
        <v>44104</v>
      </c>
      <c r="B2743" t="s">
        <v>516</v>
      </c>
      <c r="C2743" t="s">
        <v>517</v>
      </c>
      <c r="D2743" t="s">
        <v>615</v>
      </c>
      <c r="E2743" t="s">
        <v>518</v>
      </c>
      <c r="F2743" s="29">
        <v>379300</v>
      </c>
      <c r="G2743" s="29">
        <v>1072275285.83</v>
      </c>
      <c r="H2743" t="s">
        <v>11</v>
      </c>
      <c r="I2743" t="s">
        <v>1133</v>
      </c>
      <c r="J2743" t="s">
        <v>1129</v>
      </c>
      <c r="K2743" t="s">
        <v>1135</v>
      </c>
    </row>
    <row r="2744" spans="1:11">
      <c r="A2744" s="26">
        <v>44104</v>
      </c>
      <c r="B2744" t="s">
        <v>516</v>
      </c>
      <c r="C2744" t="s">
        <v>517</v>
      </c>
      <c r="D2744" t="s">
        <v>615</v>
      </c>
      <c r="E2744" t="s">
        <v>518</v>
      </c>
      <c r="F2744" s="29">
        <v>419492</v>
      </c>
      <c r="G2744" s="29">
        <v>1165549929.1700001</v>
      </c>
      <c r="H2744" t="s">
        <v>11</v>
      </c>
      <c r="I2744" t="s">
        <v>1133</v>
      </c>
      <c r="J2744" t="s">
        <v>1129</v>
      </c>
      <c r="K2744" t="s">
        <v>1136</v>
      </c>
    </row>
    <row r="2745" spans="1:11">
      <c r="A2745" s="26">
        <v>44104</v>
      </c>
      <c r="B2745" t="s">
        <v>516</v>
      </c>
      <c r="C2745" t="s">
        <v>517</v>
      </c>
      <c r="D2745" t="s">
        <v>615</v>
      </c>
      <c r="E2745" t="s">
        <v>518</v>
      </c>
      <c r="F2745" s="29">
        <v>501559</v>
      </c>
      <c r="G2745" s="29">
        <v>1483002342.5</v>
      </c>
      <c r="H2745" t="s">
        <v>11</v>
      </c>
      <c r="I2745" t="s">
        <v>1133</v>
      </c>
      <c r="J2745" t="s">
        <v>1129</v>
      </c>
      <c r="K2745" t="s">
        <v>1137</v>
      </c>
    </row>
    <row r="2746" spans="1:11">
      <c r="A2746" s="26">
        <v>44104</v>
      </c>
      <c r="B2746" t="s">
        <v>516</v>
      </c>
      <c r="C2746" t="s">
        <v>517</v>
      </c>
      <c r="D2746" t="s">
        <v>615</v>
      </c>
      <c r="E2746" t="s">
        <v>518</v>
      </c>
      <c r="F2746" s="29">
        <v>215949</v>
      </c>
      <c r="G2746" s="29">
        <v>950303971.59000003</v>
      </c>
      <c r="H2746" t="s">
        <v>11</v>
      </c>
      <c r="I2746" t="s">
        <v>1138</v>
      </c>
      <c r="J2746" t="s">
        <v>1129</v>
      </c>
      <c r="K2746" t="s">
        <v>1139</v>
      </c>
    </row>
    <row r="2747" spans="1:11">
      <c r="A2747" s="26">
        <v>44104</v>
      </c>
      <c r="B2747" t="s">
        <v>516</v>
      </c>
      <c r="C2747" t="s">
        <v>517</v>
      </c>
      <c r="D2747" t="s">
        <v>615</v>
      </c>
      <c r="E2747" t="s">
        <v>518</v>
      </c>
      <c r="F2747" s="29">
        <v>0</v>
      </c>
      <c r="G2747" s="29">
        <v>0</v>
      </c>
      <c r="H2747" t="s">
        <v>11</v>
      </c>
      <c r="I2747" t="s">
        <v>626</v>
      </c>
      <c r="J2747" t="s">
        <v>1140</v>
      </c>
      <c r="K2747" t="s">
        <v>1141</v>
      </c>
    </row>
    <row r="2748" spans="1:11">
      <c r="A2748" s="26">
        <v>44104</v>
      </c>
      <c r="B2748" t="s">
        <v>516</v>
      </c>
      <c r="C2748" t="s">
        <v>517</v>
      </c>
      <c r="D2748" t="s">
        <v>615</v>
      </c>
      <c r="E2748" t="s">
        <v>518</v>
      </c>
      <c r="F2748" s="29">
        <v>3</v>
      </c>
      <c r="G2748" s="29">
        <v>1846.06</v>
      </c>
      <c r="H2748" t="s">
        <v>11</v>
      </c>
      <c r="I2748" t="s">
        <v>629</v>
      </c>
      <c r="J2748" t="s">
        <v>1140</v>
      </c>
      <c r="K2748" t="s">
        <v>1142</v>
      </c>
    </row>
    <row r="2749" spans="1:11">
      <c r="A2749" s="26">
        <v>44104</v>
      </c>
      <c r="B2749" t="s">
        <v>516</v>
      </c>
      <c r="C2749" t="s">
        <v>517</v>
      </c>
      <c r="D2749" t="s">
        <v>615</v>
      </c>
      <c r="E2749" t="s">
        <v>518</v>
      </c>
      <c r="F2749" s="29">
        <v>12</v>
      </c>
      <c r="G2749" s="29">
        <v>35404.550000000003</v>
      </c>
      <c r="H2749" t="s">
        <v>11</v>
      </c>
      <c r="I2749" t="s">
        <v>631</v>
      </c>
      <c r="J2749" t="s">
        <v>1140</v>
      </c>
      <c r="K2749" t="s">
        <v>1143</v>
      </c>
    </row>
    <row r="2750" spans="1:11">
      <c r="A2750" s="26">
        <v>44104</v>
      </c>
      <c r="B2750" t="s">
        <v>516</v>
      </c>
      <c r="C2750" t="s">
        <v>517</v>
      </c>
      <c r="D2750" t="s">
        <v>615</v>
      </c>
      <c r="E2750" t="s">
        <v>518</v>
      </c>
      <c r="F2750" s="29">
        <v>118</v>
      </c>
      <c r="G2750" s="29">
        <v>3996433.33</v>
      </c>
      <c r="H2750" t="s">
        <v>11</v>
      </c>
      <c r="I2750" t="s">
        <v>633</v>
      </c>
      <c r="J2750" t="s">
        <v>1140</v>
      </c>
      <c r="K2750" t="s">
        <v>1144</v>
      </c>
    </row>
    <row r="2751" spans="1:11">
      <c r="A2751" s="26">
        <v>44104</v>
      </c>
      <c r="B2751" t="s">
        <v>516</v>
      </c>
      <c r="C2751" t="s">
        <v>517</v>
      </c>
      <c r="D2751" t="s">
        <v>615</v>
      </c>
      <c r="E2751" t="s">
        <v>518</v>
      </c>
      <c r="F2751" s="29">
        <v>15</v>
      </c>
      <c r="G2751" s="29">
        <v>17077.580000000002</v>
      </c>
      <c r="H2751" t="s">
        <v>11</v>
      </c>
      <c r="I2751" t="s">
        <v>635</v>
      </c>
      <c r="J2751" t="s">
        <v>1140</v>
      </c>
      <c r="K2751" t="s">
        <v>1145</v>
      </c>
    </row>
    <row r="2752" spans="1:11">
      <c r="A2752" s="26">
        <v>44104</v>
      </c>
      <c r="B2752" t="s">
        <v>516</v>
      </c>
      <c r="C2752" t="s">
        <v>517</v>
      </c>
      <c r="D2752" t="s">
        <v>615</v>
      </c>
      <c r="E2752" t="s">
        <v>518</v>
      </c>
      <c r="F2752" s="29">
        <v>10</v>
      </c>
      <c r="G2752" s="29">
        <v>22488.79</v>
      </c>
      <c r="H2752" t="s">
        <v>11</v>
      </c>
      <c r="I2752" t="s">
        <v>637</v>
      </c>
      <c r="J2752" t="s">
        <v>1140</v>
      </c>
      <c r="K2752" t="s">
        <v>1146</v>
      </c>
    </row>
    <row r="2753" spans="1:11">
      <c r="A2753" s="26">
        <v>44104</v>
      </c>
      <c r="B2753" t="s">
        <v>516</v>
      </c>
      <c r="C2753" t="s">
        <v>517</v>
      </c>
      <c r="D2753" t="s">
        <v>615</v>
      </c>
      <c r="E2753" t="s">
        <v>518</v>
      </c>
      <c r="F2753" s="29">
        <v>5</v>
      </c>
      <c r="G2753" s="29">
        <v>3996.36</v>
      </c>
      <c r="H2753" t="s">
        <v>11</v>
      </c>
      <c r="I2753" t="s">
        <v>639</v>
      </c>
      <c r="J2753" t="s">
        <v>1140</v>
      </c>
      <c r="K2753" t="s">
        <v>1147</v>
      </c>
    </row>
    <row r="2754" spans="1:11">
      <c r="A2754" s="26">
        <v>44104</v>
      </c>
      <c r="B2754" t="s">
        <v>516</v>
      </c>
      <c r="C2754" t="s">
        <v>517</v>
      </c>
      <c r="D2754" t="s">
        <v>615</v>
      </c>
      <c r="E2754" t="s">
        <v>518</v>
      </c>
      <c r="F2754" s="29">
        <v>81</v>
      </c>
      <c r="G2754" s="29">
        <v>27352.12</v>
      </c>
      <c r="H2754" t="s">
        <v>11</v>
      </c>
      <c r="I2754" t="s">
        <v>641</v>
      </c>
      <c r="J2754" t="s">
        <v>1140</v>
      </c>
      <c r="K2754" t="s">
        <v>1148</v>
      </c>
    </row>
    <row r="2755" spans="1:11">
      <c r="A2755" s="26">
        <v>44104</v>
      </c>
      <c r="B2755" t="s">
        <v>516</v>
      </c>
      <c r="C2755" t="s">
        <v>517</v>
      </c>
      <c r="D2755" t="s">
        <v>615</v>
      </c>
      <c r="E2755" t="s">
        <v>518</v>
      </c>
      <c r="F2755" s="29">
        <v>2</v>
      </c>
      <c r="G2755" s="29">
        <v>1681.82</v>
      </c>
      <c r="H2755" t="s">
        <v>11</v>
      </c>
      <c r="I2755" t="s">
        <v>643</v>
      </c>
      <c r="J2755" t="s">
        <v>1140</v>
      </c>
      <c r="K2755" t="s">
        <v>1149</v>
      </c>
    </row>
    <row r="2756" spans="1:11">
      <c r="A2756" s="26">
        <v>44104</v>
      </c>
      <c r="B2756" t="s">
        <v>516</v>
      </c>
      <c r="C2756" t="s">
        <v>517</v>
      </c>
      <c r="D2756" t="s">
        <v>615</v>
      </c>
      <c r="E2756" t="s">
        <v>518</v>
      </c>
      <c r="F2756" s="29">
        <v>9</v>
      </c>
      <c r="G2756" s="29">
        <v>12668.48</v>
      </c>
      <c r="H2756" t="s">
        <v>11</v>
      </c>
      <c r="I2756" t="s">
        <v>645</v>
      </c>
      <c r="J2756" t="s">
        <v>1140</v>
      </c>
      <c r="K2756" t="s">
        <v>1150</v>
      </c>
    </row>
    <row r="2757" spans="1:11">
      <c r="A2757" s="26">
        <v>44104</v>
      </c>
      <c r="B2757" t="s">
        <v>516</v>
      </c>
      <c r="C2757" t="s">
        <v>517</v>
      </c>
      <c r="D2757" t="s">
        <v>615</v>
      </c>
      <c r="E2757" t="s">
        <v>518</v>
      </c>
      <c r="F2757" s="29">
        <v>7</v>
      </c>
      <c r="G2757" s="29">
        <v>5963.03</v>
      </c>
      <c r="H2757" t="s">
        <v>11</v>
      </c>
      <c r="I2757" t="s">
        <v>647</v>
      </c>
      <c r="J2757" t="s">
        <v>1140</v>
      </c>
      <c r="K2757" t="s">
        <v>1151</v>
      </c>
    </row>
    <row r="2758" spans="1:11">
      <c r="A2758" s="26">
        <v>44104</v>
      </c>
      <c r="B2758" t="s">
        <v>516</v>
      </c>
      <c r="C2758" t="s">
        <v>517</v>
      </c>
      <c r="D2758" t="s">
        <v>615</v>
      </c>
      <c r="E2758" t="s">
        <v>518</v>
      </c>
      <c r="F2758" s="29">
        <v>6</v>
      </c>
      <c r="G2758" s="29">
        <v>2331.52</v>
      </c>
      <c r="H2758" t="s">
        <v>11</v>
      </c>
      <c r="I2758" t="s">
        <v>649</v>
      </c>
      <c r="J2758" t="s">
        <v>1140</v>
      </c>
      <c r="K2758" t="s">
        <v>1152</v>
      </c>
    </row>
    <row r="2759" spans="1:11">
      <c r="A2759" s="26">
        <v>44104</v>
      </c>
      <c r="B2759" t="s">
        <v>516</v>
      </c>
      <c r="C2759" t="s">
        <v>517</v>
      </c>
      <c r="D2759" t="s">
        <v>615</v>
      </c>
      <c r="E2759" t="s">
        <v>518</v>
      </c>
      <c r="F2759" s="29">
        <v>2</v>
      </c>
      <c r="G2759" s="29">
        <v>1440</v>
      </c>
      <c r="H2759" t="s">
        <v>11</v>
      </c>
      <c r="I2759" t="s">
        <v>651</v>
      </c>
      <c r="J2759" t="s">
        <v>1140</v>
      </c>
      <c r="K2759" t="s">
        <v>1153</v>
      </c>
    </row>
    <row r="2760" spans="1:11">
      <c r="A2760" s="26">
        <v>44104</v>
      </c>
      <c r="B2760" t="s">
        <v>516</v>
      </c>
      <c r="C2760" t="s">
        <v>517</v>
      </c>
      <c r="D2760" t="s">
        <v>615</v>
      </c>
      <c r="E2760" t="s">
        <v>518</v>
      </c>
      <c r="F2760" s="29">
        <v>3</v>
      </c>
      <c r="G2760" s="29">
        <v>7818.18</v>
      </c>
      <c r="H2760" t="s">
        <v>11</v>
      </c>
      <c r="I2760" t="s">
        <v>653</v>
      </c>
      <c r="J2760" t="s">
        <v>1140</v>
      </c>
      <c r="K2760" t="s">
        <v>1154</v>
      </c>
    </row>
    <row r="2761" spans="1:11">
      <c r="A2761" s="26">
        <v>44104</v>
      </c>
      <c r="B2761" t="s">
        <v>516</v>
      </c>
      <c r="C2761" t="s">
        <v>517</v>
      </c>
      <c r="D2761" t="s">
        <v>615</v>
      </c>
      <c r="E2761" t="s">
        <v>518</v>
      </c>
      <c r="F2761" s="29">
        <v>3</v>
      </c>
      <c r="G2761" s="29">
        <v>3827.58</v>
      </c>
      <c r="H2761" t="s">
        <v>11</v>
      </c>
      <c r="I2761" t="s">
        <v>655</v>
      </c>
      <c r="J2761" t="s">
        <v>1140</v>
      </c>
      <c r="K2761" t="s">
        <v>1155</v>
      </c>
    </row>
    <row r="2762" spans="1:11">
      <c r="A2762" s="26">
        <v>44104</v>
      </c>
      <c r="B2762" t="s">
        <v>516</v>
      </c>
      <c r="C2762" t="s">
        <v>517</v>
      </c>
      <c r="D2762" t="s">
        <v>615</v>
      </c>
      <c r="E2762" t="s">
        <v>518</v>
      </c>
      <c r="F2762" s="29">
        <v>6</v>
      </c>
      <c r="G2762" s="29">
        <v>4203.33</v>
      </c>
      <c r="H2762" t="s">
        <v>11</v>
      </c>
      <c r="I2762" t="s">
        <v>657</v>
      </c>
      <c r="J2762" t="s">
        <v>1140</v>
      </c>
      <c r="K2762" t="s">
        <v>1156</v>
      </c>
    </row>
    <row r="2763" spans="1:11">
      <c r="A2763" s="26">
        <v>44104</v>
      </c>
      <c r="B2763" t="s">
        <v>516</v>
      </c>
      <c r="C2763" t="s">
        <v>517</v>
      </c>
      <c r="D2763" t="s">
        <v>615</v>
      </c>
      <c r="E2763" t="s">
        <v>518</v>
      </c>
      <c r="F2763" s="29">
        <v>0</v>
      </c>
      <c r="G2763" s="29">
        <v>251.52</v>
      </c>
      <c r="H2763" t="s">
        <v>11</v>
      </c>
      <c r="I2763" t="s">
        <v>1222</v>
      </c>
      <c r="J2763" t="s">
        <v>1140</v>
      </c>
      <c r="K2763" t="s">
        <v>1228</v>
      </c>
    </row>
    <row r="2764" spans="1:11">
      <c r="A2764" s="26">
        <v>44104</v>
      </c>
      <c r="B2764" t="s">
        <v>516</v>
      </c>
      <c r="C2764" t="s">
        <v>517</v>
      </c>
      <c r="D2764" t="s">
        <v>615</v>
      </c>
      <c r="E2764" t="s">
        <v>518</v>
      </c>
      <c r="F2764" s="29">
        <v>12</v>
      </c>
      <c r="G2764" s="29">
        <v>19722.419999999998</v>
      </c>
      <c r="H2764" t="s">
        <v>11</v>
      </c>
      <c r="I2764" t="s">
        <v>665</v>
      </c>
      <c r="J2764" t="s">
        <v>1140</v>
      </c>
      <c r="K2764" t="s">
        <v>1157</v>
      </c>
    </row>
    <row r="2765" spans="1:11">
      <c r="A2765" s="26">
        <v>44104</v>
      </c>
      <c r="B2765" t="s">
        <v>516</v>
      </c>
      <c r="C2765" t="s">
        <v>517</v>
      </c>
      <c r="D2765" t="s">
        <v>615</v>
      </c>
      <c r="E2765" t="s">
        <v>518</v>
      </c>
      <c r="F2765" s="29">
        <v>3</v>
      </c>
      <c r="G2765" s="29">
        <v>2931.52</v>
      </c>
      <c r="H2765" t="s">
        <v>11</v>
      </c>
      <c r="I2765" t="s">
        <v>671</v>
      </c>
      <c r="J2765" t="s">
        <v>1140</v>
      </c>
      <c r="K2765" t="s">
        <v>1158</v>
      </c>
    </row>
    <row r="2766" spans="1:11">
      <c r="A2766" s="26">
        <v>44104</v>
      </c>
      <c r="B2766" t="s">
        <v>516</v>
      </c>
      <c r="C2766" t="s">
        <v>517</v>
      </c>
      <c r="D2766" t="s">
        <v>615</v>
      </c>
      <c r="E2766" t="s">
        <v>518</v>
      </c>
      <c r="F2766" s="29">
        <v>5</v>
      </c>
      <c r="G2766" s="29">
        <v>1707.58</v>
      </c>
      <c r="H2766" t="s">
        <v>11</v>
      </c>
      <c r="I2766" t="s">
        <v>675</v>
      </c>
      <c r="J2766" t="s">
        <v>1140</v>
      </c>
      <c r="K2766" t="s">
        <v>1159</v>
      </c>
    </row>
    <row r="2767" spans="1:11">
      <c r="A2767" s="26">
        <v>44104</v>
      </c>
      <c r="B2767" t="s">
        <v>516</v>
      </c>
      <c r="C2767" t="s">
        <v>517</v>
      </c>
      <c r="D2767" t="s">
        <v>615</v>
      </c>
      <c r="E2767" t="s">
        <v>518</v>
      </c>
      <c r="F2767" s="29">
        <v>5</v>
      </c>
      <c r="G2767" s="29">
        <v>8632.1200000000008</v>
      </c>
      <c r="H2767" t="s">
        <v>11</v>
      </c>
      <c r="I2767" t="s">
        <v>677</v>
      </c>
      <c r="J2767" t="s">
        <v>1140</v>
      </c>
      <c r="K2767" t="s">
        <v>1160</v>
      </c>
    </row>
    <row r="2768" spans="1:11">
      <c r="A2768" s="26">
        <v>44104</v>
      </c>
      <c r="B2768" t="s">
        <v>516</v>
      </c>
      <c r="C2768" t="s">
        <v>517</v>
      </c>
      <c r="D2768" t="s">
        <v>615</v>
      </c>
      <c r="E2768" t="s">
        <v>518</v>
      </c>
      <c r="F2768" s="29">
        <v>5</v>
      </c>
      <c r="G2768" s="29">
        <v>8262.42</v>
      </c>
      <c r="H2768" t="s">
        <v>11</v>
      </c>
      <c r="I2768" t="s">
        <v>679</v>
      </c>
      <c r="J2768" t="s">
        <v>1140</v>
      </c>
      <c r="K2768" t="s">
        <v>1161</v>
      </c>
    </row>
    <row r="2769" spans="1:11">
      <c r="A2769" s="26">
        <v>44104</v>
      </c>
      <c r="B2769" t="s">
        <v>516</v>
      </c>
      <c r="C2769" t="s">
        <v>517</v>
      </c>
      <c r="D2769" t="s">
        <v>615</v>
      </c>
      <c r="E2769" t="s">
        <v>518</v>
      </c>
      <c r="F2769" s="29">
        <v>46</v>
      </c>
      <c r="G2769" s="29">
        <v>145283.94</v>
      </c>
      <c r="H2769" t="s">
        <v>11</v>
      </c>
      <c r="I2769" t="s">
        <v>681</v>
      </c>
      <c r="J2769" t="s">
        <v>1140</v>
      </c>
      <c r="K2769" t="s">
        <v>1162</v>
      </c>
    </row>
    <row r="2770" spans="1:11">
      <c r="A2770" s="26">
        <v>44104</v>
      </c>
      <c r="B2770" t="s">
        <v>516</v>
      </c>
      <c r="C2770" t="s">
        <v>517</v>
      </c>
      <c r="D2770" t="s">
        <v>615</v>
      </c>
      <c r="E2770" t="s">
        <v>518</v>
      </c>
      <c r="F2770" s="29">
        <v>1</v>
      </c>
      <c r="G2770" s="29">
        <v>19378.79</v>
      </c>
      <c r="H2770" t="s">
        <v>11</v>
      </c>
      <c r="I2770" t="s">
        <v>685</v>
      </c>
      <c r="J2770" t="s">
        <v>1140</v>
      </c>
      <c r="K2770" t="s">
        <v>1163</v>
      </c>
    </row>
    <row r="2771" spans="1:11">
      <c r="A2771" s="26">
        <v>44104</v>
      </c>
      <c r="B2771" t="s">
        <v>516</v>
      </c>
      <c r="C2771" t="s">
        <v>517</v>
      </c>
      <c r="D2771" t="s">
        <v>615</v>
      </c>
      <c r="E2771" t="s">
        <v>518</v>
      </c>
      <c r="F2771" s="29">
        <v>4</v>
      </c>
      <c r="G2771" s="29">
        <v>10543.64</v>
      </c>
      <c r="H2771" t="s">
        <v>11</v>
      </c>
      <c r="I2771" t="s">
        <v>687</v>
      </c>
      <c r="J2771" t="s">
        <v>1140</v>
      </c>
      <c r="K2771" t="s">
        <v>1164</v>
      </c>
    </row>
    <row r="2772" spans="1:11">
      <c r="A2772" s="26">
        <v>44104</v>
      </c>
      <c r="B2772" t="s">
        <v>516</v>
      </c>
      <c r="C2772" t="s">
        <v>517</v>
      </c>
      <c r="D2772" t="s">
        <v>615</v>
      </c>
      <c r="E2772" t="s">
        <v>518</v>
      </c>
      <c r="F2772" s="29">
        <v>0</v>
      </c>
      <c r="G2772" s="29">
        <v>999.39</v>
      </c>
      <c r="H2772" t="s">
        <v>11</v>
      </c>
      <c r="I2772" t="s">
        <v>689</v>
      </c>
      <c r="J2772" t="s">
        <v>1140</v>
      </c>
      <c r="K2772" t="s">
        <v>1165</v>
      </c>
    </row>
    <row r="2773" spans="1:11">
      <c r="A2773" s="26">
        <v>44104</v>
      </c>
      <c r="B2773" t="s">
        <v>516</v>
      </c>
      <c r="C2773" t="s">
        <v>517</v>
      </c>
      <c r="D2773" t="s">
        <v>615</v>
      </c>
      <c r="E2773" t="s">
        <v>518</v>
      </c>
      <c r="F2773" s="29">
        <v>6</v>
      </c>
      <c r="G2773" s="29">
        <v>5366.97</v>
      </c>
      <c r="H2773" t="s">
        <v>11</v>
      </c>
      <c r="I2773" t="s">
        <v>691</v>
      </c>
      <c r="J2773" t="s">
        <v>1140</v>
      </c>
      <c r="K2773" t="s">
        <v>1166</v>
      </c>
    </row>
    <row r="2774" spans="1:11">
      <c r="A2774" s="26">
        <v>44104</v>
      </c>
      <c r="B2774" t="s">
        <v>516</v>
      </c>
      <c r="C2774" t="s">
        <v>517</v>
      </c>
      <c r="D2774" t="s">
        <v>615</v>
      </c>
      <c r="E2774" t="s">
        <v>518</v>
      </c>
      <c r="F2774" s="29">
        <v>8</v>
      </c>
      <c r="G2774" s="29">
        <v>6069.09</v>
      </c>
      <c r="H2774" t="s">
        <v>11</v>
      </c>
      <c r="I2774" t="s">
        <v>693</v>
      </c>
      <c r="J2774" t="s">
        <v>1140</v>
      </c>
      <c r="K2774" t="s">
        <v>1167</v>
      </c>
    </row>
    <row r="2775" spans="1:11">
      <c r="A2775" s="26">
        <v>44104</v>
      </c>
      <c r="B2775" t="s">
        <v>516</v>
      </c>
      <c r="C2775" t="s">
        <v>517</v>
      </c>
      <c r="D2775" t="s">
        <v>615</v>
      </c>
      <c r="E2775" t="s">
        <v>518</v>
      </c>
      <c r="F2775" s="29">
        <v>3</v>
      </c>
      <c r="G2775" s="29">
        <v>1860</v>
      </c>
      <c r="H2775" t="s">
        <v>11</v>
      </c>
      <c r="I2775" t="s">
        <v>695</v>
      </c>
      <c r="J2775" t="s">
        <v>1140</v>
      </c>
      <c r="K2775" t="s">
        <v>1168</v>
      </c>
    </row>
    <row r="2776" spans="1:11">
      <c r="A2776" s="26">
        <v>44104</v>
      </c>
      <c r="B2776" t="s">
        <v>516</v>
      </c>
      <c r="C2776" t="s">
        <v>517</v>
      </c>
      <c r="D2776" t="s">
        <v>615</v>
      </c>
      <c r="E2776" t="s">
        <v>518</v>
      </c>
      <c r="F2776" s="29">
        <v>32</v>
      </c>
      <c r="G2776" s="29">
        <v>11727.27</v>
      </c>
      <c r="H2776" t="s">
        <v>11</v>
      </c>
      <c r="I2776" t="s">
        <v>697</v>
      </c>
      <c r="J2776" t="s">
        <v>1140</v>
      </c>
      <c r="K2776" t="s">
        <v>1169</v>
      </c>
    </row>
    <row r="2777" spans="1:11">
      <c r="A2777" s="26">
        <v>44104</v>
      </c>
      <c r="B2777" t="s">
        <v>516</v>
      </c>
      <c r="C2777" t="s">
        <v>517</v>
      </c>
      <c r="D2777" t="s">
        <v>615</v>
      </c>
      <c r="E2777" t="s">
        <v>518</v>
      </c>
      <c r="F2777" s="29">
        <v>8</v>
      </c>
      <c r="G2777" s="29">
        <v>8939.7000000000007</v>
      </c>
      <c r="H2777" t="s">
        <v>11</v>
      </c>
      <c r="I2777" t="s">
        <v>699</v>
      </c>
      <c r="J2777" t="s">
        <v>1140</v>
      </c>
      <c r="K2777" t="s">
        <v>1170</v>
      </c>
    </row>
    <row r="2778" spans="1:11">
      <c r="A2778" s="26">
        <v>44104</v>
      </c>
      <c r="B2778" t="s">
        <v>516</v>
      </c>
      <c r="C2778" t="s">
        <v>517</v>
      </c>
      <c r="D2778" t="s">
        <v>615</v>
      </c>
      <c r="E2778" t="s">
        <v>518</v>
      </c>
      <c r="F2778" s="29">
        <v>9</v>
      </c>
      <c r="G2778" s="29">
        <v>20109.39</v>
      </c>
      <c r="H2778" t="s">
        <v>11</v>
      </c>
      <c r="I2778" t="s">
        <v>1224</v>
      </c>
      <c r="J2778" t="s">
        <v>1140</v>
      </c>
      <c r="K2778" t="s">
        <v>1229</v>
      </c>
    </row>
    <row r="2779" spans="1:11">
      <c r="A2779" s="26">
        <v>44104</v>
      </c>
      <c r="B2779" t="s">
        <v>516</v>
      </c>
      <c r="C2779" t="s">
        <v>517</v>
      </c>
      <c r="D2779" t="s">
        <v>615</v>
      </c>
      <c r="E2779" t="s">
        <v>518</v>
      </c>
      <c r="F2779" s="29">
        <v>4</v>
      </c>
      <c r="G2779" s="29">
        <v>212361.52</v>
      </c>
      <c r="H2779" t="s">
        <v>11</v>
      </c>
      <c r="I2779" t="s">
        <v>701</v>
      </c>
      <c r="J2779" t="s">
        <v>1140</v>
      </c>
      <c r="K2779" t="s">
        <v>1171</v>
      </c>
    </row>
    <row r="2780" spans="1:11">
      <c r="A2780" s="26">
        <v>44104</v>
      </c>
      <c r="B2780" t="s">
        <v>516</v>
      </c>
      <c r="C2780" t="s">
        <v>517</v>
      </c>
      <c r="D2780" t="s">
        <v>615</v>
      </c>
      <c r="E2780" t="s">
        <v>518</v>
      </c>
      <c r="F2780" s="29">
        <v>5</v>
      </c>
      <c r="G2780" s="29">
        <v>16685.45</v>
      </c>
      <c r="H2780" t="s">
        <v>11</v>
      </c>
      <c r="I2780" t="s">
        <v>703</v>
      </c>
      <c r="J2780" t="s">
        <v>1140</v>
      </c>
      <c r="K2780" t="s">
        <v>1208</v>
      </c>
    </row>
    <row r="2781" spans="1:11">
      <c r="A2781" s="26">
        <v>44104</v>
      </c>
      <c r="B2781" t="s">
        <v>516</v>
      </c>
      <c r="C2781" t="s">
        <v>517</v>
      </c>
      <c r="D2781" t="s">
        <v>615</v>
      </c>
      <c r="E2781" t="s">
        <v>518</v>
      </c>
      <c r="F2781" s="29">
        <v>8</v>
      </c>
      <c r="G2781" s="29">
        <v>9123.33</v>
      </c>
      <c r="H2781" t="s">
        <v>11</v>
      </c>
      <c r="I2781" t="s">
        <v>705</v>
      </c>
      <c r="J2781" t="s">
        <v>1140</v>
      </c>
      <c r="K2781" t="s">
        <v>1172</v>
      </c>
    </row>
    <row r="2782" spans="1:11">
      <c r="A2782" s="26">
        <v>44104</v>
      </c>
      <c r="B2782" t="s">
        <v>516</v>
      </c>
      <c r="C2782" t="s">
        <v>517</v>
      </c>
      <c r="D2782" t="s">
        <v>615</v>
      </c>
      <c r="E2782" t="s">
        <v>518</v>
      </c>
      <c r="F2782" s="29">
        <v>1</v>
      </c>
      <c r="G2782" s="29">
        <v>5873.33</v>
      </c>
      <c r="H2782" t="s">
        <v>11</v>
      </c>
      <c r="I2782" t="s">
        <v>763</v>
      </c>
      <c r="J2782" t="s">
        <v>1140</v>
      </c>
      <c r="K2782" t="s">
        <v>1173</v>
      </c>
    </row>
    <row r="2783" spans="1:11">
      <c r="A2783" s="26">
        <v>44104</v>
      </c>
      <c r="B2783" t="s">
        <v>516</v>
      </c>
      <c r="C2783" t="s">
        <v>517</v>
      </c>
      <c r="D2783" t="s">
        <v>615</v>
      </c>
      <c r="E2783" t="s">
        <v>518</v>
      </c>
      <c r="F2783" s="29">
        <v>6</v>
      </c>
      <c r="G2783" s="29">
        <v>47559.7</v>
      </c>
      <c r="H2783" t="s">
        <v>11</v>
      </c>
      <c r="I2783" t="s">
        <v>781</v>
      </c>
      <c r="J2783" t="s">
        <v>1140</v>
      </c>
      <c r="K2783" t="s">
        <v>1174</v>
      </c>
    </row>
    <row r="2784" spans="1:11">
      <c r="A2784" s="26">
        <v>44104</v>
      </c>
      <c r="B2784" t="s">
        <v>516</v>
      </c>
      <c r="C2784" t="s">
        <v>517</v>
      </c>
      <c r="D2784" t="s">
        <v>615</v>
      </c>
      <c r="E2784" t="s">
        <v>518</v>
      </c>
      <c r="F2784" s="29">
        <v>3</v>
      </c>
      <c r="G2784" s="29">
        <v>3086.36</v>
      </c>
      <c r="H2784" t="s">
        <v>11</v>
      </c>
      <c r="I2784" t="s">
        <v>789</v>
      </c>
      <c r="J2784" t="s">
        <v>1140</v>
      </c>
      <c r="K2784" t="s">
        <v>1175</v>
      </c>
    </row>
    <row r="2785" spans="1:11">
      <c r="A2785" s="26">
        <v>44104</v>
      </c>
      <c r="B2785" t="s">
        <v>516</v>
      </c>
      <c r="C2785" t="s">
        <v>517</v>
      </c>
      <c r="D2785" t="s">
        <v>615</v>
      </c>
      <c r="E2785" t="s">
        <v>518</v>
      </c>
      <c r="F2785" s="29">
        <v>1</v>
      </c>
      <c r="G2785" s="29">
        <v>210800.91</v>
      </c>
      <c r="H2785" t="s">
        <v>11</v>
      </c>
      <c r="I2785" t="s">
        <v>809</v>
      </c>
      <c r="J2785" t="s">
        <v>1140</v>
      </c>
      <c r="K2785" t="s">
        <v>1176</v>
      </c>
    </row>
    <row r="2786" spans="1:11">
      <c r="A2786" s="26">
        <v>44104</v>
      </c>
      <c r="B2786" t="s">
        <v>516</v>
      </c>
      <c r="C2786" t="s">
        <v>517</v>
      </c>
      <c r="D2786" t="s">
        <v>615</v>
      </c>
      <c r="E2786" t="s">
        <v>518</v>
      </c>
      <c r="F2786" s="29">
        <v>4</v>
      </c>
      <c r="G2786" s="29">
        <v>2163.0300000000002</v>
      </c>
      <c r="H2786" t="s">
        <v>11</v>
      </c>
      <c r="I2786" t="s">
        <v>885</v>
      </c>
      <c r="J2786" t="s">
        <v>1140</v>
      </c>
      <c r="K2786" t="s">
        <v>1177</v>
      </c>
    </row>
    <row r="2787" spans="1:11">
      <c r="A2787" s="26">
        <v>44104</v>
      </c>
      <c r="B2787" t="s">
        <v>516</v>
      </c>
      <c r="C2787" t="s">
        <v>517</v>
      </c>
      <c r="D2787" t="s">
        <v>615</v>
      </c>
      <c r="E2787" t="s">
        <v>518</v>
      </c>
      <c r="F2787" s="29">
        <v>35</v>
      </c>
      <c r="G2787" s="29">
        <v>479048.48</v>
      </c>
      <c r="H2787" t="s">
        <v>11</v>
      </c>
      <c r="I2787" t="s">
        <v>953</v>
      </c>
      <c r="J2787" t="s">
        <v>1140</v>
      </c>
      <c r="K2787" t="s">
        <v>1178</v>
      </c>
    </row>
    <row r="2788" spans="1:11">
      <c r="A2788" s="26">
        <v>44104</v>
      </c>
      <c r="B2788" t="s">
        <v>516</v>
      </c>
      <c r="C2788" t="s">
        <v>517</v>
      </c>
      <c r="D2788" t="s">
        <v>615</v>
      </c>
      <c r="E2788" t="s">
        <v>518</v>
      </c>
      <c r="F2788" s="29">
        <v>49</v>
      </c>
      <c r="G2788" s="29">
        <v>309340.90999999997</v>
      </c>
      <c r="H2788" t="s">
        <v>11</v>
      </c>
      <c r="I2788" t="s">
        <v>955</v>
      </c>
      <c r="J2788" t="s">
        <v>1140</v>
      </c>
      <c r="K2788" t="s">
        <v>1179</v>
      </c>
    </row>
    <row r="2789" spans="1:11">
      <c r="A2789" s="26">
        <v>44104</v>
      </c>
      <c r="B2789" t="s">
        <v>516</v>
      </c>
      <c r="C2789" t="s">
        <v>517</v>
      </c>
      <c r="D2789" t="s">
        <v>615</v>
      </c>
      <c r="E2789" t="s">
        <v>518</v>
      </c>
      <c r="F2789" s="29">
        <v>148</v>
      </c>
      <c r="G2789" s="29">
        <v>1150325.76</v>
      </c>
      <c r="H2789" t="s">
        <v>11</v>
      </c>
      <c r="I2789" t="s">
        <v>957</v>
      </c>
      <c r="J2789" t="s">
        <v>1140</v>
      </c>
      <c r="K2789" t="s">
        <v>1180</v>
      </c>
    </row>
    <row r="2790" spans="1:11">
      <c r="A2790" s="26">
        <v>44104</v>
      </c>
      <c r="B2790" t="s">
        <v>516</v>
      </c>
      <c r="C2790" t="s">
        <v>517</v>
      </c>
      <c r="D2790" t="s">
        <v>615</v>
      </c>
      <c r="E2790" t="s">
        <v>518</v>
      </c>
      <c r="F2790" s="29">
        <v>45</v>
      </c>
      <c r="G2790" s="29">
        <v>162146.97</v>
      </c>
      <c r="H2790" t="s">
        <v>11</v>
      </c>
      <c r="I2790" t="s">
        <v>959</v>
      </c>
      <c r="J2790" t="s">
        <v>1140</v>
      </c>
      <c r="K2790" t="s">
        <v>1181</v>
      </c>
    </row>
    <row r="2791" spans="1:11">
      <c r="A2791" s="26">
        <v>44104</v>
      </c>
      <c r="B2791" t="s">
        <v>516</v>
      </c>
      <c r="C2791" t="s">
        <v>517</v>
      </c>
      <c r="D2791" t="s">
        <v>615</v>
      </c>
      <c r="E2791" t="s">
        <v>518</v>
      </c>
      <c r="F2791" s="29">
        <v>65</v>
      </c>
      <c r="G2791" s="29">
        <v>222665.15</v>
      </c>
      <c r="H2791" t="s">
        <v>11</v>
      </c>
      <c r="I2791" t="s">
        <v>961</v>
      </c>
      <c r="J2791" t="s">
        <v>1140</v>
      </c>
      <c r="K2791" t="s">
        <v>1182</v>
      </c>
    </row>
    <row r="2792" spans="1:11">
      <c r="A2792" s="26">
        <v>44104</v>
      </c>
      <c r="B2792" t="s">
        <v>516</v>
      </c>
      <c r="C2792" t="s">
        <v>517</v>
      </c>
      <c r="D2792" t="s">
        <v>615</v>
      </c>
      <c r="E2792" t="s">
        <v>518</v>
      </c>
      <c r="F2792" s="29">
        <v>69</v>
      </c>
      <c r="G2792" s="29">
        <v>342781.82</v>
      </c>
      <c r="H2792" t="s">
        <v>11</v>
      </c>
      <c r="I2792" t="s">
        <v>969</v>
      </c>
      <c r="J2792" t="s">
        <v>1140</v>
      </c>
      <c r="K2792" t="s">
        <v>1183</v>
      </c>
    </row>
    <row r="2793" spans="1:11">
      <c r="A2793" s="26">
        <v>44104</v>
      </c>
      <c r="B2793" t="s">
        <v>516</v>
      </c>
      <c r="C2793" t="s">
        <v>517</v>
      </c>
      <c r="D2793" t="s">
        <v>615</v>
      </c>
      <c r="E2793" t="s">
        <v>518</v>
      </c>
      <c r="F2793" s="29">
        <v>92</v>
      </c>
      <c r="G2793" s="29">
        <v>406272.73</v>
      </c>
      <c r="H2793" t="s">
        <v>11</v>
      </c>
      <c r="I2793" t="s">
        <v>971</v>
      </c>
      <c r="J2793" t="s">
        <v>1140</v>
      </c>
      <c r="K2793" t="s">
        <v>1184</v>
      </c>
    </row>
    <row r="2794" spans="1:11">
      <c r="A2794" s="26">
        <v>44104</v>
      </c>
      <c r="B2794" t="s">
        <v>516</v>
      </c>
      <c r="C2794" t="s">
        <v>517</v>
      </c>
      <c r="D2794" t="s">
        <v>615</v>
      </c>
      <c r="E2794" t="s">
        <v>518</v>
      </c>
      <c r="F2794" s="29">
        <v>44</v>
      </c>
      <c r="G2794" s="29">
        <v>175271.21</v>
      </c>
      <c r="H2794" t="s">
        <v>11</v>
      </c>
      <c r="I2794" t="s">
        <v>975</v>
      </c>
      <c r="J2794" t="s">
        <v>1140</v>
      </c>
      <c r="K2794" t="s">
        <v>1185</v>
      </c>
    </row>
    <row r="2795" spans="1:11">
      <c r="A2795" s="26">
        <v>44104</v>
      </c>
      <c r="B2795" t="s">
        <v>516</v>
      </c>
      <c r="C2795" t="s">
        <v>517</v>
      </c>
      <c r="D2795" t="s">
        <v>615</v>
      </c>
      <c r="E2795" t="s">
        <v>518</v>
      </c>
      <c r="F2795" s="29">
        <v>6</v>
      </c>
      <c r="G2795" s="29">
        <v>11638.18</v>
      </c>
      <c r="H2795" t="s">
        <v>11</v>
      </c>
      <c r="I2795" t="s">
        <v>996</v>
      </c>
      <c r="J2795" t="s">
        <v>1140</v>
      </c>
      <c r="K2795" t="s">
        <v>1186</v>
      </c>
    </row>
    <row r="2796" spans="1:11">
      <c r="A2796" s="26">
        <v>44104</v>
      </c>
      <c r="B2796" t="s">
        <v>516</v>
      </c>
      <c r="C2796" t="s">
        <v>517</v>
      </c>
      <c r="D2796" t="s">
        <v>615</v>
      </c>
      <c r="E2796" t="s">
        <v>1188</v>
      </c>
      <c r="F2796" s="29">
        <v>154</v>
      </c>
      <c r="G2796" s="29">
        <v>106911384.23999999</v>
      </c>
      <c r="H2796" t="s">
        <v>11</v>
      </c>
      <c r="I2796" t="s">
        <v>1189</v>
      </c>
      <c r="J2796" t="s">
        <v>1190</v>
      </c>
      <c r="K2796" t="s">
        <v>1191</v>
      </c>
    </row>
    <row r="2797" spans="1:11">
      <c r="A2797" s="26">
        <v>44104</v>
      </c>
      <c r="B2797" t="s">
        <v>516</v>
      </c>
      <c r="C2797" t="s">
        <v>517</v>
      </c>
      <c r="D2797" t="s">
        <v>615</v>
      </c>
      <c r="E2797" t="s">
        <v>1188</v>
      </c>
      <c r="F2797" s="29">
        <v>676</v>
      </c>
      <c r="G2797" s="29">
        <v>93968321.180000007</v>
      </c>
      <c r="H2797" t="s">
        <v>11</v>
      </c>
      <c r="I2797" t="s">
        <v>1192</v>
      </c>
      <c r="J2797" t="s">
        <v>1190</v>
      </c>
      <c r="K2797" t="s">
        <v>1193</v>
      </c>
    </row>
    <row r="2798" spans="1:11">
      <c r="A2798" s="26">
        <v>44104</v>
      </c>
      <c r="B2798" t="s">
        <v>516</v>
      </c>
      <c r="C2798" t="s">
        <v>517</v>
      </c>
      <c r="D2798" t="s">
        <v>615</v>
      </c>
      <c r="E2798" t="s">
        <v>619</v>
      </c>
      <c r="F2798" s="29">
        <v>131</v>
      </c>
      <c r="G2798" s="29">
        <v>2329333.71</v>
      </c>
      <c r="H2798" t="s">
        <v>11</v>
      </c>
      <c r="I2798" t="s">
        <v>1194</v>
      </c>
      <c r="J2798" t="s">
        <v>1190</v>
      </c>
      <c r="K2798" t="s">
        <v>1195</v>
      </c>
    </row>
    <row r="2799" spans="1:11">
      <c r="A2799" s="26">
        <v>44104</v>
      </c>
      <c r="B2799" t="s">
        <v>516</v>
      </c>
      <c r="C2799" t="s">
        <v>517</v>
      </c>
      <c r="D2799" t="s">
        <v>615</v>
      </c>
      <c r="E2799" t="s">
        <v>619</v>
      </c>
      <c r="F2799" s="29">
        <v>234</v>
      </c>
      <c r="G2799" s="29">
        <v>6044679.7300000004</v>
      </c>
      <c r="H2799" t="s">
        <v>11</v>
      </c>
      <c r="I2799" t="s">
        <v>1196</v>
      </c>
      <c r="J2799" t="s">
        <v>1190</v>
      </c>
      <c r="K2799" t="s">
        <v>1197</v>
      </c>
    </row>
    <row r="2800" spans="1:11">
      <c r="A2800" s="26">
        <v>44104</v>
      </c>
      <c r="B2800" t="s">
        <v>516</v>
      </c>
      <c r="C2800" t="s">
        <v>517</v>
      </c>
      <c r="D2800" t="s">
        <v>615</v>
      </c>
      <c r="E2800" t="s">
        <v>619</v>
      </c>
      <c r="F2800" s="29">
        <v>218</v>
      </c>
      <c r="G2800" s="29">
        <v>5092071.18</v>
      </c>
      <c r="H2800" t="s">
        <v>11</v>
      </c>
      <c r="I2800" t="s">
        <v>1198</v>
      </c>
      <c r="J2800" t="s">
        <v>1190</v>
      </c>
      <c r="K2800" t="s">
        <v>1199</v>
      </c>
    </row>
    <row r="2801" spans="1:11">
      <c r="A2801" s="26">
        <v>44104</v>
      </c>
      <c r="B2801" t="s">
        <v>516</v>
      </c>
      <c r="C2801" t="s">
        <v>517</v>
      </c>
      <c r="D2801" t="s">
        <v>615</v>
      </c>
      <c r="E2801" t="s">
        <v>1200</v>
      </c>
      <c r="F2801" s="29">
        <v>67</v>
      </c>
      <c r="G2801" s="29">
        <v>141194760.61000001</v>
      </c>
      <c r="H2801" t="s">
        <v>11</v>
      </c>
      <c r="I2801" t="s">
        <v>1201</v>
      </c>
      <c r="J2801" t="s">
        <v>1190</v>
      </c>
      <c r="K2801" t="s">
        <v>1202</v>
      </c>
    </row>
    <row r="2802" spans="1:11">
      <c r="A2802" s="26">
        <v>44104</v>
      </c>
      <c r="B2802" t="s">
        <v>516</v>
      </c>
      <c r="C2802" t="s">
        <v>517</v>
      </c>
      <c r="D2802" t="s">
        <v>615</v>
      </c>
      <c r="E2802" t="s">
        <v>1188</v>
      </c>
      <c r="F2802" s="29">
        <v>11</v>
      </c>
      <c r="G2802" s="29">
        <v>54010.45</v>
      </c>
      <c r="H2802" t="s">
        <v>11</v>
      </c>
      <c r="I2802" t="s">
        <v>1209</v>
      </c>
      <c r="J2802" t="s">
        <v>1210</v>
      </c>
      <c r="K2802" t="s">
        <v>1211</v>
      </c>
    </row>
    <row r="2803" spans="1:11">
      <c r="A2803" s="26">
        <v>44104</v>
      </c>
      <c r="B2803" t="s">
        <v>516</v>
      </c>
      <c r="C2803" t="s">
        <v>517</v>
      </c>
      <c r="D2803" t="s">
        <v>615</v>
      </c>
      <c r="E2803" t="s">
        <v>1188</v>
      </c>
      <c r="F2803" s="29">
        <v>78</v>
      </c>
      <c r="G2803" s="29">
        <v>41664.639999999999</v>
      </c>
      <c r="H2803" t="s">
        <v>11</v>
      </c>
      <c r="I2803" t="s">
        <v>1212</v>
      </c>
      <c r="J2803" t="s">
        <v>1210</v>
      </c>
      <c r="K2803" t="s">
        <v>1213</v>
      </c>
    </row>
    <row r="2804" spans="1:11">
      <c r="A2804" s="26">
        <v>44012</v>
      </c>
      <c r="B2804" t="s">
        <v>516</v>
      </c>
      <c r="C2804" t="s">
        <v>517</v>
      </c>
      <c r="D2804" t="s">
        <v>615</v>
      </c>
      <c r="E2804" t="s">
        <v>518</v>
      </c>
      <c r="F2804" s="29">
        <v>268</v>
      </c>
      <c r="G2804" s="29">
        <v>50793848.600000001</v>
      </c>
      <c r="H2804" t="s">
        <v>11</v>
      </c>
      <c r="I2804" t="s">
        <v>616</v>
      </c>
      <c r="J2804" t="s">
        <v>617</v>
      </c>
      <c r="K2804" t="s">
        <v>618</v>
      </c>
    </row>
    <row r="2805" spans="1:11">
      <c r="A2805" s="26">
        <v>44012</v>
      </c>
      <c r="B2805" t="s">
        <v>516</v>
      </c>
      <c r="C2805" t="s">
        <v>517</v>
      </c>
      <c r="D2805" t="s">
        <v>615</v>
      </c>
      <c r="E2805" t="s">
        <v>619</v>
      </c>
      <c r="F2805" s="29">
        <v>371</v>
      </c>
      <c r="G2805" s="29">
        <v>6322216.25</v>
      </c>
      <c r="H2805" t="s">
        <v>11</v>
      </c>
      <c r="I2805" t="s">
        <v>620</v>
      </c>
      <c r="J2805" t="s">
        <v>617</v>
      </c>
      <c r="K2805" t="s">
        <v>621</v>
      </c>
    </row>
    <row r="2806" spans="1:11">
      <c r="A2806" s="26">
        <v>44012</v>
      </c>
      <c r="B2806" t="s">
        <v>516</v>
      </c>
      <c r="C2806" t="s">
        <v>517</v>
      </c>
      <c r="D2806" t="s">
        <v>615</v>
      </c>
      <c r="E2806" t="s">
        <v>518</v>
      </c>
      <c r="F2806" s="29">
        <v>615</v>
      </c>
      <c r="G2806" s="29">
        <v>376582820.82999998</v>
      </c>
      <c r="H2806" t="s">
        <v>11</v>
      </c>
      <c r="I2806" t="s">
        <v>622</v>
      </c>
      <c r="J2806" t="s">
        <v>617</v>
      </c>
      <c r="K2806" t="s">
        <v>623</v>
      </c>
    </row>
    <row r="2807" spans="1:11">
      <c r="A2807" s="26">
        <v>44012</v>
      </c>
      <c r="B2807" t="s">
        <v>516</v>
      </c>
      <c r="C2807" t="s">
        <v>517</v>
      </c>
      <c r="D2807" t="s">
        <v>615</v>
      </c>
      <c r="E2807" t="s">
        <v>518</v>
      </c>
      <c r="F2807" s="29">
        <v>161</v>
      </c>
      <c r="G2807" s="29">
        <v>758596.67</v>
      </c>
      <c r="H2807" t="s">
        <v>11</v>
      </c>
      <c r="I2807" t="s">
        <v>624</v>
      </c>
      <c r="J2807" t="s">
        <v>617</v>
      </c>
      <c r="K2807" t="s">
        <v>625</v>
      </c>
    </row>
    <row r="2808" spans="1:11">
      <c r="A2808" s="26">
        <v>44012</v>
      </c>
      <c r="B2808" t="s">
        <v>516</v>
      </c>
      <c r="C2808" t="s">
        <v>517</v>
      </c>
      <c r="D2808" t="s">
        <v>615</v>
      </c>
      <c r="E2808" t="s">
        <v>518</v>
      </c>
      <c r="F2808" s="29">
        <v>40</v>
      </c>
      <c r="G2808" s="29">
        <v>4967028.33</v>
      </c>
      <c r="H2808" t="s">
        <v>11</v>
      </c>
      <c r="I2808" t="s">
        <v>626</v>
      </c>
      <c r="J2808" t="s">
        <v>627</v>
      </c>
      <c r="K2808" t="s">
        <v>628</v>
      </c>
    </row>
    <row r="2809" spans="1:11">
      <c r="A2809" s="26">
        <v>44012</v>
      </c>
      <c r="B2809" t="s">
        <v>516</v>
      </c>
      <c r="C2809" t="s">
        <v>517</v>
      </c>
      <c r="D2809" t="s">
        <v>615</v>
      </c>
      <c r="E2809" t="s">
        <v>518</v>
      </c>
      <c r="F2809" s="29">
        <v>206</v>
      </c>
      <c r="G2809" s="29">
        <v>8179095.3300000001</v>
      </c>
      <c r="H2809" t="s">
        <v>11</v>
      </c>
      <c r="I2809" t="s">
        <v>629</v>
      </c>
      <c r="J2809" t="s">
        <v>627</v>
      </c>
      <c r="K2809" t="s">
        <v>630</v>
      </c>
    </row>
    <row r="2810" spans="1:11">
      <c r="A2810" s="26">
        <v>44012</v>
      </c>
      <c r="B2810" t="s">
        <v>516</v>
      </c>
      <c r="C2810" t="s">
        <v>517</v>
      </c>
      <c r="D2810" t="s">
        <v>615</v>
      </c>
      <c r="E2810" t="s">
        <v>518</v>
      </c>
      <c r="F2810" s="29">
        <v>2089</v>
      </c>
      <c r="G2810" s="29">
        <v>64228835</v>
      </c>
      <c r="H2810" t="s">
        <v>11</v>
      </c>
      <c r="I2810" t="s">
        <v>631</v>
      </c>
      <c r="J2810" t="s">
        <v>627</v>
      </c>
      <c r="K2810" t="s">
        <v>632</v>
      </c>
    </row>
    <row r="2811" spans="1:11">
      <c r="A2811" s="26">
        <v>44012</v>
      </c>
      <c r="B2811" t="s">
        <v>516</v>
      </c>
      <c r="C2811" t="s">
        <v>517</v>
      </c>
      <c r="D2811" t="s">
        <v>615</v>
      </c>
      <c r="E2811" t="s">
        <v>518</v>
      </c>
      <c r="F2811" s="29">
        <v>5860</v>
      </c>
      <c r="G2811" s="29">
        <v>3511908561.6700001</v>
      </c>
      <c r="H2811" t="s">
        <v>11</v>
      </c>
      <c r="I2811" t="s">
        <v>633</v>
      </c>
      <c r="J2811" t="s">
        <v>627</v>
      </c>
      <c r="K2811" t="s">
        <v>634</v>
      </c>
    </row>
    <row r="2812" spans="1:11">
      <c r="A2812" s="26">
        <v>44012</v>
      </c>
      <c r="B2812" t="s">
        <v>516</v>
      </c>
      <c r="C2812" t="s">
        <v>517</v>
      </c>
      <c r="D2812" t="s">
        <v>615</v>
      </c>
      <c r="E2812" t="s">
        <v>518</v>
      </c>
      <c r="F2812" s="29">
        <v>322</v>
      </c>
      <c r="G2812" s="29">
        <v>26550183.670000002</v>
      </c>
      <c r="H2812" t="s">
        <v>11</v>
      </c>
      <c r="I2812" t="s">
        <v>635</v>
      </c>
      <c r="J2812" t="s">
        <v>627</v>
      </c>
      <c r="K2812" t="s">
        <v>636</v>
      </c>
    </row>
    <row r="2813" spans="1:11">
      <c r="A2813" s="26">
        <v>44012</v>
      </c>
      <c r="B2813" t="s">
        <v>516</v>
      </c>
      <c r="C2813" t="s">
        <v>517</v>
      </c>
      <c r="D2813" t="s">
        <v>615</v>
      </c>
      <c r="E2813" t="s">
        <v>518</v>
      </c>
      <c r="F2813" s="29">
        <v>78</v>
      </c>
      <c r="G2813" s="29">
        <v>13072300</v>
      </c>
      <c r="H2813" t="s">
        <v>11</v>
      </c>
      <c r="I2813" t="s">
        <v>637</v>
      </c>
      <c r="J2813" t="s">
        <v>627</v>
      </c>
      <c r="K2813" t="s">
        <v>638</v>
      </c>
    </row>
    <row r="2814" spans="1:11">
      <c r="A2814" s="26">
        <v>44012</v>
      </c>
      <c r="B2814" t="s">
        <v>516</v>
      </c>
      <c r="C2814" t="s">
        <v>517</v>
      </c>
      <c r="D2814" t="s">
        <v>615</v>
      </c>
      <c r="E2814" t="s">
        <v>518</v>
      </c>
      <c r="F2814" s="29">
        <v>78</v>
      </c>
      <c r="G2814" s="29">
        <v>2924931.33</v>
      </c>
      <c r="H2814" t="s">
        <v>11</v>
      </c>
      <c r="I2814" t="s">
        <v>639</v>
      </c>
      <c r="J2814" t="s">
        <v>627</v>
      </c>
      <c r="K2814" t="s">
        <v>640</v>
      </c>
    </row>
    <row r="2815" spans="1:11">
      <c r="A2815" s="26">
        <v>44012</v>
      </c>
      <c r="B2815" t="s">
        <v>516</v>
      </c>
      <c r="C2815" t="s">
        <v>517</v>
      </c>
      <c r="D2815" t="s">
        <v>615</v>
      </c>
      <c r="E2815" t="s">
        <v>518</v>
      </c>
      <c r="F2815" s="29">
        <v>1468</v>
      </c>
      <c r="G2815" s="29">
        <v>23521458.329999998</v>
      </c>
      <c r="H2815" t="s">
        <v>11</v>
      </c>
      <c r="I2815" t="s">
        <v>641</v>
      </c>
      <c r="J2815" t="s">
        <v>627</v>
      </c>
      <c r="K2815" t="s">
        <v>642</v>
      </c>
    </row>
    <row r="2816" spans="1:11">
      <c r="A2816" s="26">
        <v>44012</v>
      </c>
      <c r="B2816" t="s">
        <v>516</v>
      </c>
      <c r="C2816" t="s">
        <v>517</v>
      </c>
      <c r="D2816" t="s">
        <v>615</v>
      </c>
      <c r="E2816" t="s">
        <v>518</v>
      </c>
      <c r="F2816" s="29">
        <v>73</v>
      </c>
      <c r="G2816" s="29">
        <v>2745675.67</v>
      </c>
      <c r="H2816" t="s">
        <v>11</v>
      </c>
      <c r="I2816" t="s">
        <v>643</v>
      </c>
      <c r="J2816" t="s">
        <v>627</v>
      </c>
      <c r="K2816" t="s">
        <v>644</v>
      </c>
    </row>
    <row r="2817" spans="1:11">
      <c r="A2817" s="26">
        <v>44012</v>
      </c>
      <c r="B2817" t="s">
        <v>516</v>
      </c>
      <c r="C2817" t="s">
        <v>517</v>
      </c>
      <c r="D2817" t="s">
        <v>615</v>
      </c>
      <c r="E2817" t="s">
        <v>518</v>
      </c>
      <c r="F2817" s="29">
        <v>333</v>
      </c>
      <c r="G2817" s="29">
        <v>26064120.670000002</v>
      </c>
      <c r="H2817" t="s">
        <v>11</v>
      </c>
      <c r="I2817" t="s">
        <v>645</v>
      </c>
      <c r="J2817" t="s">
        <v>627</v>
      </c>
      <c r="K2817" t="s">
        <v>646</v>
      </c>
    </row>
    <row r="2818" spans="1:11">
      <c r="A2818" s="26">
        <v>44012</v>
      </c>
      <c r="B2818" t="s">
        <v>516</v>
      </c>
      <c r="C2818" t="s">
        <v>517</v>
      </c>
      <c r="D2818" t="s">
        <v>615</v>
      </c>
      <c r="E2818" t="s">
        <v>518</v>
      </c>
      <c r="F2818" s="29">
        <v>130</v>
      </c>
      <c r="G2818" s="29">
        <v>7711283.3300000001</v>
      </c>
      <c r="H2818" t="s">
        <v>11</v>
      </c>
      <c r="I2818" t="s">
        <v>647</v>
      </c>
      <c r="J2818" t="s">
        <v>627</v>
      </c>
      <c r="K2818" t="s">
        <v>648</v>
      </c>
    </row>
    <row r="2819" spans="1:11">
      <c r="A2819" s="26">
        <v>44012</v>
      </c>
      <c r="B2819" t="s">
        <v>516</v>
      </c>
      <c r="C2819" t="s">
        <v>517</v>
      </c>
      <c r="D2819" t="s">
        <v>615</v>
      </c>
      <c r="E2819" t="s">
        <v>518</v>
      </c>
      <c r="F2819" s="29">
        <v>53</v>
      </c>
      <c r="G2819" s="29">
        <v>1349543.67</v>
      </c>
      <c r="H2819" t="s">
        <v>11</v>
      </c>
      <c r="I2819" t="s">
        <v>649</v>
      </c>
      <c r="J2819" t="s">
        <v>627</v>
      </c>
      <c r="K2819" t="s">
        <v>650</v>
      </c>
    </row>
    <row r="2820" spans="1:11">
      <c r="A2820" s="26">
        <v>44012</v>
      </c>
      <c r="B2820" t="s">
        <v>516</v>
      </c>
      <c r="C2820" t="s">
        <v>517</v>
      </c>
      <c r="D2820" t="s">
        <v>615</v>
      </c>
      <c r="E2820" t="s">
        <v>518</v>
      </c>
      <c r="F2820" s="29">
        <v>164</v>
      </c>
      <c r="G2820" s="29">
        <v>6378484.6699999999</v>
      </c>
      <c r="H2820" t="s">
        <v>11</v>
      </c>
      <c r="I2820" t="s">
        <v>651</v>
      </c>
      <c r="J2820" t="s">
        <v>627</v>
      </c>
      <c r="K2820" t="s">
        <v>652</v>
      </c>
    </row>
    <row r="2821" spans="1:11">
      <c r="A2821" s="26">
        <v>44012</v>
      </c>
      <c r="B2821" t="s">
        <v>516</v>
      </c>
      <c r="C2821" t="s">
        <v>517</v>
      </c>
      <c r="D2821" t="s">
        <v>615</v>
      </c>
      <c r="E2821" t="s">
        <v>518</v>
      </c>
      <c r="F2821" s="29">
        <v>95</v>
      </c>
      <c r="G2821" s="29">
        <v>13217213.67</v>
      </c>
      <c r="H2821" t="s">
        <v>11</v>
      </c>
      <c r="I2821" t="s">
        <v>653</v>
      </c>
      <c r="J2821" t="s">
        <v>627</v>
      </c>
      <c r="K2821" t="s">
        <v>654</v>
      </c>
    </row>
    <row r="2822" spans="1:11">
      <c r="A2822" s="26">
        <v>44012</v>
      </c>
      <c r="B2822" t="s">
        <v>516</v>
      </c>
      <c r="C2822" t="s">
        <v>517</v>
      </c>
      <c r="D2822" t="s">
        <v>615</v>
      </c>
      <c r="E2822" t="s">
        <v>518</v>
      </c>
      <c r="F2822" s="29">
        <v>147</v>
      </c>
      <c r="G2822" s="29">
        <v>7774622.3300000001</v>
      </c>
      <c r="H2822" t="s">
        <v>11</v>
      </c>
      <c r="I2822" t="s">
        <v>655</v>
      </c>
      <c r="J2822" t="s">
        <v>627</v>
      </c>
      <c r="K2822" t="s">
        <v>656</v>
      </c>
    </row>
    <row r="2823" spans="1:11">
      <c r="A2823" s="26">
        <v>44012</v>
      </c>
      <c r="B2823" t="s">
        <v>516</v>
      </c>
      <c r="C2823" t="s">
        <v>517</v>
      </c>
      <c r="D2823" t="s">
        <v>615</v>
      </c>
      <c r="E2823" t="s">
        <v>518</v>
      </c>
      <c r="F2823" s="29">
        <v>434</v>
      </c>
      <c r="G2823" s="29">
        <v>11591513</v>
      </c>
      <c r="H2823" t="s">
        <v>11</v>
      </c>
      <c r="I2823" t="s">
        <v>657</v>
      </c>
      <c r="J2823" t="s">
        <v>627</v>
      </c>
      <c r="K2823" t="s">
        <v>658</v>
      </c>
    </row>
    <row r="2824" spans="1:11">
      <c r="A2824" s="26">
        <v>44012</v>
      </c>
      <c r="B2824" t="s">
        <v>516</v>
      </c>
      <c r="C2824" t="s">
        <v>517</v>
      </c>
      <c r="D2824" t="s">
        <v>615</v>
      </c>
      <c r="E2824" t="s">
        <v>518</v>
      </c>
      <c r="F2824" s="29">
        <v>182</v>
      </c>
      <c r="G2824" s="29">
        <v>2754385.33</v>
      </c>
      <c r="H2824" t="s">
        <v>11</v>
      </c>
      <c r="I2824" t="s">
        <v>659</v>
      </c>
      <c r="J2824" t="s">
        <v>627</v>
      </c>
      <c r="K2824" t="s">
        <v>660</v>
      </c>
    </row>
    <row r="2825" spans="1:11">
      <c r="A2825" s="26">
        <v>44012</v>
      </c>
      <c r="B2825" t="s">
        <v>516</v>
      </c>
      <c r="C2825" t="s">
        <v>517</v>
      </c>
      <c r="D2825" t="s">
        <v>615</v>
      </c>
      <c r="E2825" t="s">
        <v>518</v>
      </c>
      <c r="F2825" s="29">
        <v>121</v>
      </c>
      <c r="G2825" s="29">
        <v>4006091</v>
      </c>
      <c r="H2825" t="s">
        <v>11</v>
      </c>
      <c r="I2825" t="s">
        <v>661</v>
      </c>
      <c r="J2825" t="s">
        <v>627</v>
      </c>
      <c r="K2825" t="s">
        <v>662</v>
      </c>
    </row>
    <row r="2826" spans="1:11">
      <c r="A2826" s="26">
        <v>44012</v>
      </c>
      <c r="B2826" t="s">
        <v>516</v>
      </c>
      <c r="C2826" t="s">
        <v>517</v>
      </c>
      <c r="D2826" t="s">
        <v>615</v>
      </c>
      <c r="E2826" t="s">
        <v>518</v>
      </c>
      <c r="F2826" s="29">
        <v>1066</v>
      </c>
      <c r="G2826" s="29">
        <v>46226369</v>
      </c>
      <c r="H2826" t="s">
        <v>11</v>
      </c>
      <c r="I2826" t="s">
        <v>1222</v>
      </c>
      <c r="J2826" t="s">
        <v>627</v>
      </c>
      <c r="K2826" t="s">
        <v>1223</v>
      </c>
    </row>
    <row r="2827" spans="1:11">
      <c r="A2827" s="26">
        <v>44012</v>
      </c>
      <c r="B2827" t="s">
        <v>516</v>
      </c>
      <c r="C2827" t="s">
        <v>517</v>
      </c>
      <c r="D2827" t="s">
        <v>615</v>
      </c>
      <c r="E2827" t="s">
        <v>518</v>
      </c>
      <c r="F2827" s="29">
        <v>1461</v>
      </c>
      <c r="G2827" s="29">
        <v>178881215.66999999</v>
      </c>
      <c r="H2827" t="s">
        <v>11</v>
      </c>
      <c r="I2827" t="s">
        <v>663</v>
      </c>
      <c r="J2827" t="s">
        <v>627</v>
      </c>
      <c r="K2827" t="s">
        <v>664</v>
      </c>
    </row>
    <row r="2828" spans="1:11">
      <c r="A2828" s="26">
        <v>44012</v>
      </c>
      <c r="B2828" t="s">
        <v>516</v>
      </c>
      <c r="C2828" t="s">
        <v>517</v>
      </c>
      <c r="D2828" t="s">
        <v>615</v>
      </c>
      <c r="E2828" t="s">
        <v>518</v>
      </c>
      <c r="F2828" s="29">
        <v>1069</v>
      </c>
      <c r="G2828" s="29">
        <v>23030451.329999998</v>
      </c>
      <c r="H2828" t="s">
        <v>11</v>
      </c>
      <c r="I2828" t="s">
        <v>665</v>
      </c>
      <c r="J2828" t="s">
        <v>627</v>
      </c>
      <c r="K2828" t="s">
        <v>666</v>
      </c>
    </row>
    <row r="2829" spans="1:11">
      <c r="A2829" s="26">
        <v>44012</v>
      </c>
      <c r="B2829" t="s">
        <v>516</v>
      </c>
      <c r="C2829" t="s">
        <v>517</v>
      </c>
      <c r="D2829" t="s">
        <v>615</v>
      </c>
      <c r="E2829" t="s">
        <v>518</v>
      </c>
      <c r="F2829" s="29">
        <v>383</v>
      </c>
      <c r="G2829" s="29">
        <v>15046390</v>
      </c>
      <c r="H2829" t="s">
        <v>11</v>
      </c>
      <c r="I2829" t="s">
        <v>671</v>
      </c>
      <c r="J2829" t="s">
        <v>627</v>
      </c>
      <c r="K2829" t="s">
        <v>672</v>
      </c>
    </row>
    <row r="2830" spans="1:11">
      <c r="A2830" s="26">
        <v>44012</v>
      </c>
      <c r="B2830" t="s">
        <v>516</v>
      </c>
      <c r="C2830" t="s">
        <v>517</v>
      </c>
      <c r="D2830" t="s">
        <v>615</v>
      </c>
      <c r="E2830" t="s">
        <v>518</v>
      </c>
      <c r="F2830" s="29">
        <v>401</v>
      </c>
      <c r="G2830" s="29">
        <v>6696392.6699999999</v>
      </c>
      <c r="H2830" t="s">
        <v>11</v>
      </c>
      <c r="I2830" t="s">
        <v>673</v>
      </c>
      <c r="J2830" t="s">
        <v>627</v>
      </c>
      <c r="K2830" t="s">
        <v>674</v>
      </c>
    </row>
    <row r="2831" spans="1:11">
      <c r="A2831" s="26">
        <v>44012</v>
      </c>
      <c r="B2831" t="s">
        <v>516</v>
      </c>
      <c r="C2831" t="s">
        <v>517</v>
      </c>
      <c r="D2831" t="s">
        <v>615</v>
      </c>
      <c r="E2831" t="s">
        <v>518</v>
      </c>
      <c r="F2831" s="29">
        <v>66</v>
      </c>
      <c r="G2831" s="29">
        <v>1539836</v>
      </c>
      <c r="H2831" t="s">
        <v>11</v>
      </c>
      <c r="I2831" t="s">
        <v>675</v>
      </c>
      <c r="J2831" t="s">
        <v>627</v>
      </c>
      <c r="K2831" t="s">
        <v>676</v>
      </c>
    </row>
    <row r="2832" spans="1:11">
      <c r="A2832" s="26">
        <v>44012</v>
      </c>
      <c r="B2832" t="s">
        <v>516</v>
      </c>
      <c r="C2832" t="s">
        <v>517</v>
      </c>
      <c r="D2832" t="s">
        <v>615</v>
      </c>
      <c r="E2832" t="s">
        <v>518</v>
      </c>
      <c r="F2832" s="29">
        <v>372</v>
      </c>
      <c r="G2832" s="29">
        <v>31440151</v>
      </c>
      <c r="H2832" t="s">
        <v>11</v>
      </c>
      <c r="I2832" t="s">
        <v>677</v>
      </c>
      <c r="J2832" t="s">
        <v>627</v>
      </c>
      <c r="K2832" t="s">
        <v>678</v>
      </c>
    </row>
    <row r="2833" spans="1:11">
      <c r="A2833" s="26">
        <v>44012</v>
      </c>
      <c r="B2833" t="s">
        <v>516</v>
      </c>
      <c r="C2833" t="s">
        <v>517</v>
      </c>
      <c r="D2833" t="s">
        <v>615</v>
      </c>
      <c r="E2833" t="s">
        <v>518</v>
      </c>
      <c r="F2833" s="29">
        <v>78</v>
      </c>
      <c r="G2833" s="29">
        <v>11296686.67</v>
      </c>
      <c r="H2833" t="s">
        <v>11</v>
      </c>
      <c r="I2833" t="s">
        <v>679</v>
      </c>
      <c r="J2833" t="s">
        <v>627</v>
      </c>
      <c r="K2833" t="s">
        <v>680</v>
      </c>
    </row>
    <row r="2834" spans="1:11">
      <c r="A2834" s="26">
        <v>44012</v>
      </c>
      <c r="B2834" t="s">
        <v>516</v>
      </c>
      <c r="C2834" t="s">
        <v>517</v>
      </c>
      <c r="D2834" t="s">
        <v>615</v>
      </c>
      <c r="E2834" t="s">
        <v>518</v>
      </c>
      <c r="F2834" s="29">
        <v>4604</v>
      </c>
      <c r="G2834" s="29">
        <v>706181515.66999996</v>
      </c>
      <c r="H2834" t="s">
        <v>11</v>
      </c>
      <c r="I2834" t="s">
        <v>681</v>
      </c>
      <c r="J2834" t="s">
        <v>627</v>
      </c>
      <c r="K2834" t="s">
        <v>682</v>
      </c>
    </row>
    <row r="2835" spans="1:11">
      <c r="A2835" s="26">
        <v>44012</v>
      </c>
      <c r="B2835" t="s">
        <v>516</v>
      </c>
      <c r="C2835" t="s">
        <v>517</v>
      </c>
      <c r="D2835" t="s">
        <v>615</v>
      </c>
      <c r="E2835" t="s">
        <v>518</v>
      </c>
      <c r="F2835" s="29">
        <v>2779</v>
      </c>
      <c r="G2835" s="29">
        <v>182626774</v>
      </c>
      <c r="H2835" t="s">
        <v>11</v>
      </c>
      <c r="I2835" t="s">
        <v>683</v>
      </c>
      <c r="J2835" t="s">
        <v>627</v>
      </c>
      <c r="K2835" t="s">
        <v>684</v>
      </c>
    </row>
    <row r="2836" spans="1:11">
      <c r="A2836" s="26">
        <v>44012</v>
      </c>
      <c r="B2836" t="s">
        <v>516</v>
      </c>
      <c r="C2836" t="s">
        <v>517</v>
      </c>
      <c r="D2836" t="s">
        <v>615</v>
      </c>
      <c r="E2836" t="s">
        <v>518</v>
      </c>
      <c r="F2836" s="29">
        <v>32</v>
      </c>
      <c r="G2836" s="29">
        <v>13874956.67</v>
      </c>
      <c r="H2836" t="s">
        <v>11</v>
      </c>
      <c r="I2836" t="s">
        <v>685</v>
      </c>
      <c r="J2836" t="s">
        <v>627</v>
      </c>
      <c r="K2836" t="s">
        <v>686</v>
      </c>
    </row>
    <row r="2837" spans="1:11">
      <c r="A2837" s="26">
        <v>44012</v>
      </c>
      <c r="B2837" t="s">
        <v>516</v>
      </c>
      <c r="C2837" t="s">
        <v>517</v>
      </c>
      <c r="D2837" t="s">
        <v>615</v>
      </c>
      <c r="E2837" t="s">
        <v>518</v>
      </c>
      <c r="F2837" s="29">
        <v>171</v>
      </c>
      <c r="G2837" s="29">
        <v>22623912</v>
      </c>
      <c r="H2837" t="s">
        <v>11</v>
      </c>
      <c r="I2837" t="s">
        <v>687</v>
      </c>
      <c r="J2837" t="s">
        <v>627</v>
      </c>
      <c r="K2837" t="s">
        <v>688</v>
      </c>
    </row>
    <row r="2838" spans="1:11">
      <c r="A2838" s="26">
        <v>44012</v>
      </c>
      <c r="B2838" t="s">
        <v>516</v>
      </c>
      <c r="C2838" t="s">
        <v>517</v>
      </c>
      <c r="D2838" t="s">
        <v>615</v>
      </c>
      <c r="E2838" t="s">
        <v>518</v>
      </c>
      <c r="F2838" s="29">
        <v>83</v>
      </c>
      <c r="G2838" s="29">
        <v>18209242.670000002</v>
      </c>
      <c r="H2838" t="s">
        <v>11</v>
      </c>
      <c r="I2838" t="s">
        <v>689</v>
      </c>
      <c r="J2838" t="s">
        <v>627</v>
      </c>
      <c r="K2838" t="s">
        <v>690</v>
      </c>
    </row>
    <row r="2839" spans="1:11">
      <c r="A2839" s="26">
        <v>44012</v>
      </c>
      <c r="B2839" t="s">
        <v>516</v>
      </c>
      <c r="C2839" t="s">
        <v>517</v>
      </c>
      <c r="D2839" t="s">
        <v>615</v>
      </c>
      <c r="E2839" t="s">
        <v>518</v>
      </c>
      <c r="F2839" s="29">
        <v>304</v>
      </c>
      <c r="G2839" s="29">
        <v>16013016.67</v>
      </c>
      <c r="H2839" t="s">
        <v>11</v>
      </c>
      <c r="I2839" t="s">
        <v>691</v>
      </c>
      <c r="J2839" t="s">
        <v>627</v>
      </c>
      <c r="K2839" t="s">
        <v>692</v>
      </c>
    </row>
    <row r="2840" spans="1:11">
      <c r="A2840" s="26">
        <v>44012</v>
      </c>
      <c r="B2840" t="s">
        <v>516</v>
      </c>
      <c r="C2840" t="s">
        <v>517</v>
      </c>
      <c r="D2840" t="s">
        <v>615</v>
      </c>
      <c r="E2840" t="s">
        <v>518</v>
      </c>
      <c r="F2840" s="29">
        <v>82</v>
      </c>
      <c r="G2840" s="29">
        <v>2770490.67</v>
      </c>
      <c r="H2840" t="s">
        <v>11</v>
      </c>
      <c r="I2840" t="s">
        <v>693</v>
      </c>
      <c r="J2840" t="s">
        <v>627</v>
      </c>
      <c r="K2840" t="s">
        <v>694</v>
      </c>
    </row>
    <row r="2841" spans="1:11">
      <c r="A2841" s="26">
        <v>44012</v>
      </c>
      <c r="B2841" t="s">
        <v>516</v>
      </c>
      <c r="C2841" t="s">
        <v>517</v>
      </c>
      <c r="D2841" t="s">
        <v>615</v>
      </c>
      <c r="E2841" t="s">
        <v>518</v>
      </c>
      <c r="F2841" s="29">
        <v>59</v>
      </c>
      <c r="G2841" s="29">
        <v>2546052</v>
      </c>
      <c r="H2841" t="s">
        <v>11</v>
      </c>
      <c r="I2841" t="s">
        <v>695</v>
      </c>
      <c r="J2841" t="s">
        <v>627</v>
      </c>
      <c r="K2841" t="s">
        <v>696</v>
      </c>
    </row>
    <row r="2842" spans="1:11">
      <c r="A2842" s="26">
        <v>44012</v>
      </c>
      <c r="B2842" t="s">
        <v>516</v>
      </c>
      <c r="C2842" t="s">
        <v>517</v>
      </c>
      <c r="D2842" t="s">
        <v>615</v>
      </c>
      <c r="E2842" t="s">
        <v>518</v>
      </c>
      <c r="F2842" s="29">
        <v>1591</v>
      </c>
      <c r="G2842" s="29">
        <v>21516582.329999998</v>
      </c>
      <c r="H2842" t="s">
        <v>11</v>
      </c>
      <c r="I2842" t="s">
        <v>697</v>
      </c>
      <c r="J2842" t="s">
        <v>627</v>
      </c>
      <c r="K2842" t="s">
        <v>698</v>
      </c>
    </row>
    <row r="2843" spans="1:11">
      <c r="A2843" s="26">
        <v>44012</v>
      </c>
      <c r="B2843" t="s">
        <v>516</v>
      </c>
      <c r="C2843" t="s">
        <v>517</v>
      </c>
      <c r="D2843" t="s">
        <v>615</v>
      </c>
      <c r="E2843" t="s">
        <v>518</v>
      </c>
      <c r="F2843" s="29">
        <v>528</v>
      </c>
      <c r="G2843" s="29">
        <v>17257763.329999998</v>
      </c>
      <c r="H2843" t="s">
        <v>11</v>
      </c>
      <c r="I2843" t="s">
        <v>699</v>
      </c>
      <c r="J2843" t="s">
        <v>627</v>
      </c>
      <c r="K2843" t="s">
        <v>700</v>
      </c>
    </row>
    <row r="2844" spans="1:11">
      <c r="A2844" s="26">
        <v>44012</v>
      </c>
      <c r="B2844" t="s">
        <v>516</v>
      </c>
      <c r="C2844" t="s">
        <v>517</v>
      </c>
      <c r="D2844" t="s">
        <v>615</v>
      </c>
      <c r="E2844" t="s">
        <v>518</v>
      </c>
      <c r="F2844" s="29">
        <v>3530</v>
      </c>
      <c r="G2844" s="29">
        <v>257281022</v>
      </c>
      <c r="H2844" t="s">
        <v>11</v>
      </c>
      <c r="I2844" t="s">
        <v>1224</v>
      </c>
      <c r="J2844" t="s">
        <v>627</v>
      </c>
      <c r="K2844" t="s">
        <v>1225</v>
      </c>
    </row>
    <row r="2845" spans="1:11">
      <c r="A2845" s="26">
        <v>44012</v>
      </c>
      <c r="B2845" t="s">
        <v>516</v>
      </c>
      <c r="C2845" t="s">
        <v>517</v>
      </c>
      <c r="D2845" t="s">
        <v>615</v>
      </c>
      <c r="E2845" t="s">
        <v>518</v>
      </c>
      <c r="F2845" s="29">
        <v>1631</v>
      </c>
      <c r="G2845" s="29">
        <v>1453016921.3299999</v>
      </c>
      <c r="H2845" t="s">
        <v>11</v>
      </c>
      <c r="I2845" t="s">
        <v>701</v>
      </c>
      <c r="J2845" t="s">
        <v>627</v>
      </c>
      <c r="K2845" t="s">
        <v>702</v>
      </c>
    </row>
    <row r="2846" spans="1:11">
      <c r="A2846" s="26">
        <v>44012</v>
      </c>
      <c r="B2846" t="s">
        <v>516</v>
      </c>
      <c r="C2846" t="s">
        <v>517</v>
      </c>
      <c r="D2846" t="s">
        <v>615</v>
      </c>
      <c r="E2846" t="s">
        <v>518</v>
      </c>
      <c r="F2846" s="29">
        <v>87</v>
      </c>
      <c r="G2846" s="29">
        <v>11811124.67</v>
      </c>
      <c r="H2846" t="s">
        <v>11</v>
      </c>
      <c r="I2846" t="s">
        <v>703</v>
      </c>
      <c r="J2846" t="s">
        <v>627</v>
      </c>
      <c r="K2846" t="s">
        <v>704</v>
      </c>
    </row>
    <row r="2847" spans="1:11">
      <c r="A2847" s="26">
        <v>44012</v>
      </c>
      <c r="B2847" t="s">
        <v>516</v>
      </c>
      <c r="C2847" t="s">
        <v>517</v>
      </c>
      <c r="D2847" t="s">
        <v>615</v>
      </c>
      <c r="E2847" t="s">
        <v>518</v>
      </c>
      <c r="F2847" s="29">
        <v>269</v>
      </c>
      <c r="G2847" s="29">
        <v>16223827</v>
      </c>
      <c r="H2847" t="s">
        <v>11</v>
      </c>
      <c r="I2847" t="s">
        <v>705</v>
      </c>
      <c r="J2847" t="s">
        <v>627</v>
      </c>
      <c r="K2847" t="s">
        <v>706</v>
      </c>
    </row>
    <row r="2848" spans="1:11">
      <c r="A2848" s="26">
        <v>44012</v>
      </c>
      <c r="B2848" t="s">
        <v>516</v>
      </c>
      <c r="C2848" t="s">
        <v>517</v>
      </c>
      <c r="D2848" t="s">
        <v>615</v>
      </c>
      <c r="E2848" t="s">
        <v>518</v>
      </c>
      <c r="F2848" s="29">
        <v>166</v>
      </c>
      <c r="G2848" s="29">
        <v>14181352.67</v>
      </c>
      <c r="H2848" t="s">
        <v>11</v>
      </c>
      <c r="I2848" t="s">
        <v>707</v>
      </c>
      <c r="J2848" t="s">
        <v>627</v>
      </c>
      <c r="K2848" t="s">
        <v>708</v>
      </c>
    </row>
    <row r="2849" spans="1:11">
      <c r="A2849" s="26">
        <v>44012</v>
      </c>
      <c r="B2849" t="s">
        <v>516</v>
      </c>
      <c r="C2849" t="s">
        <v>517</v>
      </c>
      <c r="D2849" t="s">
        <v>615</v>
      </c>
      <c r="E2849" t="s">
        <v>518</v>
      </c>
      <c r="F2849" s="29">
        <v>15</v>
      </c>
      <c r="G2849" s="29">
        <v>1214060.33</v>
      </c>
      <c r="H2849" t="s">
        <v>11</v>
      </c>
      <c r="I2849" t="s">
        <v>709</v>
      </c>
      <c r="J2849" t="s">
        <v>627</v>
      </c>
      <c r="K2849" t="s">
        <v>710</v>
      </c>
    </row>
    <row r="2850" spans="1:11">
      <c r="A2850" s="26">
        <v>44012</v>
      </c>
      <c r="B2850" t="s">
        <v>516</v>
      </c>
      <c r="C2850" t="s">
        <v>517</v>
      </c>
      <c r="D2850" t="s">
        <v>615</v>
      </c>
      <c r="E2850" t="s">
        <v>518</v>
      </c>
      <c r="F2850" s="29">
        <v>150</v>
      </c>
      <c r="G2850" s="29">
        <v>4374742</v>
      </c>
      <c r="H2850" t="s">
        <v>11</v>
      </c>
      <c r="I2850" t="s">
        <v>711</v>
      </c>
      <c r="J2850" t="s">
        <v>627</v>
      </c>
      <c r="K2850" t="s">
        <v>712</v>
      </c>
    </row>
    <row r="2851" spans="1:11">
      <c r="A2851" s="26">
        <v>44012</v>
      </c>
      <c r="B2851" t="s">
        <v>516</v>
      </c>
      <c r="C2851" t="s">
        <v>517</v>
      </c>
      <c r="D2851" t="s">
        <v>615</v>
      </c>
      <c r="E2851" t="s">
        <v>518</v>
      </c>
      <c r="F2851" s="29">
        <v>272</v>
      </c>
      <c r="G2851" s="29">
        <v>4379866.67</v>
      </c>
      <c r="H2851" t="s">
        <v>11</v>
      </c>
      <c r="I2851" t="s">
        <v>713</v>
      </c>
      <c r="J2851" t="s">
        <v>627</v>
      </c>
      <c r="K2851" t="s">
        <v>714</v>
      </c>
    </row>
    <row r="2852" spans="1:11">
      <c r="A2852" s="26">
        <v>44012</v>
      </c>
      <c r="B2852" t="s">
        <v>516</v>
      </c>
      <c r="C2852" t="s">
        <v>517</v>
      </c>
      <c r="D2852" t="s">
        <v>615</v>
      </c>
      <c r="E2852" t="s">
        <v>518</v>
      </c>
      <c r="F2852" s="29">
        <v>37</v>
      </c>
      <c r="G2852" s="29">
        <v>2707268</v>
      </c>
      <c r="H2852" t="s">
        <v>11</v>
      </c>
      <c r="I2852" t="s">
        <v>715</v>
      </c>
      <c r="J2852" t="s">
        <v>627</v>
      </c>
      <c r="K2852" t="s">
        <v>716</v>
      </c>
    </row>
    <row r="2853" spans="1:11">
      <c r="A2853" s="26">
        <v>44012</v>
      </c>
      <c r="B2853" t="s">
        <v>516</v>
      </c>
      <c r="C2853" t="s">
        <v>517</v>
      </c>
      <c r="D2853" t="s">
        <v>615</v>
      </c>
      <c r="E2853" t="s">
        <v>518</v>
      </c>
      <c r="F2853" s="29">
        <v>44</v>
      </c>
      <c r="G2853" s="29">
        <v>2352142.67</v>
      </c>
      <c r="H2853" t="s">
        <v>11</v>
      </c>
      <c r="I2853" t="s">
        <v>719</v>
      </c>
      <c r="J2853" t="s">
        <v>627</v>
      </c>
      <c r="K2853" t="s">
        <v>720</v>
      </c>
    </row>
    <row r="2854" spans="1:11">
      <c r="A2854" s="26">
        <v>44012</v>
      </c>
      <c r="B2854" t="s">
        <v>516</v>
      </c>
      <c r="C2854" t="s">
        <v>517</v>
      </c>
      <c r="D2854" t="s">
        <v>615</v>
      </c>
      <c r="E2854" t="s">
        <v>518</v>
      </c>
      <c r="F2854" s="29">
        <v>40</v>
      </c>
      <c r="G2854" s="29">
        <v>41041817.670000002</v>
      </c>
      <c r="H2854" t="s">
        <v>11</v>
      </c>
      <c r="I2854" t="s">
        <v>721</v>
      </c>
      <c r="J2854" t="s">
        <v>627</v>
      </c>
      <c r="K2854" t="s">
        <v>722</v>
      </c>
    </row>
    <row r="2855" spans="1:11">
      <c r="A2855" s="26">
        <v>44012</v>
      </c>
      <c r="B2855" t="s">
        <v>516</v>
      </c>
      <c r="C2855" t="s">
        <v>517</v>
      </c>
      <c r="D2855" t="s">
        <v>615</v>
      </c>
      <c r="E2855" t="s">
        <v>518</v>
      </c>
      <c r="F2855" s="29">
        <v>4</v>
      </c>
      <c r="G2855" s="29">
        <v>376807.33</v>
      </c>
      <c r="H2855" t="s">
        <v>11</v>
      </c>
      <c r="I2855" t="s">
        <v>723</v>
      </c>
      <c r="J2855" t="s">
        <v>627</v>
      </c>
      <c r="K2855" t="s">
        <v>724</v>
      </c>
    </row>
    <row r="2856" spans="1:11">
      <c r="A2856" s="26">
        <v>44012</v>
      </c>
      <c r="B2856" t="s">
        <v>516</v>
      </c>
      <c r="C2856" t="s">
        <v>517</v>
      </c>
      <c r="D2856" t="s">
        <v>615</v>
      </c>
      <c r="E2856" t="s">
        <v>518</v>
      </c>
      <c r="F2856" s="29">
        <v>42</v>
      </c>
      <c r="G2856" s="29">
        <v>527730</v>
      </c>
      <c r="H2856" t="s">
        <v>11</v>
      </c>
      <c r="I2856" t="s">
        <v>725</v>
      </c>
      <c r="J2856" t="s">
        <v>627</v>
      </c>
      <c r="K2856" t="s">
        <v>726</v>
      </c>
    </row>
    <row r="2857" spans="1:11">
      <c r="A2857" s="26">
        <v>44012</v>
      </c>
      <c r="B2857" t="s">
        <v>516</v>
      </c>
      <c r="C2857" t="s">
        <v>517</v>
      </c>
      <c r="D2857" t="s">
        <v>615</v>
      </c>
      <c r="E2857" t="s">
        <v>518</v>
      </c>
      <c r="F2857" s="29">
        <v>218</v>
      </c>
      <c r="G2857" s="29">
        <v>11363130.67</v>
      </c>
      <c r="H2857" t="s">
        <v>11</v>
      </c>
      <c r="I2857" t="s">
        <v>733</v>
      </c>
      <c r="J2857" t="s">
        <v>627</v>
      </c>
      <c r="K2857" t="s">
        <v>734</v>
      </c>
    </row>
    <row r="2858" spans="1:11">
      <c r="A2858" s="26">
        <v>44012</v>
      </c>
      <c r="B2858" t="s">
        <v>516</v>
      </c>
      <c r="C2858" t="s">
        <v>517</v>
      </c>
      <c r="D2858" t="s">
        <v>615</v>
      </c>
      <c r="E2858" t="s">
        <v>518</v>
      </c>
      <c r="F2858" s="29">
        <v>508</v>
      </c>
      <c r="G2858" s="29">
        <v>282798556.32999998</v>
      </c>
      <c r="H2858" t="s">
        <v>11</v>
      </c>
      <c r="I2858" t="s">
        <v>735</v>
      </c>
      <c r="J2858" t="s">
        <v>627</v>
      </c>
      <c r="K2858" t="s">
        <v>736</v>
      </c>
    </row>
    <row r="2859" spans="1:11">
      <c r="A2859" s="26">
        <v>44012</v>
      </c>
      <c r="B2859" t="s">
        <v>516</v>
      </c>
      <c r="C2859" t="s">
        <v>517</v>
      </c>
      <c r="D2859" t="s">
        <v>615</v>
      </c>
      <c r="E2859" t="s">
        <v>518</v>
      </c>
      <c r="F2859" s="29">
        <v>1</v>
      </c>
      <c r="G2859" s="29">
        <v>829070</v>
      </c>
      <c r="H2859" t="s">
        <v>11</v>
      </c>
      <c r="I2859" t="s">
        <v>737</v>
      </c>
      <c r="J2859" t="s">
        <v>627</v>
      </c>
      <c r="K2859" t="s">
        <v>738</v>
      </c>
    </row>
    <row r="2860" spans="1:11">
      <c r="A2860" s="26">
        <v>44012</v>
      </c>
      <c r="B2860" t="s">
        <v>516</v>
      </c>
      <c r="C2860" t="s">
        <v>517</v>
      </c>
      <c r="D2860" t="s">
        <v>615</v>
      </c>
      <c r="E2860" t="s">
        <v>518</v>
      </c>
      <c r="F2860" s="29">
        <v>66</v>
      </c>
      <c r="G2860" s="29">
        <v>4389691.33</v>
      </c>
      <c r="H2860" t="s">
        <v>11</v>
      </c>
      <c r="I2860" t="s">
        <v>739</v>
      </c>
      <c r="J2860" t="s">
        <v>627</v>
      </c>
      <c r="K2860" t="s">
        <v>740</v>
      </c>
    </row>
    <row r="2861" spans="1:11">
      <c r="A2861" s="26">
        <v>44012</v>
      </c>
      <c r="B2861" t="s">
        <v>516</v>
      </c>
      <c r="C2861" t="s">
        <v>517</v>
      </c>
      <c r="D2861" t="s">
        <v>615</v>
      </c>
      <c r="E2861" t="s">
        <v>518</v>
      </c>
      <c r="F2861" s="29">
        <v>46</v>
      </c>
      <c r="G2861" s="29">
        <v>4456447.33</v>
      </c>
      <c r="H2861" t="s">
        <v>11</v>
      </c>
      <c r="I2861" t="s">
        <v>743</v>
      </c>
      <c r="J2861" t="s">
        <v>627</v>
      </c>
      <c r="K2861" t="s">
        <v>744</v>
      </c>
    </row>
    <row r="2862" spans="1:11">
      <c r="A2862" s="26">
        <v>44012</v>
      </c>
      <c r="B2862" t="s">
        <v>516</v>
      </c>
      <c r="C2862" t="s">
        <v>517</v>
      </c>
      <c r="D2862" t="s">
        <v>615</v>
      </c>
      <c r="E2862" t="s">
        <v>518</v>
      </c>
      <c r="F2862" s="29">
        <v>522</v>
      </c>
      <c r="G2862" s="29">
        <v>155391706</v>
      </c>
      <c r="H2862" t="s">
        <v>11</v>
      </c>
      <c r="I2862" t="s">
        <v>745</v>
      </c>
      <c r="J2862" t="s">
        <v>627</v>
      </c>
      <c r="K2862" t="s">
        <v>746</v>
      </c>
    </row>
    <row r="2863" spans="1:11">
      <c r="A2863" s="26">
        <v>44012</v>
      </c>
      <c r="B2863" t="s">
        <v>516</v>
      </c>
      <c r="C2863" t="s">
        <v>517</v>
      </c>
      <c r="D2863" t="s">
        <v>615</v>
      </c>
      <c r="E2863" t="s">
        <v>518</v>
      </c>
      <c r="F2863" s="29">
        <v>3030</v>
      </c>
      <c r="G2863" s="29">
        <v>246467010.33000001</v>
      </c>
      <c r="H2863" t="s">
        <v>11</v>
      </c>
      <c r="I2863" t="s">
        <v>747</v>
      </c>
      <c r="J2863" t="s">
        <v>627</v>
      </c>
      <c r="K2863" t="s">
        <v>748</v>
      </c>
    </row>
    <row r="2864" spans="1:11">
      <c r="A2864" s="26">
        <v>44012</v>
      </c>
      <c r="B2864" t="s">
        <v>516</v>
      </c>
      <c r="C2864" t="s">
        <v>517</v>
      </c>
      <c r="D2864" t="s">
        <v>615</v>
      </c>
      <c r="E2864" t="s">
        <v>518</v>
      </c>
      <c r="F2864" s="29">
        <v>34</v>
      </c>
      <c r="G2864" s="29">
        <v>744455.67</v>
      </c>
      <c r="H2864" t="s">
        <v>11</v>
      </c>
      <c r="I2864" t="s">
        <v>749</v>
      </c>
      <c r="J2864" t="s">
        <v>627</v>
      </c>
      <c r="K2864" t="s">
        <v>750</v>
      </c>
    </row>
    <row r="2865" spans="1:11">
      <c r="A2865" s="26">
        <v>44012</v>
      </c>
      <c r="B2865" t="s">
        <v>516</v>
      </c>
      <c r="C2865" t="s">
        <v>517</v>
      </c>
      <c r="D2865" t="s">
        <v>615</v>
      </c>
      <c r="E2865" t="s">
        <v>518</v>
      </c>
      <c r="F2865" s="29">
        <v>292</v>
      </c>
      <c r="G2865" s="29">
        <v>8559379.6699999999</v>
      </c>
      <c r="H2865" t="s">
        <v>11</v>
      </c>
      <c r="I2865" t="s">
        <v>751</v>
      </c>
      <c r="J2865" t="s">
        <v>627</v>
      </c>
      <c r="K2865" t="s">
        <v>752</v>
      </c>
    </row>
    <row r="2866" spans="1:11">
      <c r="A2866" s="26">
        <v>44012</v>
      </c>
      <c r="B2866" t="s">
        <v>516</v>
      </c>
      <c r="C2866" t="s">
        <v>517</v>
      </c>
      <c r="D2866" t="s">
        <v>615</v>
      </c>
      <c r="E2866" t="s">
        <v>518</v>
      </c>
      <c r="F2866" s="29">
        <v>153</v>
      </c>
      <c r="G2866" s="29">
        <v>6359799.6699999999</v>
      </c>
      <c r="H2866" t="s">
        <v>11</v>
      </c>
      <c r="I2866" t="s">
        <v>1215</v>
      </c>
      <c r="J2866" t="s">
        <v>627</v>
      </c>
      <c r="K2866" t="s">
        <v>754</v>
      </c>
    </row>
    <row r="2867" spans="1:11">
      <c r="A2867" s="26">
        <v>44012</v>
      </c>
      <c r="B2867" t="s">
        <v>516</v>
      </c>
      <c r="C2867" t="s">
        <v>517</v>
      </c>
      <c r="D2867" t="s">
        <v>615</v>
      </c>
      <c r="E2867" t="s">
        <v>518</v>
      </c>
      <c r="F2867" s="29">
        <v>1526</v>
      </c>
      <c r="G2867" s="29">
        <v>40803714.329999998</v>
      </c>
      <c r="H2867" t="s">
        <v>11</v>
      </c>
      <c r="I2867" t="s">
        <v>755</v>
      </c>
      <c r="J2867" t="s">
        <v>627</v>
      </c>
      <c r="K2867" t="s">
        <v>756</v>
      </c>
    </row>
    <row r="2868" spans="1:11">
      <c r="A2868" s="26">
        <v>44012</v>
      </c>
      <c r="B2868" t="s">
        <v>516</v>
      </c>
      <c r="C2868" t="s">
        <v>517</v>
      </c>
      <c r="D2868" t="s">
        <v>615</v>
      </c>
      <c r="E2868" t="s">
        <v>518</v>
      </c>
      <c r="F2868" s="29">
        <v>42</v>
      </c>
      <c r="G2868" s="29">
        <v>3473553.67</v>
      </c>
      <c r="H2868" t="s">
        <v>11</v>
      </c>
      <c r="I2868" t="s">
        <v>757</v>
      </c>
      <c r="J2868" t="s">
        <v>627</v>
      </c>
      <c r="K2868" t="s">
        <v>758</v>
      </c>
    </row>
    <row r="2869" spans="1:11">
      <c r="A2869" s="26">
        <v>44012</v>
      </c>
      <c r="B2869" t="s">
        <v>516</v>
      </c>
      <c r="C2869" t="s">
        <v>517</v>
      </c>
      <c r="D2869" t="s">
        <v>615</v>
      </c>
      <c r="E2869" t="s">
        <v>518</v>
      </c>
      <c r="F2869" s="29">
        <v>55</v>
      </c>
      <c r="G2869" s="29">
        <v>5964115.6699999999</v>
      </c>
      <c r="H2869" t="s">
        <v>11</v>
      </c>
      <c r="I2869" t="s">
        <v>759</v>
      </c>
      <c r="J2869" t="s">
        <v>627</v>
      </c>
      <c r="K2869" t="s">
        <v>760</v>
      </c>
    </row>
    <row r="2870" spans="1:11">
      <c r="A2870" s="26">
        <v>44012</v>
      </c>
      <c r="B2870" t="s">
        <v>516</v>
      </c>
      <c r="C2870" t="s">
        <v>517</v>
      </c>
      <c r="D2870" t="s">
        <v>615</v>
      </c>
      <c r="E2870" t="s">
        <v>518</v>
      </c>
      <c r="F2870" s="29">
        <v>940</v>
      </c>
      <c r="G2870" s="29">
        <v>113345404</v>
      </c>
      <c r="H2870" t="s">
        <v>11</v>
      </c>
      <c r="I2870" t="s">
        <v>761</v>
      </c>
      <c r="J2870" t="s">
        <v>627</v>
      </c>
      <c r="K2870" t="s">
        <v>762</v>
      </c>
    </row>
    <row r="2871" spans="1:11">
      <c r="A2871" s="26">
        <v>44012</v>
      </c>
      <c r="B2871" t="s">
        <v>516</v>
      </c>
      <c r="C2871" t="s">
        <v>517</v>
      </c>
      <c r="D2871" t="s">
        <v>615</v>
      </c>
      <c r="E2871" t="s">
        <v>518</v>
      </c>
      <c r="F2871" s="29">
        <v>305</v>
      </c>
      <c r="G2871" s="29">
        <v>60069774.670000002</v>
      </c>
      <c r="H2871" t="s">
        <v>11</v>
      </c>
      <c r="I2871" t="s">
        <v>763</v>
      </c>
      <c r="J2871" t="s">
        <v>627</v>
      </c>
      <c r="K2871" t="s">
        <v>764</v>
      </c>
    </row>
    <row r="2872" spans="1:11">
      <c r="A2872" s="26">
        <v>44012</v>
      </c>
      <c r="B2872" t="s">
        <v>516</v>
      </c>
      <c r="C2872" t="s">
        <v>517</v>
      </c>
      <c r="D2872" t="s">
        <v>615</v>
      </c>
      <c r="E2872" t="s">
        <v>518</v>
      </c>
      <c r="F2872" s="29">
        <v>431</v>
      </c>
      <c r="G2872" s="29">
        <v>222386926.66999999</v>
      </c>
      <c r="H2872" t="s">
        <v>11</v>
      </c>
      <c r="I2872" t="s">
        <v>765</v>
      </c>
      <c r="J2872" t="s">
        <v>627</v>
      </c>
      <c r="K2872" t="s">
        <v>766</v>
      </c>
    </row>
    <row r="2873" spans="1:11">
      <c r="A2873" s="26">
        <v>44012</v>
      </c>
      <c r="B2873" t="s">
        <v>516</v>
      </c>
      <c r="C2873" t="s">
        <v>517</v>
      </c>
      <c r="D2873" t="s">
        <v>615</v>
      </c>
      <c r="E2873" t="s">
        <v>518</v>
      </c>
      <c r="F2873" s="29">
        <v>141</v>
      </c>
      <c r="G2873" s="29">
        <v>10357622.67</v>
      </c>
      <c r="H2873" t="s">
        <v>11</v>
      </c>
      <c r="I2873" t="s">
        <v>767</v>
      </c>
      <c r="J2873" t="s">
        <v>627</v>
      </c>
      <c r="K2873" t="s">
        <v>768</v>
      </c>
    </row>
    <row r="2874" spans="1:11">
      <c r="A2874" s="26">
        <v>44012</v>
      </c>
      <c r="B2874" t="s">
        <v>516</v>
      </c>
      <c r="C2874" t="s">
        <v>517</v>
      </c>
      <c r="D2874" t="s">
        <v>615</v>
      </c>
      <c r="E2874" t="s">
        <v>518</v>
      </c>
      <c r="F2874" s="29">
        <v>60</v>
      </c>
      <c r="G2874" s="29">
        <v>3758347.67</v>
      </c>
      <c r="H2874" t="s">
        <v>11</v>
      </c>
      <c r="I2874" t="s">
        <v>769</v>
      </c>
      <c r="J2874" t="s">
        <v>627</v>
      </c>
      <c r="K2874" t="s">
        <v>770</v>
      </c>
    </row>
    <row r="2875" spans="1:11">
      <c r="A2875" s="26">
        <v>44012</v>
      </c>
      <c r="B2875" t="s">
        <v>516</v>
      </c>
      <c r="C2875" t="s">
        <v>517</v>
      </c>
      <c r="D2875" t="s">
        <v>615</v>
      </c>
      <c r="E2875" t="s">
        <v>518</v>
      </c>
      <c r="F2875" s="29">
        <v>76</v>
      </c>
      <c r="G2875" s="29">
        <v>1704922.33</v>
      </c>
      <c r="H2875" t="s">
        <v>11</v>
      </c>
      <c r="I2875" t="s">
        <v>771</v>
      </c>
      <c r="J2875" t="s">
        <v>627</v>
      </c>
      <c r="K2875" t="s">
        <v>772</v>
      </c>
    </row>
    <row r="2876" spans="1:11">
      <c r="A2876" s="26">
        <v>44012</v>
      </c>
      <c r="B2876" t="s">
        <v>516</v>
      </c>
      <c r="C2876" t="s">
        <v>517</v>
      </c>
      <c r="D2876" t="s">
        <v>615</v>
      </c>
      <c r="E2876" t="s">
        <v>518</v>
      </c>
      <c r="F2876" s="29">
        <v>56</v>
      </c>
      <c r="G2876" s="29">
        <v>22538057</v>
      </c>
      <c r="H2876" t="s">
        <v>11</v>
      </c>
      <c r="I2876" t="s">
        <v>773</v>
      </c>
      <c r="J2876" t="s">
        <v>627</v>
      </c>
      <c r="K2876" t="s">
        <v>774</v>
      </c>
    </row>
    <row r="2877" spans="1:11">
      <c r="A2877" s="26">
        <v>44012</v>
      </c>
      <c r="B2877" t="s">
        <v>516</v>
      </c>
      <c r="C2877" t="s">
        <v>517</v>
      </c>
      <c r="D2877" t="s">
        <v>615</v>
      </c>
      <c r="E2877" t="s">
        <v>518</v>
      </c>
      <c r="F2877" s="29">
        <v>488</v>
      </c>
      <c r="G2877" s="29">
        <v>32338204.329999998</v>
      </c>
      <c r="H2877" t="s">
        <v>11</v>
      </c>
      <c r="I2877" t="s">
        <v>775</v>
      </c>
      <c r="J2877" t="s">
        <v>627</v>
      </c>
      <c r="K2877" t="s">
        <v>776</v>
      </c>
    </row>
    <row r="2878" spans="1:11">
      <c r="A2878" s="26">
        <v>44012</v>
      </c>
      <c r="B2878" t="s">
        <v>516</v>
      </c>
      <c r="C2878" t="s">
        <v>517</v>
      </c>
      <c r="D2878" t="s">
        <v>615</v>
      </c>
      <c r="E2878" t="s">
        <v>518</v>
      </c>
      <c r="F2878" s="29">
        <v>897</v>
      </c>
      <c r="G2878" s="29">
        <v>156757906.33000001</v>
      </c>
      <c r="H2878" t="s">
        <v>11</v>
      </c>
      <c r="I2878" t="s">
        <v>777</v>
      </c>
      <c r="J2878" t="s">
        <v>627</v>
      </c>
      <c r="K2878" t="s">
        <v>778</v>
      </c>
    </row>
    <row r="2879" spans="1:11">
      <c r="A2879" s="26">
        <v>44012</v>
      </c>
      <c r="B2879" t="s">
        <v>516</v>
      </c>
      <c r="C2879" t="s">
        <v>517</v>
      </c>
      <c r="D2879" t="s">
        <v>615</v>
      </c>
      <c r="E2879" t="s">
        <v>518</v>
      </c>
      <c r="F2879" s="29">
        <v>868</v>
      </c>
      <c r="G2879" s="29">
        <v>186184970.33000001</v>
      </c>
      <c r="H2879" t="s">
        <v>11</v>
      </c>
      <c r="I2879" t="s">
        <v>779</v>
      </c>
      <c r="J2879" t="s">
        <v>627</v>
      </c>
      <c r="K2879" t="s">
        <v>780</v>
      </c>
    </row>
    <row r="2880" spans="1:11">
      <c r="A2880" s="26">
        <v>44012</v>
      </c>
      <c r="B2880" t="s">
        <v>516</v>
      </c>
      <c r="C2880" t="s">
        <v>517</v>
      </c>
      <c r="D2880" t="s">
        <v>615</v>
      </c>
      <c r="E2880" t="s">
        <v>518</v>
      </c>
      <c r="F2880" s="29">
        <v>664</v>
      </c>
      <c r="G2880" s="29">
        <v>290991332.32999998</v>
      </c>
      <c r="H2880" t="s">
        <v>11</v>
      </c>
      <c r="I2880" t="s">
        <v>781</v>
      </c>
      <c r="J2880" t="s">
        <v>627</v>
      </c>
      <c r="K2880" t="s">
        <v>782</v>
      </c>
    </row>
    <row r="2881" spans="1:11">
      <c r="A2881" s="26">
        <v>44012</v>
      </c>
      <c r="B2881" t="s">
        <v>516</v>
      </c>
      <c r="C2881" t="s">
        <v>517</v>
      </c>
      <c r="D2881" t="s">
        <v>615</v>
      </c>
      <c r="E2881" t="s">
        <v>518</v>
      </c>
      <c r="F2881" s="29">
        <v>62</v>
      </c>
      <c r="G2881" s="29">
        <v>2150806</v>
      </c>
      <c r="H2881" t="s">
        <v>11</v>
      </c>
      <c r="I2881" t="s">
        <v>783</v>
      </c>
      <c r="J2881" t="s">
        <v>627</v>
      </c>
      <c r="K2881" t="s">
        <v>784</v>
      </c>
    </row>
    <row r="2882" spans="1:11">
      <c r="A2882" s="26">
        <v>44012</v>
      </c>
      <c r="B2882" t="s">
        <v>516</v>
      </c>
      <c r="C2882" t="s">
        <v>517</v>
      </c>
      <c r="D2882" t="s">
        <v>615</v>
      </c>
      <c r="E2882" t="s">
        <v>518</v>
      </c>
      <c r="F2882" s="29">
        <v>33</v>
      </c>
      <c r="G2882" s="29">
        <v>485323.33</v>
      </c>
      <c r="H2882" t="s">
        <v>11</v>
      </c>
      <c r="I2882" t="s">
        <v>785</v>
      </c>
      <c r="J2882" t="s">
        <v>627</v>
      </c>
      <c r="K2882" t="s">
        <v>786</v>
      </c>
    </row>
    <row r="2883" spans="1:11">
      <c r="A2883" s="26">
        <v>44012</v>
      </c>
      <c r="B2883" t="s">
        <v>516</v>
      </c>
      <c r="C2883" t="s">
        <v>517</v>
      </c>
      <c r="D2883" t="s">
        <v>615</v>
      </c>
      <c r="E2883" t="s">
        <v>518</v>
      </c>
      <c r="F2883" s="29">
        <v>2740</v>
      </c>
      <c r="G2883" s="29">
        <v>1066478595</v>
      </c>
      <c r="H2883" t="s">
        <v>11</v>
      </c>
      <c r="I2883" t="s">
        <v>787</v>
      </c>
      <c r="J2883" t="s">
        <v>627</v>
      </c>
      <c r="K2883" t="s">
        <v>788</v>
      </c>
    </row>
    <row r="2884" spans="1:11">
      <c r="A2884" s="26">
        <v>44012</v>
      </c>
      <c r="B2884" t="s">
        <v>516</v>
      </c>
      <c r="C2884" t="s">
        <v>517</v>
      </c>
      <c r="D2884" t="s">
        <v>615</v>
      </c>
      <c r="E2884" t="s">
        <v>518</v>
      </c>
      <c r="F2884" s="29">
        <v>568</v>
      </c>
      <c r="G2884" s="29">
        <v>33845187.670000002</v>
      </c>
      <c r="H2884" t="s">
        <v>11</v>
      </c>
      <c r="I2884" t="s">
        <v>789</v>
      </c>
      <c r="J2884" t="s">
        <v>627</v>
      </c>
      <c r="K2884" t="s">
        <v>790</v>
      </c>
    </row>
    <row r="2885" spans="1:11">
      <c r="A2885" s="26">
        <v>44012</v>
      </c>
      <c r="B2885" t="s">
        <v>516</v>
      </c>
      <c r="C2885" t="s">
        <v>517</v>
      </c>
      <c r="D2885" t="s">
        <v>615</v>
      </c>
      <c r="E2885" t="s">
        <v>518</v>
      </c>
      <c r="F2885" s="29">
        <v>76</v>
      </c>
      <c r="G2885" s="29">
        <v>1026865.67</v>
      </c>
      <c r="H2885" t="s">
        <v>11</v>
      </c>
      <c r="I2885" t="s">
        <v>791</v>
      </c>
      <c r="J2885" t="s">
        <v>627</v>
      </c>
      <c r="K2885" t="s">
        <v>792</v>
      </c>
    </row>
    <row r="2886" spans="1:11">
      <c r="A2886" s="26">
        <v>44012</v>
      </c>
      <c r="B2886" t="s">
        <v>516</v>
      </c>
      <c r="C2886" t="s">
        <v>517</v>
      </c>
      <c r="D2886" t="s">
        <v>615</v>
      </c>
      <c r="E2886" t="s">
        <v>518</v>
      </c>
      <c r="F2886" s="29">
        <v>334</v>
      </c>
      <c r="G2886" s="29">
        <v>18981840.329999998</v>
      </c>
      <c r="H2886" t="s">
        <v>11</v>
      </c>
      <c r="I2886" t="s">
        <v>793</v>
      </c>
      <c r="J2886" t="s">
        <v>627</v>
      </c>
      <c r="K2886" t="s">
        <v>794</v>
      </c>
    </row>
    <row r="2887" spans="1:11">
      <c r="A2887" s="26">
        <v>44012</v>
      </c>
      <c r="B2887" t="s">
        <v>516</v>
      </c>
      <c r="C2887" t="s">
        <v>517</v>
      </c>
      <c r="D2887" t="s">
        <v>615</v>
      </c>
      <c r="E2887" t="s">
        <v>518</v>
      </c>
      <c r="F2887" s="29">
        <v>64</v>
      </c>
      <c r="G2887" s="29">
        <v>5571869.3300000001</v>
      </c>
      <c r="H2887" t="s">
        <v>11</v>
      </c>
      <c r="I2887" t="s">
        <v>795</v>
      </c>
      <c r="J2887" t="s">
        <v>627</v>
      </c>
      <c r="K2887" t="s">
        <v>796</v>
      </c>
    </row>
    <row r="2888" spans="1:11">
      <c r="A2888" s="26">
        <v>44012</v>
      </c>
      <c r="B2888" t="s">
        <v>516</v>
      </c>
      <c r="C2888" t="s">
        <v>517</v>
      </c>
      <c r="D2888" t="s">
        <v>615</v>
      </c>
      <c r="E2888" t="s">
        <v>518</v>
      </c>
      <c r="F2888" s="29">
        <v>23</v>
      </c>
      <c r="G2888" s="29">
        <v>4115079</v>
      </c>
      <c r="H2888" t="s">
        <v>11</v>
      </c>
      <c r="I2888" t="s">
        <v>797</v>
      </c>
      <c r="J2888" t="s">
        <v>627</v>
      </c>
      <c r="K2888" t="s">
        <v>798</v>
      </c>
    </row>
    <row r="2889" spans="1:11">
      <c r="A2889" s="26">
        <v>44012</v>
      </c>
      <c r="B2889" t="s">
        <v>516</v>
      </c>
      <c r="C2889" t="s">
        <v>517</v>
      </c>
      <c r="D2889" t="s">
        <v>615</v>
      </c>
      <c r="E2889" t="s">
        <v>518</v>
      </c>
      <c r="F2889" s="29">
        <v>735</v>
      </c>
      <c r="G2889" s="29">
        <v>15899620.67</v>
      </c>
      <c r="H2889" t="s">
        <v>11</v>
      </c>
      <c r="I2889" t="s">
        <v>801</v>
      </c>
      <c r="J2889" t="s">
        <v>627</v>
      </c>
      <c r="K2889" t="s">
        <v>802</v>
      </c>
    </row>
    <row r="2890" spans="1:11">
      <c r="A2890" s="26">
        <v>44012</v>
      </c>
      <c r="B2890" t="s">
        <v>516</v>
      </c>
      <c r="C2890" t="s">
        <v>517</v>
      </c>
      <c r="D2890" t="s">
        <v>615</v>
      </c>
      <c r="E2890" t="s">
        <v>518</v>
      </c>
      <c r="F2890" s="29">
        <v>75</v>
      </c>
      <c r="G2890" s="29">
        <v>3049649</v>
      </c>
      <c r="H2890" t="s">
        <v>11</v>
      </c>
      <c r="I2890" t="s">
        <v>1216</v>
      </c>
      <c r="J2890" t="s">
        <v>627</v>
      </c>
      <c r="K2890" t="s">
        <v>1217</v>
      </c>
    </row>
    <row r="2891" spans="1:11">
      <c r="A2891" s="26">
        <v>44012</v>
      </c>
      <c r="B2891" t="s">
        <v>516</v>
      </c>
      <c r="C2891" t="s">
        <v>517</v>
      </c>
      <c r="D2891" t="s">
        <v>615</v>
      </c>
      <c r="E2891" t="s">
        <v>518</v>
      </c>
      <c r="F2891" s="29">
        <v>61</v>
      </c>
      <c r="G2891" s="29">
        <v>1278829.33</v>
      </c>
      <c r="H2891" t="s">
        <v>11</v>
      </c>
      <c r="I2891" t="s">
        <v>803</v>
      </c>
      <c r="J2891" t="s">
        <v>627</v>
      </c>
      <c r="K2891" t="s">
        <v>804</v>
      </c>
    </row>
    <row r="2892" spans="1:11">
      <c r="A2892" s="26">
        <v>44012</v>
      </c>
      <c r="B2892" t="s">
        <v>516</v>
      </c>
      <c r="C2892" t="s">
        <v>517</v>
      </c>
      <c r="D2892" t="s">
        <v>615</v>
      </c>
      <c r="E2892" t="s">
        <v>518</v>
      </c>
      <c r="F2892" s="29">
        <v>7</v>
      </c>
      <c r="G2892" s="29">
        <v>203207</v>
      </c>
      <c r="H2892" t="s">
        <v>11</v>
      </c>
      <c r="I2892" t="s">
        <v>805</v>
      </c>
      <c r="J2892" t="s">
        <v>627</v>
      </c>
      <c r="K2892" t="s">
        <v>806</v>
      </c>
    </row>
    <row r="2893" spans="1:11">
      <c r="A2893" s="26">
        <v>44012</v>
      </c>
      <c r="B2893" t="s">
        <v>516</v>
      </c>
      <c r="C2893" t="s">
        <v>517</v>
      </c>
      <c r="D2893" t="s">
        <v>615</v>
      </c>
      <c r="E2893" t="s">
        <v>518</v>
      </c>
      <c r="F2893" s="29">
        <v>248</v>
      </c>
      <c r="G2893" s="29">
        <v>19875552</v>
      </c>
      <c r="H2893" t="s">
        <v>11</v>
      </c>
      <c r="I2893" t="s">
        <v>1218</v>
      </c>
      <c r="J2893" t="s">
        <v>627</v>
      </c>
      <c r="K2893" t="s">
        <v>808</v>
      </c>
    </row>
    <row r="2894" spans="1:11">
      <c r="A2894" s="26">
        <v>44012</v>
      </c>
      <c r="B2894" t="s">
        <v>516</v>
      </c>
      <c r="C2894" t="s">
        <v>517</v>
      </c>
      <c r="D2894" t="s">
        <v>615</v>
      </c>
      <c r="E2894" t="s">
        <v>518</v>
      </c>
      <c r="F2894" s="29">
        <v>14</v>
      </c>
      <c r="G2894" s="29">
        <v>114935325</v>
      </c>
      <c r="H2894" t="s">
        <v>11</v>
      </c>
      <c r="I2894" t="s">
        <v>809</v>
      </c>
      <c r="J2894" t="s">
        <v>627</v>
      </c>
      <c r="K2894" t="s">
        <v>810</v>
      </c>
    </row>
    <row r="2895" spans="1:11">
      <c r="A2895" s="26">
        <v>44012</v>
      </c>
      <c r="B2895" t="s">
        <v>516</v>
      </c>
      <c r="C2895" t="s">
        <v>517</v>
      </c>
      <c r="D2895" t="s">
        <v>615</v>
      </c>
      <c r="E2895" t="s">
        <v>518</v>
      </c>
      <c r="F2895" s="29">
        <v>662</v>
      </c>
      <c r="G2895" s="29">
        <v>92154909</v>
      </c>
      <c r="H2895" t="s">
        <v>11</v>
      </c>
      <c r="I2895" t="s">
        <v>811</v>
      </c>
      <c r="J2895" t="s">
        <v>627</v>
      </c>
      <c r="K2895" t="s">
        <v>812</v>
      </c>
    </row>
    <row r="2896" spans="1:11">
      <c r="A2896" s="26">
        <v>44012</v>
      </c>
      <c r="B2896" t="s">
        <v>516</v>
      </c>
      <c r="C2896" t="s">
        <v>517</v>
      </c>
      <c r="D2896" t="s">
        <v>615</v>
      </c>
      <c r="E2896" t="s">
        <v>518</v>
      </c>
      <c r="F2896" s="29">
        <v>543</v>
      </c>
      <c r="G2896" s="29">
        <v>216676640</v>
      </c>
      <c r="H2896" t="s">
        <v>11</v>
      </c>
      <c r="I2896" t="s">
        <v>813</v>
      </c>
      <c r="J2896" t="s">
        <v>627</v>
      </c>
      <c r="K2896" t="s">
        <v>814</v>
      </c>
    </row>
    <row r="2897" spans="1:11">
      <c r="A2897" s="26">
        <v>44012</v>
      </c>
      <c r="B2897" t="s">
        <v>516</v>
      </c>
      <c r="C2897" t="s">
        <v>517</v>
      </c>
      <c r="D2897" t="s">
        <v>615</v>
      </c>
      <c r="E2897" t="s">
        <v>518</v>
      </c>
      <c r="F2897" s="29">
        <v>136</v>
      </c>
      <c r="G2897" s="29">
        <v>11853379</v>
      </c>
      <c r="H2897" t="s">
        <v>11</v>
      </c>
      <c r="I2897" t="s">
        <v>815</v>
      </c>
      <c r="J2897" t="s">
        <v>627</v>
      </c>
      <c r="K2897" t="s">
        <v>816</v>
      </c>
    </row>
    <row r="2898" spans="1:11">
      <c r="A2898" s="26">
        <v>44012</v>
      </c>
      <c r="B2898" t="s">
        <v>516</v>
      </c>
      <c r="C2898" t="s">
        <v>517</v>
      </c>
      <c r="D2898" t="s">
        <v>615</v>
      </c>
      <c r="E2898" t="s">
        <v>518</v>
      </c>
      <c r="F2898" s="29">
        <v>95</v>
      </c>
      <c r="G2898" s="29">
        <v>7153711.3300000001</v>
      </c>
      <c r="H2898" t="s">
        <v>11</v>
      </c>
      <c r="I2898" t="s">
        <v>817</v>
      </c>
      <c r="J2898" t="s">
        <v>627</v>
      </c>
      <c r="K2898" t="s">
        <v>818</v>
      </c>
    </row>
    <row r="2899" spans="1:11">
      <c r="A2899" s="26">
        <v>44012</v>
      </c>
      <c r="B2899" t="s">
        <v>516</v>
      </c>
      <c r="C2899" t="s">
        <v>517</v>
      </c>
      <c r="D2899" t="s">
        <v>615</v>
      </c>
      <c r="E2899" t="s">
        <v>518</v>
      </c>
      <c r="F2899" s="29">
        <v>3479</v>
      </c>
      <c r="G2899" s="29">
        <v>289190345.67000002</v>
      </c>
      <c r="H2899" t="s">
        <v>11</v>
      </c>
      <c r="I2899" t="s">
        <v>819</v>
      </c>
      <c r="J2899" t="s">
        <v>627</v>
      </c>
      <c r="K2899" t="s">
        <v>820</v>
      </c>
    </row>
    <row r="2900" spans="1:11">
      <c r="A2900" s="26">
        <v>44012</v>
      </c>
      <c r="B2900" t="s">
        <v>516</v>
      </c>
      <c r="C2900" t="s">
        <v>517</v>
      </c>
      <c r="D2900" t="s">
        <v>615</v>
      </c>
      <c r="E2900" t="s">
        <v>518</v>
      </c>
      <c r="F2900" s="29">
        <v>491</v>
      </c>
      <c r="G2900" s="29">
        <v>58488453</v>
      </c>
      <c r="H2900" t="s">
        <v>11</v>
      </c>
      <c r="I2900" t="s">
        <v>821</v>
      </c>
      <c r="J2900" t="s">
        <v>627</v>
      </c>
      <c r="K2900" t="s">
        <v>822</v>
      </c>
    </row>
    <row r="2901" spans="1:11">
      <c r="A2901" s="26">
        <v>44012</v>
      </c>
      <c r="B2901" t="s">
        <v>516</v>
      </c>
      <c r="C2901" t="s">
        <v>517</v>
      </c>
      <c r="D2901" t="s">
        <v>615</v>
      </c>
      <c r="E2901" t="s">
        <v>518</v>
      </c>
      <c r="F2901" s="29">
        <v>704</v>
      </c>
      <c r="G2901" s="29">
        <v>81287786</v>
      </c>
      <c r="H2901" t="s">
        <v>11</v>
      </c>
      <c r="I2901" t="s">
        <v>823</v>
      </c>
      <c r="J2901" t="s">
        <v>627</v>
      </c>
      <c r="K2901" t="s">
        <v>824</v>
      </c>
    </row>
    <row r="2902" spans="1:11">
      <c r="A2902" s="26">
        <v>44012</v>
      </c>
      <c r="B2902" t="s">
        <v>516</v>
      </c>
      <c r="C2902" t="s">
        <v>517</v>
      </c>
      <c r="D2902" t="s">
        <v>615</v>
      </c>
      <c r="E2902" t="s">
        <v>518</v>
      </c>
      <c r="F2902" s="29">
        <v>243</v>
      </c>
      <c r="G2902" s="29">
        <v>65907165.670000002</v>
      </c>
      <c r="H2902" t="s">
        <v>11</v>
      </c>
      <c r="I2902" t="s">
        <v>825</v>
      </c>
      <c r="J2902" t="s">
        <v>627</v>
      </c>
      <c r="K2902" t="s">
        <v>826</v>
      </c>
    </row>
    <row r="2903" spans="1:11">
      <c r="A2903" s="26">
        <v>44012</v>
      </c>
      <c r="B2903" t="s">
        <v>516</v>
      </c>
      <c r="C2903" t="s">
        <v>517</v>
      </c>
      <c r="D2903" t="s">
        <v>615</v>
      </c>
      <c r="E2903" t="s">
        <v>518</v>
      </c>
      <c r="F2903" s="29">
        <v>492</v>
      </c>
      <c r="G2903" s="29">
        <v>24173121.670000002</v>
      </c>
      <c r="H2903" t="s">
        <v>11</v>
      </c>
      <c r="I2903" t="s">
        <v>827</v>
      </c>
      <c r="J2903" t="s">
        <v>627</v>
      </c>
      <c r="K2903" t="s">
        <v>828</v>
      </c>
    </row>
    <row r="2904" spans="1:11">
      <c r="A2904" s="26">
        <v>44012</v>
      </c>
      <c r="B2904" t="s">
        <v>516</v>
      </c>
      <c r="C2904" t="s">
        <v>517</v>
      </c>
      <c r="D2904" t="s">
        <v>615</v>
      </c>
      <c r="E2904" t="s">
        <v>518</v>
      </c>
      <c r="F2904" s="29">
        <v>299</v>
      </c>
      <c r="G2904" s="29">
        <v>139707998.66999999</v>
      </c>
      <c r="H2904" t="s">
        <v>11</v>
      </c>
      <c r="I2904" t="s">
        <v>829</v>
      </c>
      <c r="J2904" t="s">
        <v>627</v>
      </c>
      <c r="K2904" t="s">
        <v>830</v>
      </c>
    </row>
    <row r="2905" spans="1:11">
      <c r="A2905" s="26">
        <v>44012</v>
      </c>
      <c r="B2905" t="s">
        <v>516</v>
      </c>
      <c r="C2905" t="s">
        <v>517</v>
      </c>
      <c r="D2905" t="s">
        <v>615</v>
      </c>
      <c r="E2905" t="s">
        <v>518</v>
      </c>
      <c r="F2905" s="29">
        <v>262</v>
      </c>
      <c r="G2905" s="29">
        <v>188523126</v>
      </c>
      <c r="H2905" t="s">
        <v>11</v>
      </c>
      <c r="I2905" t="s">
        <v>831</v>
      </c>
      <c r="J2905" t="s">
        <v>627</v>
      </c>
      <c r="K2905" t="s">
        <v>832</v>
      </c>
    </row>
    <row r="2906" spans="1:11">
      <c r="A2906" s="26">
        <v>44012</v>
      </c>
      <c r="B2906" t="s">
        <v>516</v>
      </c>
      <c r="C2906" t="s">
        <v>517</v>
      </c>
      <c r="D2906" t="s">
        <v>615</v>
      </c>
      <c r="E2906" t="s">
        <v>518</v>
      </c>
      <c r="F2906" s="29">
        <v>504</v>
      </c>
      <c r="G2906" s="29">
        <v>42937165</v>
      </c>
      <c r="H2906" t="s">
        <v>11</v>
      </c>
      <c r="I2906" t="s">
        <v>835</v>
      </c>
      <c r="J2906" t="s">
        <v>627</v>
      </c>
      <c r="K2906" t="s">
        <v>836</v>
      </c>
    </row>
    <row r="2907" spans="1:11">
      <c r="A2907" s="26">
        <v>44012</v>
      </c>
      <c r="B2907" t="s">
        <v>516</v>
      </c>
      <c r="C2907" t="s">
        <v>517</v>
      </c>
      <c r="D2907" t="s">
        <v>615</v>
      </c>
      <c r="E2907" t="s">
        <v>518</v>
      </c>
      <c r="F2907" s="29">
        <v>17</v>
      </c>
      <c r="G2907" s="29">
        <v>1305973</v>
      </c>
      <c r="H2907" t="s">
        <v>11</v>
      </c>
      <c r="I2907" t="s">
        <v>837</v>
      </c>
      <c r="J2907" t="s">
        <v>627</v>
      </c>
      <c r="K2907" t="s">
        <v>838</v>
      </c>
    </row>
    <row r="2908" spans="1:11">
      <c r="A2908" s="26">
        <v>44012</v>
      </c>
      <c r="B2908" t="s">
        <v>516</v>
      </c>
      <c r="C2908" t="s">
        <v>517</v>
      </c>
      <c r="D2908" t="s">
        <v>615</v>
      </c>
      <c r="E2908" t="s">
        <v>518</v>
      </c>
      <c r="F2908" s="29">
        <v>269</v>
      </c>
      <c r="G2908" s="29">
        <v>35107796.670000002</v>
      </c>
      <c r="H2908" t="s">
        <v>11</v>
      </c>
      <c r="I2908" t="s">
        <v>839</v>
      </c>
      <c r="J2908" t="s">
        <v>627</v>
      </c>
      <c r="K2908" t="s">
        <v>840</v>
      </c>
    </row>
    <row r="2909" spans="1:11">
      <c r="A2909" s="26">
        <v>44012</v>
      </c>
      <c r="B2909" t="s">
        <v>516</v>
      </c>
      <c r="C2909" t="s">
        <v>517</v>
      </c>
      <c r="D2909" t="s">
        <v>615</v>
      </c>
      <c r="E2909" t="s">
        <v>518</v>
      </c>
      <c r="F2909" s="29">
        <v>6</v>
      </c>
      <c r="G2909" s="29">
        <v>1014484.67</v>
      </c>
      <c r="H2909" t="s">
        <v>11</v>
      </c>
      <c r="I2909" t="s">
        <v>841</v>
      </c>
      <c r="J2909" t="s">
        <v>627</v>
      </c>
      <c r="K2909" t="s">
        <v>842</v>
      </c>
    </row>
    <row r="2910" spans="1:11">
      <c r="A2910" s="26">
        <v>44012</v>
      </c>
      <c r="B2910" t="s">
        <v>516</v>
      </c>
      <c r="C2910" t="s">
        <v>517</v>
      </c>
      <c r="D2910" t="s">
        <v>615</v>
      </c>
      <c r="E2910" t="s">
        <v>518</v>
      </c>
      <c r="F2910" s="29">
        <v>823</v>
      </c>
      <c r="G2910" s="29">
        <v>45995690.329999998</v>
      </c>
      <c r="H2910" t="s">
        <v>11</v>
      </c>
      <c r="I2910" t="s">
        <v>843</v>
      </c>
      <c r="J2910" t="s">
        <v>627</v>
      </c>
      <c r="K2910" t="s">
        <v>844</v>
      </c>
    </row>
    <row r="2911" spans="1:11">
      <c r="A2911" s="26">
        <v>44012</v>
      </c>
      <c r="B2911" t="s">
        <v>516</v>
      </c>
      <c r="C2911" t="s">
        <v>517</v>
      </c>
      <c r="D2911" t="s">
        <v>615</v>
      </c>
      <c r="E2911" t="s">
        <v>518</v>
      </c>
      <c r="F2911" s="29">
        <v>171</v>
      </c>
      <c r="G2911" s="29">
        <v>33402311.670000002</v>
      </c>
      <c r="H2911" t="s">
        <v>11</v>
      </c>
      <c r="I2911" t="s">
        <v>845</v>
      </c>
      <c r="J2911" t="s">
        <v>627</v>
      </c>
      <c r="K2911" t="s">
        <v>846</v>
      </c>
    </row>
    <row r="2912" spans="1:11">
      <c r="A2912" s="26">
        <v>44012</v>
      </c>
      <c r="B2912" t="s">
        <v>516</v>
      </c>
      <c r="C2912" t="s">
        <v>517</v>
      </c>
      <c r="D2912" t="s">
        <v>615</v>
      </c>
      <c r="E2912" t="s">
        <v>518</v>
      </c>
      <c r="F2912" s="29">
        <v>170</v>
      </c>
      <c r="G2912" s="29">
        <v>48400054</v>
      </c>
      <c r="H2912" t="s">
        <v>11</v>
      </c>
      <c r="I2912" t="s">
        <v>847</v>
      </c>
      <c r="J2912" t="s">
        <v>627</v>
      </c>
      <c r="K2912" t="s">
        <v>848</v>
      </c>
    </row>
    <row r="2913" spans="1:11">
      <c r="A2913" s="26">
        <v>44012</v>
      </c>
      <c r="B2913" t="s">
        <v>516</v>
      </c>
      <c r="C2913" t="s">
        <v>517</v>
      </c>
      <c r="D2913" t="s">
        <v>615</v>
      </c>
      <c r="E2913" t="s">
        <v>518</v>
      </c>
      <c r="F2913" s="29">
        <v>119</v>
      </c>
      <c r="G2913" s="29">
        <v>23781204</v>
      </c>
      <c r="H2913" t="s">
        <v>11</v>
      </c>
      <c r="I2913" t="s">
        <v>849</v>
      </c>
      <c r="J2913" t="s">
        <v>627</v>
      </c>
      <c r="K2913" t="s">
        <v>850</v>
      </c>
    </row>
    <row r="2914" spans="1:11">
      <c r="A2914" s="26">
        <v>44012</v>
      </c>
      <c r="B2914" t="s">
        <v>516</v>
      </c>
      <c r="C2914" t="s">
        <v>517</v>
      </c>
      <c r="D2914" t="s">
        <v>615</v>
      </c>
      <c r="E2914" t="s">
        <v>518</v>
      </c>
      <c r="F2914" s="29">
        <v>857</v>
      </c>
      <c r="G2914" s="29">
        <v>230690096.33000001</v>
      </c>
      <c r="H2914" t="s">
        <v>11</v>
      </c>
      <c r="I2914" t="s">
        <v>851</v>
      </c>
      <c r="J2914" t="s">
        <v>627</v>
      </c>
      <c r="K2914" t="s">
        <v>852</v>
      </c>
    </row>
    <row r="2915" spans="1:11">
      <c r="A2915" s="26">
        <v>44012</v>
      </c>
      <c r="B2915" t="s">
        <v>516</v>
      </c>
      <c r="C2915" t="s">
        <v>517</v>
      </c>
      <c r="D2915" t="s">
        <v>615</v>
      </c>
      <c r="E2915" t="s">
        <v>518</v>
      </c>
      <c r="F2915" s="29">
        <v>378</v>
      </c>
      <c r="G2915" s="29">
        <v>90190966</v>
      </c>
      <c r="H2915" t="s">
        <v>11</v>
      </c>
      <c r="I2915" t="s">
        <v>853</v>
      </c>
      <c r="J2915" t="s">
        <v>627</v>
      </c>
      <c r="K2915" t="s">
        <v>854</v>
      </c>
    </row>
    <row r="2916" spans="1:11">
      <c r="A2916" s="26">
        <v>44012</v>
      </c>
      <c r="B2916" t="s">
        <v>516</v>
      </c>
      <c r="C2916" t="s">
        <v>517</v>
      </c>
      <c r="D2916" t="s">
        <v>615</v>
      </c>
      <c r="E2916" t="s">
        <v>518</v>
      </c>
      <c r="F2916" s="29">
        <v>18</v>
      </c>
      <c r="G2916" s="29">
        <v>705674.67</v>
      </c>
      <c r="H2916" t="s">
        <v>11</v>
      </c>
      <c r="I2916" t="s">
        <v>855</v>
      </c>
      <c r="J2916" t="s">
        <v>627</v>
      </c>
      <c r="K2916" t="s">
        <v>856</v>
      </c>
    </row>
    <row r="2917" spans="1:11">
      <c r="A2917" s="26">
        <v>44012</v>
      </c>
      <c r="B2917" t="s">
        <v>516</v>
      </c>
      <c r="C2917" t="s">
        <v>517</v>
      </c>
      <c r="D2917" t="s">
        <v>615</v>
      </c>
      <c r="E2917" t="s">
        <v>518</v>
      </c>
      <c r="F2917" s="29">
        <v>38</v>
      </c>
      <c r="G2917" s="29">
        <v>4554741.33</v>
      </c>
      <c r="H2917" t="s">
        <v>11</v>
      </c>
      <c r="I2917" t="s">
        <v>857</v>
      </c>
      <c r="J2917" t="s">
        <v>627</v>
      </c>
      <c r="K2917" t="s">
        <v>858</v>
      </c>
    </row>
    <row r="2918" spans="1:11">
      <c r="A2918" s="26">
        <v>44012</v>
      </c>
      <c r="B2918" t="s">
        <v>516</v>
      </c>
      <c r="C2918" t="s">
        <v>517</v>
      </c>
      <c r="D2918" t="s">
        <v>615</v>
      </c>
      <c r="E2918" t="s">
        <v>518</v>
      </c>
      <c r="F2918" s="29">
        <v>47</v>
      </c>
      <c r="G2918" s="29">
        <v>4332617</v>
      </c>
      <c r="H2918" t="s">
        <v>11</v>
      </c>
      <c r="I2918" t="s">
        <v>859</v>
      </c>
      <c r="J2918" t="s">
        <v>627</v>
      </c>
      <c r="K2918" t="s">
        <v>860</v>
      </c>
    </row>
    <row r="2919" spans="1:11">
      <c r="A2919" s="26">
        <v>44012</v>
      </c>
      <c r="B2919" t="s">
        <v>516</v>
      </c>
      <c r="C2919" t="s">
        <v>517</v>
      </c>
      <c r="D2919" t="s">
        <v>615</v>
      </c>
      <c r="E2919" t="s">
        <v>518</v>
      </c>
      <c r="F2919" s="29">
        <v>71</v>
      </c>
      <c r="G2919" s="29">
        <v>5066622.33</v>
      </c>
      <c r="H2919" t="s">
        <v>11</v>
      </c>
      <c r="I2919" t="s">
        <v>861</v>
      </c>
      <c r="J2919" t="s">
        <v>627</v>
      </c>
      <c r="K2919" t="s">
        <v>862</v>
      </c>
    </row>
    <row r="2920" spans="1:11">
      <c r="A2920" s="26">
        <v>44012</v>
      </c>
      <c r="B2920" t="s">
        <v>516</v>
      </c>
      <c r="C2920" t="s">
        <v>517</v>
      </c>
      <c r="D2920" t="s">
        <v>615</v>
      </c>
      <c r="E2920" t="s">
        <v>518</v>
      </c>
      <c r="F2920" s="29">
        <v>143</v>
      </c>
      <c r="G2920" s="29">
        <v>8226489.3300000001</v>
      </c>
      <c r="H2920" t="s">
        <v>11</v>
      </c>
      <c r="I2920" t="s">
        <v>863</v>
      </c>
      <c r="J2920" t="s">
        <v>627</v>
      </c>
      <c r="K2920" t="s">
        <v>864</v>
      </c>
    </row>
    <row r="2921" spans="1:11">
      <c r="A2921" s="26">
        <v>44012</v>
      </c>
      <c r="B2921" t="s">
        <v>516</v>
      </c>
      <c r="C2921" t="s">
        <v>517</v>
      </c>
      <c r="D2921" t="s">
        <v>615</v>
      </c>
      <c r="E2921" t="s">
        <v>518</v>
      </c>
      <c r="F2921" s="29">
        <v>100</v>
      </c>
      <c r="G2921" s="29">
        <v>10497137.67</v>
      </c>
      <c r="H2921" t="s">
        <v>11</v>
      </c>
      <c r="I2921" t="s">
        <v>865</v>
      </c>
      <c r="J2921" t="s">
        <v>627</v>
      </c>
      <c r="K2921" t="s">
        <v>866</v>
      </c>
    </row>
    <row r="2922" spans="1:11">
      <c r="A2922" s="26">
        <v>44012</v>
      </c>
      <c r="B2922" t="s">
        <v>516</v>
      </c>
      <c r="C2922" t="s">
        <v>517</v>
      </c>
      <c r="D2922" t="s">
        <v>615</v>
      </c>
      <c r="E2922" t="s">
        <v>518</v>
      </c>
      <c r="F2922" s="29">
        <v>75</v>
      </c>
      <c r="G2922" s="29">
        <v>6803910.6699999999</v>
      </c>
      <c r="H2922" t="s">
        <v>11</v>
      </c>
      <c r="I2922" t="s">
        <v>867</v>
      </c>
      <c r="J2922" t="s">
        <v>627</v>
      </c>
      <c r="K2922" t="s">
        <v>868</v>
      </c>
    </row>
    <row r="2923" spans="1:11">
      <c r="A2923" s="26">
        <v>44012</v>
      </c>
      <c r="B2923" t="s">
        <v>516</v>
      </c>
      <c r="C2923" t="s">
        <v>517</v>
      </c>
      <c r="D2923" t="s">
        <v>615</v>
      </c>
      <c r="E2923" t="s">
        <v>518</v>
      </c>
      <c r="F2923" s="29">
        <v>197</v>
      </c>
      <c r="G2923" s="29">
        <v>56174080.329999998</v>
      </c>
      <c r="H2923" t="s">
        <v>11</v>
      </c>
      <c r="I2923" t="s">
        <v>869</v>
      </c>
      <c r="J2923" t="s">
        <v>627</v>
      </c>
      <c r="K2923" t="s">
        <v>870</v>
      </c>
    </row>
    <row r="2924" spans="1:11">
      <c r="A2924" s="26">
        <v>44012</v>
      </c>
      <c r="B2924" t="s">
        <v>516</v>
      </c>
      <c r="C2924" t="s">
        <v>517</v>
      </c>
      <c r="D2924" t="s">
        <v>615</v>
      </c>
      <c r="E2924" t="s">
        <v>518</v>
      </c>
      <c r="F2924" s="29">
        <v>106</v>
      </c>
      <c r="G2924" s="29">
        <v>3814491.67</v>
      </c>
      <c r="H2924" t="s">
        <v>11</v>
      </c>
      <c r="I2924" t="s">
        <v>873</v>
      </c>
      <c r="J2924" t="s">
        <v>627</v>
      </c>
      <c r="K2924" t="s">
        <v>874</v>
      </c>
    </row>
    <row r="2925" spans="1:11">
      <c r="A2925" s="26">
        <v>44012</v>
      </c>
      <c r="B2925" t="s">
        <v>516</v>
      </c>
      <c r="C2925" t="s">
        <v>517</v>
      </c>
      <c r="D2925" t="s">
        <v>615</v>
      </c>
      <c r="E2925" t="s">
        <v>518</v>
      </c>
      <c r="F2925" s="29">
        <v>39</v>
      </c>
      <c r="G2925" s="29">
        <v>9231580.6699999999</v>
      </c>
      <c r="H2925" t="s">
        <v>11</v>
      </c>
      <c r="I2925" t="s">
        <v>875</v>
      </c>
      <c r="J2925" t="s">
        <v>627</v>
      </c>
      <c r="K2925" t="s">
        <v>876</v>
      </c>
    </row>
    <row r="2926" spans="1:11">
      <c r="A2926" s="26">
        <v>44012</v>
      </c>
      <c r="B2926" t="s">
        <v>516</v>
      </c>
      <c r="C2926" t="s">
        <v>517</v>
      </c>
      <c r="D2926" t="s">
        <v>615</v>
      </c>
      <c r="E2926" t="s">
        <v>518</v>
      </c>
      <c r="F2926" s="29">
        <v>53</v>
      </c>
      <c r="G2926" s="29">
        <v>11393307.67</v>
      </c>
      <c r="H2926" t="s">
        <v>11</v>
      </c>
      <c r="I2926" t="s">
        <v>877</v>
      </c>
      <c r="J2926" t="s">
        <v>627</v>
      </c>
      <c r="K2926" t="s">
        <v>878</v>
      </c>
    </row>
    <row r="2927" spans="1:11">
      <c r="A2927" s="26">
        <v>44012</v>
      </c>
      <c r="B2927" t="s">
        <v>516</v>
      </c>
      <c r="C2927" t="s">
        <v>517</v>
      </c>
      <c r="D2927" t="s">
        <v>615</v>
      </c>
      <c r="E2927" t="s">
        <v>518</v>
      </c>
      <c r="F2927" s="29">
        <v>2827</v>
      </c>
      <c r="G2927" s="29">
        <v>2899258065</v>
      </c>
      <c r="H2927" t="s">
        <v>11</v>
      </c>
      <c r="I2927" t="s">
        <v>879</v>
      </c>
      <c r="J2927" t="s">
        <v>627</v>
      </c>
      <c r="K2927" t="s">
        <v>880</v>
      </c>
    </row>
    <row r="2928" spans="1:11">
      <c r="A2928" s="26">
        <v>44012</v>
      </c>
      <c r="B2928" t="s">
        <v>516</v>
      </c>
      <c r="C2928" t="s">
        <v>517</v>
      </c>
      <c r="D2928" t="s">
        <v>615</v>
      </c>
      <c r="E2928" t="s">
        <v>518</v>
      </c>
      <c r="F2928" s="29">
        <v>347</v>
      </c>
      <c r="G2928" s="29">
        <v>74839673.670000002</v>
      </c>
      <c r="H2928" t="s">
        <v>11</v>
      </c>
      <c r="I2928" t="s">
        <v>881</v>
      </c>
      <c r="J2928" t="s">
        <v>627</v>
      </c>
      <c r="K2928" t="s">
        <v>882</v>
      </c>
    </row>
    <row r="2929" spans="1:11">
      <c r="A2929" s="26">
        <v>44012</v>
      </c>
      <c r="B2929" t="s">
        <v>516</v>
      </c>
      <c r="C2929" t="s">
        <v>517</v>
      </c>
      <c r="D2929" t="s">
        <v>615</v>
      </c>
      <c r="E2929" t="s">
        <v>518</v>
      </c>
      <c r="F2929" s="29">
        <v>75</v>
      </c>
      <c r="G2929" s="29">
        <v>25385197</v>
      </c>
      <c r="H2929" t="s">
        <v>11</v>
      </c>
      <c r="I2929" t="s">
        <v>883</v>
      </c>
      <c r="J2929" t="s">
        <v>627</v>
      </c>
      <c r="K2929" t="s">
        <v>884</v>
      </c>
    </row>
    <row r="2930" spans="1:11">
      <c r="A2930" s="26">
        <v>44012</v>
      </c>
      <c r="B2930" t="s">
        <v>516</v>
      </c>
      <c r="C2930" t="s">
        <v>517</v>
      </c>
      <c r="D2930" t="s">
        <v>615</v>
      </c>
      <c r="E2930" t="s">
        <v>518</v>
      </c>
      <c r="F2930" s="29">
        <v>37</v>
      </c>
      <c r="G2930" s="29">
        <v>1475114</v>
      </c>
      <c r="H2930" t="s">
        <v>11</v>
      </c>
      <c r="I2930" t="s">
        <v>885</v>
      </c>
      <c r="J2930" t="s">
        <v>627</v>
      </c>
      <c r="K2930" t="s">
        <v>886</v>
      </c>
    </row>
    <row r="2931" spans="1:11">
      <c r="A2931" s="26">
        <v>44012</v>
      </c>
      <c r="B2931" t="s">
        <v>516</v>
      </c>
      <c r="C2931" t="s">
        <v>517</v>
      </c>
      <c r="D2931" t="s">
        <v>615</v>
      </c>
      <c r="E2931" t="s">
        <v>518</v>
      </c>
      <c r="F2931" s="29">
        <v>94</v>
      </c>
      <c r="G2931" s="29">
        <v>4531670.33</v>
      </c>
      <c r="H2931" t="s">
        <v>11</v>
      </c>
      <c r="I2931" t="s">
        <v>887</v>
      </c>
      <c r="J2931" t="s">
        <v>627</v>
      </c>
      <c r="K2931" t="s">
        <v>888</v>
      </c>
    </row>
    <row r="2932" spans="1:11">
      <c r="A2932" s="26">
        <v>44012</v>
      </c>
      <c r="B2932" t="s">
        <v>516</v>
      </c>
      <c r="C2932" t="s">
        <v>517</v>
      </c>
      <c r="D2932" t="s">
        <v>615</v>
      </c>
      <c r="E2932" t="s">
        <v>518</v>
      </c>
      <c r="F2932" s="29">
        <v>33</v>
      </c>
      <c r="G2932" s="29">
        <v>574484.67000000004</v>
      </c>
      <c r="H2932" t="s">
        <v>11</v>
      </c>
      <c r="I2932" t="s">
        <v>889</v>
      </c>
      <c r="J2932" t="s">
        <v>627</v>
      </c>
      <c r="K2932" t="s">
        <v>890</v>
      </c>
    </row>
    <row r="2933" spans="1:11">
      <c r="A2933" s="26">
        <v>44012</v>
      </c>
      <c r="B2933" t="s">
        <v>516</v>
      </c>
      <c r="C2933" t="s">
        <v>517</v>
      </c>
      <c r="D2933" t="s">
        <v>615</v>
      </c>
      <c r="E2933" t="s">
        <v>518</v>
      </c>
      <c r="F2933" s="29">
        <v>23</v>
      </c>
      <c r="G2933" s="29">
        <v>3081702</v>
      </c>
      <c r="H2933" t="s">
        <v>11</v>
      </c>
      <c r="I2933" t="s">
        <v>891</v>
      </c>
      <c r="J2933" t="s">
        <v>627</v>
      </c>
      <c r="K2933" t="s">
        <v>892</v>
      </c>
    </row>
    <row r="2934" spans="1:11">
      <c r="A2934" s="26">
        <v>44012</v>
      </c>
      <c r="B2934" t="s">
        <v>516</v>
      </c>
      <c r="C2934" t="s">
        <v>517</v>
      </c>
      <c r="D2934" t="s">
        <v>615</v>
      </c>
      <c r="E2934" t="s">
        <v>518</v>
      </c>
      <c r="F2934" s="29">
        <v>888</v>
      </c>
      <c r="G2934" s="29">
        <v>204372826.66999999</v>
      </c>
      <c r="H2934" t="s">
        <v>11</v>
      </c>
      <c r="I2934" t="s">
        <v>893</v>
      </c>
      <c r="J2934" t="s">
        <v>627</v>
      </c>
      <c r="K2934" t="s">
        <v>894</v>
      </c>
    </row>
    <row r="2935" spans="1:11">
      <c r="A2935" s="26">
        <v>44012</v>
      </c>
      <c r="B2935" t="s">
        <v>516</v>
      </c>
      <c r="C2935" t="s">
        <v>517</v>
      </c>
      <c r="D2935" t="s">
        <v>615</v>
      </c>
      <c r="E2935" t="s">
        <v>518</v>
      </c>
      <c r="F2935" s="29">
        <v>133</v>
      </c>
      <c r="G2935" s="29">
        <v>30069638.329999998</v>
      </c>
      <c r="H2935" t="s">
        <v>11</v>
      </c>
      <c r="I2935" t="s">
        <v>895</v>
      </c>
      <c r="J2935" t="s">
        <v>627</v>
      </c>
      <c r="K2935" t="s">
        <v>896</v>
      </c>
    </row>
    <row r="2936" spans="1:11">
      <c r="A2936" s="26">
        <v>44012</v>
      </c>
      <c r="B2936" t="s">
        <v>516</v>
      </c>
      <c r="C2936" t="s">
        <v>517</v>
      </c>
      <c r="D2936" t="s">
        <v>615</v>
      </c>
      <c r="E2936" t="s">
        <v>518</v>
      </c>
      <c r="F2936" s="29">
        <v>109</v>
      </c>
      <c r="G2936" s="29">
        <v>64867332.670000002</v>
      </c>
      <c r="H2936" t="s">
        <v>11</v>
      </c>
      <c r="I2936" t="s">
        <v>897</v>
      </c>
      <c r="J2936" t="s">
        <v>627</v>
      </c>
      <c r="K2936" t="s">
        <v>898</v>
      </c>
    </row>
    <row r="2937" spans="1:11">
      <c r="A2937" s="26">
        <v>44012</v>
      </c>
      <c r="B2937" t="s">
        <v>516</v>
      </c>
      <c r="C2937" t="s">
        <v>517</v>
      </c>
      <c r="D2937" t="s">
        <v>615</v>
      </c>
      <c r="E2937" t="s">
        <v>518</v>
      </c>
      <c r="F2937" s="29">
        <v>3848</v>
      </c>
      <c r="G2937" s="29">
        <v>2875091274</v>
      </c>
      <c r="H2937" t="s">
        <v>11</v>
      </c>
      <c r="I2937" t="s">
        <v>899</v>
      </c>
      <c r="J2937" t="s">
        <v>627</v>
      </c>
      <c r="K2937" t="s">
        <v>900</v>
      </c>
    </row>
    <row r="2938" spans="1:11">
      <c r="A2938" s="26">
        <v>44012</v>
      </c>
      <c r="B2938" t="s">
        <v>516</v>
      </c>
      <c r="C2938" t="s">
        <v>517</v>
      </c>
      <c r="D2938" t="s">
        <v>615</v>
      </c>
      <c r="E2938" t="s">
        <v>518</v>
      </c>
      <c r="F2938" s="29">
        <v>487</v>
      </c>
      <c r="G2938" s="29">
        <v>62555065</v>
      </c>
      <c r="H2938" t="s">
        <v>11</v>
      </c>
      <c r="I2938" t="s">
        <v>901</v>
      </c>
      <c r="J2938" t="s">
        <v>627</v>
      </c>
      <c r="K2938" t="s">
        <v>902</v>
      </c>
    </row>
    <row r="2939" spans="1:11">
      <c r="A2939" s="26">
        <v>44012</v>
      </c>
      <c r="B2939" t="s">
        <v>516</v>
      </c>
      <c r="C2939" t="s">
        <v>517</v>
      </c>
      <c r="D2939" t="s">
        <v>615</v>
      </c>
      <c r="E2939" t="s">
        <v>518</v>
      </c>
      <c r="F2939" s="29">
        <v>28</v>
      </c>
      <c r="G2939" s="29">
        <v>10803687.67</v>
      </c>
      <c r="H2939" t="s">
        <v>11</v>
      </c>
      <c r="I2939" t="s">
        <v>903</v>
      </c>
      <c r="J2939" t="s">
        <v>627</v>
      </c>
      <c r="K2939" t="s">
        <v>904</v>
      </c>
    </row>
    <row r="2940" spans="1:11">
      <c r="A2940" s="26">
        <v>44012</v>
      </c>
      <c r="B2940" t="s">
        <v>516</v>
      </c>
      <c r="C2940" t="s">
        <v>517</v>
      </c>
      <c r="D2940" t="s">
        <v>615</v>
      </c>
      <c r="E2940" t="s">
        <v>518</v>
      </c>
      <c r="F2940" s="29">
        <v>81</v>
      </c>
      <c r="G2940" s="29">
        <v>4023235.67</v>
      </c>
      <c r="H2940" t="s">
        <v>11</v>
      </c>
      <c r="I2940" t="s">
        <v>905</v>
      </c>
      <c r="J2940" t="s">
        <v>627</v>
      </c>
      <c r="K2940" t="s">
        <v>906</v>
      </c>
    </row>
    <row r="2941" spans="1:11">
      <c r="A2941" s="26">
        <v>44012</v>
      </c>
      <c r="B2941" t="s">
        <v>516</v>
      </c>
      <c r="C2941" t="s">
        <v>517</v>
      </c>
      <c r="D2941" t="s">
        <v>615</v>
      </c>
      <c r="E2941" t="s">
        <v>518</v>
      </c>
      <c r="F2941" s="29">
        <v>442</v>
      </c>
      <c r="G2941" s="29">
        <v>16436567.67</v>
      </c>
      <c r="H2941" t="s">
        <v>11</v>
      </c>
      <c r="I2941" t="s">
        <v>1226</v>
      </c>
      <c r="J2941" t="s">
        <v>627</v>
      </c>
      <c r="K2941" t="s">
        <v>1227</v>
      </c>
    </row>
    <row r="2942" spans="1:11">
      <c r="A2942" s="26">
        <v>44012</v>
      </c>
      <c r="B2942" t="s">
        <v>516</v>
      </c>
      <c r="C2942" t="s">
        <v>517</v>
      </c>
      <c r="D2942" t="s">
        <v>615</v>
      </c>
      <c r="E2942" t="s">
        <v>518</v>
      </c>
      <c r="F2942" s="29">
        <v>49</v>
      </c>
      <c r="G2942" s="29">
        <v>13560899.33</v>
      </c>
      <c r="H2942" t="s">
        <v>11</v>
      </c>
      <c r="I2942" t="s">
        <v>907</v>
      </c>
      <c r="J2942" t="s">
        <v>627</v>
      </c>
      <c r="K2942" t="s">
        <v>908</v>
      </c>
    </row>
    <row r="2943" spans="1:11">
      <c r="A2943" s="26">
        <v>44012</v>
      </c>
      <c r="B2943" t="s">
        <v>516</v>
      </c>
      <c r="C2943" t="s">
        <v>517</v>
      </c>
      <c r="D2943" t="s">
        <v>615</v>
      </c>
      <c r="E2943" t="s">
        <v>518</v>
      </c>
      <c r="F2943" s="29">
        <v>405</v>
      </c>
      <c r="G2943" s="29">
        <v>108289979.33</v>
      </c>
      <c r="H2943" t="s">
        <v>11</v>
      </c>
      <c r="I2943" t="s">
        <v>909</v>
      </c>
      <c r="J2943" t="s">
        <v>627</v>
      </c>
      <c r="K2943" t="s">
        <v>910</v>
      </c>
    </row>
    <row r="2944" spans="1:11">
      <c r="A2944" s="26">
        <v>44012</v>
      </c>
      <c r="B2944" t="s">
        <v>516</v>
      </c>
      <c r="C2944" t="s">
        <v>517</v>
      </c>
      <c r="D2944" t="s">
        <v>615</v>
      </c>
      <c r="E2944" t="s">
        <v>518</v>
      </c>
      <c r="F2944" s="29">
        <v>6</v>
      </c>
      <c r="G2944" s="29">
        <v>891215</v>
      </c>
      <c r="H2944" t="s">
        <v>11</v>
      </c>
      <c r="I2944" t="s">
        <v>911</v>
      </c>
      <c r="J2944" t="s">
        <v>627</v>
      </c>
      <c r="K2944" t="s">
        <v>912</v>
      </c>
    </row>
    <row r="2945" spans="1:11">
      <c r="A2945" s="26">
        <v>44012</v>
      </c>
      <c r="B2945" t="s">
        <v>516</v>
      </c>
      <c r="C2945" t="s">
        <v>517</v>
      </c>
      <c r="D2945" t="s">
        <v>615</v>
      </c>
      <c r="E2945" t="s">
        <v>518</v>
      </c>
      <c r="F2945" s="29">
        <v>222</v>
      </c>
      <c r="G2945" s="29">
        <v>16574560.67</v>
      </c>
      <c r="H2945" t="s">
        <v>11</v>
      </c>
      <c r="I2945" t="s">
        <v>913</v>
      </c>
      <c r="J2945" t="s">
        <v>627</v>
      </c>
      <c r="K2945" t="s">
        <v>914</v>
      </c>
    </row>
    <row r="2946" spans="1:11">
      <c r="A2946" s="26">
        <v>44012</v>
      </c>
      <c r="B2946" t="s">
        <v>516</v>
      </c>
      <c r="C2946" t="s">
        <v>517</v>
      </c>
      <c r="D2946" t="s">
        <v>615</v>
      </c>
      <c r="E2946" t="s">
        <v>518</v>
      </c>
      <c r="F2946" s="29">
        <v>196</v>
      </c>
      <c r="G2946" s="29">
        <v>25316441</v>
      </c>
      <c r="H2946" t="s">
        <v>11</v>
      </c>
      <c r="I2946" t="s">
        <v>915</v>
      </c>
      <c r="J2946" t="s">
        <v>627</v>
      </c>
      <c r="K2946" t="s">
        <v>916</v>
      </c>
    </row>
    <row r="2947" spans="1:11">
      <c r="A2947" s="26">
        <v>44012</v>
      </c>
      <c r="B2947" t="s">
        <v>516</v>
      </c>
      <c r="C2947" t="s">
        <v>517</v>
      </c>
      <c r="D2947" t="s">
        <v>615</v>
      </c>
      <c r="E2947" t="s">
        <v>518</v>
      </c>
      <c r="F2947" s="29">
        <v>9</v>
      </c>
      <c r="G2947" s="29">
        <v>6398273</v>
      </c>
      <c r="H2947" t="s">
        <v>11</v>
      </c>
      <c r="I2947" t="s">
        <v>917</v>
      </c>
      <c r="J2947" t="s">
        <v>627</v>
      </c>
      <c r="K2947" t="s">
        <v>918</v>
      </c>
    </row>
    <row r="2948" spans="1:11">
      <c r="A2948" s="26">
        <v>44012</v>
      </c>
      <c r="B2948" t="s">
        <v>516</v>
      </c>
      <c r="C2948" t="s">
        <v>517</v>
      </c>
      <c r="D2948" t="s">
        <v>615</v>
      </c>
      <c r="E2948" t="s">
        <v>518</v>
      </c>
      <c r="F2948" s="29">
        <v>1542</v>
      </c>
      <c r="G2948" s="29">
        <v>838014281.33000004</v>
      </c>
      <c r="H2948" t="s">
        <v>11</v>
      </c>
      <c r="I2948" t="s">
        <v>919</v>
      </c>
      <c r="J2948" t="s">
        <v>627</v>
      </c>
      <c r="K2948" t="s">
        <v>920</v>
      </c>
    </row>
    <row r="2949" spans="1:11">
      <c r="A2949" s="26">
        <v>44012</v>
      </c>
      <c r="B2949" t="s">
        <v>516</v>
      </c>
      <c r="C2949" t="s">
        <v>517</v>
      </c>
      <c r="D2949" t="s">
        <v>615</v>
      </c>
      <c r="E2949" t="s">
        <v>518</v>
      </c>
      <c r="F2949" s="29">
        <v>9</v>
      </c>
      <c r="G2949" s="29">
        <v>5866329.6699999999</v>
      </c>
      <c r="H2949" t="s">
        <v>11</v>
      </c>
      <c r="I2949" t="s">
        <v>921</v>
      </c>
      <c r="J2949" t="s">
        <v>627</v>
      </c>
      <c r="K2949" t="s">
        <v>922</v>
      </c>
    </row>
    <row r="2950" spans="1:11">
      <c r="A2950" s="26">
        <v>44012</v>
      </c>
      <c r="B2950" t="s">
        <v>516</v>
      </c>
      <c r="C2950" t="s">
        <v>517</v>
      </c>
      <c r="D2950" t="s">
        <v>615</v>
      </c>
      <c r="E2950" t="s">
        <v>518</v>
      </c>
      <c r="F2950" s="29">
        <v>28</v>
      </c>
      <c r="G2950" s="29">
        <v>4222675.33</v>
      </c>
      <c r="H2950" t="s">
        <v>11</v>
      </c>
      <c r="I2950" t="s">
        <v>923</v>
      </c>
      <c r="J2950" t="s">
        <v>627</v>
      </c>
      <c r="K2950" t="s">
        <v>924</v>
      </c>
    </row>
    <row r="2951" spans="1:11">
      <c r="A2951" s="26">
        <v>44012</v>
      </c>
      <c r="B2951" t="s">
        <v>516</v>
      </c>
      <c r="C2951" t="s">
        <v>517</v>
      </c>
      <c r="D2951" t="s">
        <v>615</v>
      </c>
      <c r="E2951" t="s">
        <v>518</v>
      </c>
      <c r="F2951" s="29">
        <v>688</v>
      </c>
      <c r="G2951" s="29">
        <v>75373233</v>
      </c>
      <c r="H2951" t="s">
        <v>11</v>
      </c>
      <c r="I2951" t="s">
        <v>925</v>
      </c>
      <c r="J2951" t="s">
        <v>627</v>
      </c>
      <c r="K2951" t="s">
        <v>926</v>
      </c>
    </row>
    <row r="2952" spans="1:11">
      <c r="A2952" s="26">
        <v>44012</v>
      </c>
      <c r="B2952" t="s">
        <v>516</v>
      </c>
      <c r="C2952" t="s">
        <v>517</v>
      </c>
      <c r="D2952" t="s">
        <v>615</v>
      </c>
      <c r="E2952" t="s">
        <v>518</v>
      </c>
      <c r="F2952" s="29">
        <v>68</v>
      </c>
      <c r="G2952" s="29">
        <v>3746504.67</v>
      </c>
      <c r="H2952" t="s">
        <v>11</v>
      </c>
      <c r="I2952" t="s">
        <v>927</v>
      </c>
      <c r="J2952" t="s">
        <v>627</v>
      </c>
      <c r="K2952" t="s">
        <v>928</v>
      </c>
    </row>
    <row r="2953" spans="1:11">
      <c r="A2953" s="26">
        <v>44012</v>
      </c>
      <c r="B2953" t="s">
        <v>516</v>
      </c>
      <c r="C2953" t="s">
        <v>517</v>
      </c>
      <c r="D2953" t="s">
        <v>615</v>
      </c>
      <c r="E2953" t="s">
        <v>518</v>
      </c>
      <c r="F2953" s="29">
        <v>18</v>
      </c>
      <c r="G2953" s="29">
        <v>3271227</v>
      </c>
      <c r="H2953" t="s">
        <v>11</v>
      </c>
      <c r="I2953" t="s">
        <v>929</v>
      </c>
      <c r="J2953" t="s">
        <v>627</v>
      </c>
      <c r="K2953" t="s">
        <v>930</v>
      </c>
    </row>
    <row r="2954" spans="1:11">
      <c r="A2954" s="26">
        <v>44012</v>
      </c>
      <c r="B2954" t="s">
        <v>516</v>
      </c>
      <c r="C2954" t="s">
        <v>517</v>
      </c>
      <c r="D2954" t="s">
        <v>615</v>
      </c>
      <c r="E2954" t="s">
        <v>518</v>
      </c>
      <c r="F2954" s="29">
        <v>153</v>
      </c>
      <c r="G2954" s="29">
        <v>22076460</v>
      </c>
      <c r="H2954" t="s">
        <v>11</v>
      </c>
      <c r="I2954" t="s">
        <v>931</v>
      </c>
      <c r="J2954" t="s">
        <v>627</v>
      </c>
      <c r="K2954" t="s">
        <v>932</v>
      </c>
    </row>
    <row r="2955" spans="1:11">
      <c r="A2955" s="26">
        <v>44012</v>
      </c>
      <c r="B2955" t="s">
        <v>516</v>
      </c>
      <c r="C2955" t="s">
        <v>517</v>
      </c>
      <c r="D2955" t="s">
        <v>615</v>
      </c>
      <c r="E2955" t="s">
        <v>518</v>
      </c>
      <c r="F2955" s="29">
        <v>21</v>
      </c>
      <c r="G2955" s="29">
        <v>666962.67000000004</v>
      </c>
      <c r="H2955" t="s">
        <v>11</v>
      </c>
      <c r="I2955" t="s">
        <v>933</v>
      </c>
      <c r="J2955" t="s">
        <v>627</v>
      </c>
      <c r="K2955" t="s">
        <v>934</v>
      </c>
    </row>
    <row r="2956" spans="1:11">
      <c r="A2956" s="26">
        <v>44012</v>
      </c>
      <c r="B2956" t="s">
        <v>516</v>
      </c>
      <c r="C2956" t="s">
        <v>517</v>
      </c>
      <c r="D2956" t="s">
        <v>615</v>
      </c>
      <c r="E2956" t="s">
        <v>518</v>
      </c>
      <c r="F2956" s="29">
        <v>103</v>
      </c>
      <c r="G2956" s="29">
        <v>14301628.67</v>
      </c>
      <c r="H2956" t="s">
        <v>11</v>
      </c>
      <c r="I2956" t="s">
        <v>935</v>
      </c>
      <c r="J2956" t="s">
        <v>627</v>
      </c>
      <c r="K2956" t="s">
        <v>936</v>
      </c>
    </row>
    <row r="2957" spans="1:11">
      <c r="A2957" s="26">
        <v>44012</v>
      </c>
      <c r="B2957" t="s">
        <v>516</v>
      </c>
      <c r="C2957" t="s">
        <v>517</v>
      </c>
      <c r="D2957" t="s">
        <v>615</v>
      </c>
      <c r="E2957" t="s">
        <v>518</v>
      </c>
      <c r="F2957" s="29">
        <v>23</v>
      </c>
      <c r="G2957" s="29">
        <v>1456569.67</v>
      </c>
      <c r="H2957" t="s">
        <v>11</v>
      </c>
      <c r="I2957" t="s">
        <v>937</v>
      </c>
      <c r="J2957" t="s">
        <v>627</v>
      </c>
      <c r="K2957" t="s">
        <v>938</v>
      </c>
    </row>
    <row r="2958" spans="1:11">
      <c r="A2958" s="26">
        <v>44012</v>
      </c>
      <c r="B2958" t="s">
        <v>516</v>
      </c>
      <c r="C2958" t="s">
        <v>517</v>
      </c>
      <c r="D2958" t="s">
        <v>615</v>
      </c>
      <c r="E2958" t="s">
        <v>518</v>
      </c>
      <c r="F2958" s="29">
        <v>1314</v>
      </c>
      <c r="G2958" s="29">
        <v>233204125.33000001</v>
      </c>
      <c r="H2958" t="s">
        <v>11</v>
      </c>
      <c r="I2958" t="s">
        <v>939</v>
      </c>
      <c r="J2958" t="s">
        <v>627</v>
      </c>
      <c r="K2958" t="s">
        <v>940</v>
      </c>
    </row>
    <row r="2959" spans="1:11">
      <c r="A2959" s="26">
        <v>44012</v>
      </c>
      <c r="B2959" t="s">
        <v>516</v>
      </c>
      <c r="C2959" t="s">
        <v>517</v>
      </c>
      <c r="D2959" t="s">
        <v>615</v>
      </c>
      <c r="E2959" t="s">
        <v>518</v>
      </c>
      <c r="F2959" s="29">
        <v>46</v>
      </c>
      <c r="G2959" s="29">
        <v>28497413</v>
      </c>
      <c r="H2959" t="s">
        <v>11</v>
      </c>
      <c r="I2959" t="s">
        <v>941</v>
      </c>
      <c r="J2959" t="s">
        <v>627</v>
      </c>
      <c r="K2959" t="s">
        <v>942</v>
      </c>
    </row>
    <row r="2960" spans="1:11">
      <c r="A2960" s="26">
        <v>44012</v>
      </c>
      <c r="B2960" t="s">
        <v>516</v>
      </c>
      <c r="C2960" t="s">
        <v>517</v>
      </c>
      <c r="D2960" t="s">
        <v>615</v>
      </c>
      <c r="E2960" t="s">
        <v>518</v>
      </c>
      <c r="F2960" s="29">
        <v>274</v>
      </c>
      <c r="G2960" s="29">
        <v>32032554</v>
      </c>
      <c r="H2960" t="s">
        <v>11</v>
      </c>
      <c r="I2960" t="s">
        <v>943</v>
      </c>
      <c r="J2960" t="s">
        <v>627</v>
      </c>
      <c r="K2960" t="s">
        <v>944</v>
      </c>
    </row>
    <row r="2961" spans="1:11">
      <c r="A2961" s="26">
        <v>44012</v>
      </c>
      <c r="B2961" t="s">
        <v>516</v>
      </c>
      <c r="C2961" t="s">
        <v>517</v>
      </c>
      <c r="D2961" t="s">
        <v>615</v>
      </c>
      <c r="E2961" t="s">
        <v>518</v>
      </c>
      <c r="F2961" s="29">
        <v>43</v>
      </c>
      <c r="G2961" s="29">
        <v>8721992.3300000001</v>
      </c>
      <c r="H2961" t="s">
        <v>11</v>
      </c>
      <c r="I2961" t="s">
        <v>945</v>
      </c>
      <c r="J2961" t="s">
        <v>627</v>
      </c>
      <c r="K2961" t="s">
        <v>946</v>
      </c>
    </row>
    <row r="2962" spans="1:11">
      <c r="A2962" s="26">
        <v>44012</v>
      </c>
      <c r="B2962" t="s">
        <v>516</v>
      </c>
      <c r="C2962" t="s">
        <v>517</v>
      </c>
      <c r="D2962" t="s">
        <v>615</v>
      </c>
      <c r="E2962" t="s">
        <v>518</v>
      </c>
      <c r="F2962" s="29">
        <v>733</v>
      </c>
      <c r="G2962" s="29">
        <v>55336940</v>
      </c>
      <c r="H2962" t="s">
        <v>11</v>
      </c>
      <c r="I2962" t="s">
        <v>947</v>
      </c>
      <c r="J2962" t="s">
        <v>627</v>
      </c>
      <c r="K2962" t="s">
        <v>948</v>
      </c>
    </row>
    <row r="2963" spans="1:11">
      <c r="A2963" s="26">
        <v>44012</v>
      </c>
      <c r="B2963" t="s">
        <v>516</v>
      </c>
      <c r="C2963" t="s">
        <v>517</v>
      </c>
      <c r="D2963" t="s">
        <v>615</v>
      </c>
      <c r="E2963" t="s">
        <v>518</v>
      </c>
      <c r="F2963" s="29">
        <v>318</v>
      </c>
      <c r="G2963" s="29">
        <v>178406886</v>
      </c>
      <c r="H2963" t="s">
        <v>11</v>
      </c>
      <c r="I2963" t="s">
        <v>949</v>
      </c>
      <c r="J2963" t="s">
        <v>627</v>
      </c>
      <c r="K2963" t="s">
        <v>950</v>
      </c>
    </row>
    <row r="2964" spans="1:11">
      <c r="A2964" s="26">
        <v>44012</v>
      </c>
      <c r="B2964" t="s">
        <v>516</v>
      </c>
      <c r="C2964" t="s">
        <v>517</v>
      </c>
      <c r="D2964" t="s">
        <v>615</v>
      </c>
      <c r="E2964" t="s">
        <v>518</v>
      </c>
      <c r="F2964" s="29">
        <v>4</v>
      </c>
      <c r="G2964" s="29">
        <v>430383</v>
      </c>
      <c r="H2964" t="s">
        <v>11</v>
      </c>
      <c r="I2964" t="s">
        <v>951</v>
      </c>
      <c r="J2964" t="s">
        <v>627</v>
      </c>
      <c r="K2964" t="s">
        <v>952</v>
      </c>
    </row>
    <row r="2965" spans="1:11">
      <c r="A2965" s="26">
        <v>44012</v>
      </c>
      <c r="B2965" t="s">
        <v>516</v>
      </c>
      <c r="C2965" t="s">
        <v>517</v>
      </c>
      <c r="D2965" t="s">
        <v>615</v>
      </c>
      <c r="E2965" t="s">
        <v>518</v>
      </c>
      <c r="F2965" s="29">
        <v>1760</v>
      </c>
      <c r="G2965" s="29">
        <v>1481936853.3299999</v>
      </c>
      <c r="H2965" t="s">
        <v>11</v>
      </c>
      <c r="I2965" t="s">
        <v>953</v>
      </c>
      <c r="J2965" t="s">
        <v>627</v>
      </c>
      <c r="K2965" t="s">
        <v>954</v>
      </c>
    </row>
    <row r="2966" spans="1:11">
      <c r="A2966" s="26">
        <v>44012</v>
      </c>
      <c r="B2966" t="s">
        <v>516</v>
      </c>
      <c r="C2966" t="s">
        <v>517</v>
      </c>
      <c r="D2966" t="s">
        <v>615</v>
      </c>
      <c r="E2966" t="s">
        <v>518</v>
      </c>
      <c r="F2966" s="29">
        <v>99</v>
      </c>
      <c r="G2966" s="29">
        <v>17224561.670000002</v>
      </c>
      <c r="H2966" t="s">
        <v>11</v>
      </c>
      <c r="I2966" t="s">
        <v>955</v>
      </c>
      <c r="J2966" t="s">
        <v>627</v>
      </c>
      <c r="K2966" t="s">
        <v>956</v>
      </c>
    </row>
    <row r="2967" spans="1:11">
      <c r="A2967" s="26">
        <v>44012</v>
      </c>
      <c r="B2967" t="s">
        <v>516</v>
      </c>
      <c r="C2967" t="s">
        <v>517</v>
      </c>
      <c r="D2967" t="s">
        <v>615</v>
      </c>
      <c r="E2967" t="s">
        <v>518</v>
      </c>
      <c r="F2967" s="29">
        <v>556</v>
      </c>
      <c r="G2967" s="29">
        <v>160214083.33000001</v>
      </c>
      <c r="H2967" t="s">
        <v>11</v>
      </c>
      <c r="I2967" t="s">
        <v>957</v>
      </c>
      <c r="J2967" t="s">
        <v>627</v>
      </c>
      <c r="K2967" t="s">
        <v>958</v>
      </c>
    </row>
    <row r="2968" spans="1:11">
      <c r="A2968" s="26">
        <v>44012</v>
      </c>
      <c r="B2968" t="s">
        <v>516</v>
      </c>
      <c r="C2968" t="s">
        <v>517</v>
      </c>
      <c r="D2968" t="s">
        <v>615</v>
      </c>
      <c r="E2968" t="s">
        <v>518</v>
      </c>
      <c r="F2968" s="29">
        <v>68</v>
      </c>
      <c r="G2968" s="29">
        <v>20362798.329999998</v>
      </c>
      <c r="H2968" t="s">
        <v>11</v>
      </c>
      <c r="I2968" t="s">
        <v>959</v>
      </c>
      <c r="J2968" t="s">
        <v>627</v>
      </c>
      <c r="K2968" t="s">
        <v>960</v>
      </c>
    </row>
    <row r="2969" spans="1:11">
      <c r="A2969" s="26">
        <v>44012</v>
      </c>
      <c r="B2969" t="s">
        <v>516</v>
      </c>
      <c r="C2969" t="s">
        <v>517</v>
      </c>
      <c r="D2969" t="s">
        <v>615</v>
      </c>
      <c r="E2969" t="s">
        <v>518</v>
      </c>
      <c r="F2969" s="29">
        <v>71</v>
      </c>
      <c r="G2969" s="29">
        <v>15874861.67</v>
      </c>
      <c r="H2969" t="s">
        <v>11</v>
      </c>
      <c r="I2969" t="s">
        <v>961</v>
      </c>
      <c r="J2969" t="s">
        <v>627</v>
      </c>
      <c r="K2969" t="s">
        <v>962</v>
      </c>
    </row>
    <row r="2970" spans="1:11">
      <c r="A2970" s="26">
        <v>44012</v>
      </c>
      <c r="B2970" t="s">
        <v>516</v>
      </c>
      <c r="C2970" t="s">
        <v>517</v>
      </c>
      <c r="D2970" t="s">
        <v>615</v>
      </c>
      <c r="E2970" t="s">
        <v>518</v>
      </c>
      <c r="F2970" s="29">
        <v>79</v>
      </c>
      <c r="G2970" s="29">
        <v>22901238.670000002</v>
      </c>
      <c r="H2970" t="s">
        <v>11</v>
      </c>
      <c r="I2970" t="s">
        <v>963</v>
      </c>
      <c r="J2970" t="s">
        <v>627</v>
      </c>
      <c r="K2970" t="s">
        <v>964</v>
      </c>
    </row>
    <row r="2971" spans="1:11">
      <c r="A2971" s="26">
        <v>44012</v>
      </c>
      <c r="B2971" t="s">
        <v>516</v>
      </c>
      <c r="C2971" t="s">
        <v>517</v>
      </c>
      <c r="D2971" t="s">
        <v>615</v>
      </c>
      <c r="E2971" t="s">
        <v>518</v>
      </c>
      <c r="F2971" s="29">
        <v>257</v>
      </c>
      <c r="G2971" s="29">
        <v>3198494.33</v>
      </c>
      <c r="H2971" t="s">
        <v>11</v>
      </c>
      <c r="I2971" t="s">
        <v>965</v>
      </c>
      <c r="J2971" t="s">
        <v>627</v>
      </c>
      <c r="K2971" t="s">
        <v>966</v>
      </c>
    </row>
    <row r="2972" spans="1:11">
      <c r="A2972" s="26">
        <v>44012</v>
      </c>
      <c r="B2972" t="s">
        <v>516</v>
      </c>
      <c r="C2972" t="s">
        <v>517</v>
      </c>
      <c r="D2972" t="s">
        <v>615</v>
      </c>
      <c r="E2972" t="s">
        <v>518</v>
      </c>
      <c r="F2972" s="29">
        <v>33</v>
      </c>
      <c r="G2972" s="29">
        <v>1402726</v>
      </c>
      <c r="H2972" t="s">
        <v>11</v>
      </c>
      <c r="I2972" t="s">
        <v>1230</v>
      </c>
      <c r="J2972" t="s">
        <v>627</v>
      </c>
      <c r="K2972" t="s">
        <v>1231</v>
      </c>
    </row>
    <row r="2973" spans="1:11">
      <c r="A2973" s="26">
        <v>44012</v>
      </c>
      <c r="B2973" t="s">
        <v>516</v>
      </c>
      <c r="C2973" t="s">
        <v>517</v>
      </c>
      <c r="D2973" t="s">
        <v>615</v>
      </c>
      <c r="E2973" t="s">
        <v>518</v>
      </c>
      <c r="F2973" s="29">
        <v>18</v>
      </c>
      <c r="G2973" s="29">
        <v>3027230.33</v>
      </c>
      <c r="H2973" t="s">
        <v>11</v>
      </c>
      <c r="I2973" t="s">
        <v>967</v>
      </c>
      <c r="J2973" t="s">
        <v>627</v>
      </c>
      <c r="K2973" t="s">
        <v>968</v>
      </c>
    </row>
    <row r="2974" spans="1:11">
      <c r="A2974" s="26">
        <v>44012</v>
      </c>
      <c r="B2974" t="s">
        <v>516</v>
      </c>
      <c r="C2974" t="s">
        <v>517</v>
      </c>
      <c r="D2974" t="s">
        <v>615</v>
      </c>
      <c r="E2974" t="s">
        <v>518</v>
      </c>
      <c r="F2974" s="29">
        <v>284</v>
      </c>
      <c r="G2974" s="29">
        <v>57098001.670000002</v>
      </c>
      <c r="H2974" t="s">
        <v>11</v>
      </c>
      <c r="I2974" t="s">
        <v>969</v>
      </c>
      <c r="J2974" t="s">
        <v>627</v>
      </c>
      <c r="K2974" t="s">
        <v>970</v>
      </c>
    </row>
    <row r="2975" spans="1:11">
      <c r="A2975" s="26">
        <v>44012</v>
      </c>
      <c r="B2975" t="s">
        <v>516</v>
      </c>
      <c r="C2975" t="s">
        <v>517</v>
      </c>
      <c r="D2975" t="s">
        <v>615</v>
      </c>
      <c r="E2975" t="s">
        <v>518</v>
      </c>
      <c r="F2975" s="29">
        <v>227</v>
      </c>
      <c r="G2975" s="29">
        <v>25593875</v>
      </c>
      <c r="H2975" t="s">
        <v>11</v>
      </c>
      <c r="I2975" t="s">
        <v>971</v>
      </c>
      <c r="J2975" t="s">
        <v>627</v>
      </c>
      <c r="K2975" t="s">
        <v>972</v>
      </c>
    </row>
    <row r="2976" spans="1:11">
      <c r="A2976" s="26">
        <v>44012</v>
      </c>
      <c r="B2976" t="s">
        <v>516</v>
      </c>
      <c r="C2976" t="s">
        <v>517</v>
      </c>
      <c r="D2976" t="s">
        <v>615</v>
      </c>
      <c r="E2976" t="s">
        <v>518</v>
      </c>
      <c r="F2976" s="29">
        <v>1030</v>
      </c>
      <c r="G2976" s="29">
        <v>409729057.31999999</v>
      </c>
      <c r="H2976" t="s">
        <v>11</v>
      </c>
      <c r="I2976" t="s">
        <v>809</v>
      </c>
      <c r="J2976" t="s">
        <v>627</v>
      </c>
      <c r="K2976" t="s">
        <v>973</v>
      </c>
    </row>
    <row r="2977" spans="1:11">
      <c r="A2977" s="26">
        <v>44012</v>
      </c>
      <c r="B2977" t="s">
        <v>516</v>
      </c>
      <c r="C2977" t="s">
        <v>517</v>
      </c>
      <c r="D2977" t="s">
        <v>615</v>
      </c>
      <c r="E2977" t="s">
        <v>518</v>
      </c>
      <c r="F2977" s="29">
        <v>14</v>
      </c>
      <c r="G2977" s="29">
        <v>485737.02</v>
      </c>
      <c r="H2977" t="s">
        <v>11</v>
      </c>
      <c r="I2977" t="s">
        <v>917</v>
      </c>
      <c r="J2977" t="s">
        <v>627</v>
      </c>
      <c r="K2977" t="s">
        <v>974</v>
      </c>
    </row>
    <row r="2978" spans="1:11">
      <c r="A2978" s="26">
        <v>44012</v>
      </c>
      <c r="B2978" t="s">
        <v>516</v>
      </c>
      <c r="C2978" t="s">
        <v>517</v>
      </c>
      <c r="D2978" t="s">
        <v>615</v>
      </c>
      <c r="E2978" t="s">
        <v>518</v>
      </c>
      <c r="F2978" s="29">
        <v>98</v>
      </c>
      <c r="G2978" s="29">
        <v>13248006.67</v>
      </c>
      <c r="H2978" t="s">
        <v>11</v>
      </c>
      <c r="I2978" t="s">
        <v>975</v>
      </c>
      <c r="J2978" t="s">
        <v>627</v>
      </c>
      <c r="K2978" t="s">
        <v>976</v>
      </c>
    </row>
    <row r="2979" spans="1:11">
      <c r="A2979" s="26">
        <v>44012</v>
      </c>
      <c r="B2979" t="s">
        <v>516</v>
      </c>
      <c r="C2979" t="s">
        <v>517</v>
      </c>
      <c r="D2979" t="s">
        <v>615</v>
      </c>
      <c r="E2979" t="s">
        <v>518</v>
      </c>
      <c r="F2979" s="29">
        <v>976</v>
      </c>
      <c r="G2979" s="29">
        <v>409446416.32999998</v>
      </c>
      <c r="H2979" t="s">
        <v>11</v>
      </c>
      <c r="I2979" t="s">
        <v>977</v>
      </c>
      <c r="J2979" t="s">
        <v>627</v>
      </c>
      <c r="K2979" t="s">
        <v>978</v>
      </c>
    </row>
    <row r="2980" spans="1:11">
      <c r="A2980" s="26">
        <v>44012</v>
      </c>
      <c r="B2980" t="s">
        <v>516</v>
      </c>
      <c r="C2980" t="s">
        <v>517</v>
      </c>
      <c r="D2980" t="s">
        <v>615</v>
      </c>
      <c r="E2980" t="s">
        <v>518</v>
      </c>
      <c r="F2980" s="29">
        <v>132</v>
      </c>
      <c r="G2980" s="29">
        <v>52920586</v>
      </c>
      <c r="H2980" t="s">
        <v>11</v>
      </c>
      <c r="I2980" t="s">
        <v>979</v>
      </c>
      <c r="J2980" t="s">
        <v>627</v>
      </c>
      <c r="K2980" t="s">
        <v>980</v>
      </c>
    </row>
    <row r="2981" spans="1:11">
      <c r="A2981" s="26">
        <v>44012</v>
      </c>
      <c r="B2981" t="s">
        <v>516</v>
      </c>
      <c r="C2981" t="s">
        <v>517</v>
      </c>
      <c r="D2981" t="s">
        <v>615</v>
      </c>
      <c r="E2981" t="s">
        <v>518</v>
      </c>
      <c r="F2981" s="29">
        <v>96</v>
      </c>
      <c r="G2981" s="29">
        <v>18500692</v>
      </c>
      <c r="H2981" t="s">
        <v>11</v>
      </c>
      <c r="I2981" t="s">
        <v>981</v>
      </c>
      <c r="J2981" t="s">
        <v>627</v>
      </c>
      <c r="K2981" t="s">
        <v>982</v>
      </c>
    </row>
    <row r="2982" spans="1:11">
      <c r="A2982" s="26">
        <v>44012</v>
      </c>
      <c r="B2982" t="s">
        <v>516</v>
      </c>
      <c r="C2982" t="s">
        <v>517</v>
      </c>
      <c r="D2982" t="s">
        <v>615</v>
      </c>
      <c r="E2982" t="s">
        <v>518</v>
      </c>
      <c r="F2982" s="29">
        <v>319</v>
      </c>
      <c r="G2982" s="29">
        <v>8217878</v>
      </c>
      <c r="H2982" t="s">
        <v>11</v>
      </c>
      <c r="I2982" t="s">
        <v>983</v>
      </c>
      <c r="J2982" t="s">
        <v>627</v>
      </c>
      <c r="K2982" t="s">
        <v>984</v>
      </c>
    </row>
    <row r="2983" spans="1:11">
      <c r="A2983" s="26">
        <v>44012</v>
      </c>
      <c r="B2983" t="s">
        <v>516</v>
      </c>
      <c r="C2983" t="s">
        <v>517</v>
      </c>
      <c r="D2983" t="s">
        <v>615</v>
      </c>
      <c r="E2983" t="s">
        <v>518</v>
      </c>
      <c r="F2983" s="29">
        <v>16</v>
      </c>
      <c r="G2983" s="29">
        <v>8623258</v>
      </c>
      <c r="H2983" t="s">
        <v>11</v>
      </c>
      <c r="I2983" t="s">
        <v>985</v>
      </c>
      <c r="J2983" t="s">
        <v>627</v>
      </c>
      <c r="K2983" t="s">
        <v>986</v>
      </c>
    </row>
    <row r="2984" spans="1:11">
      <c r="A2984" s="26">
        <v>44012</v>
      </c>
      <c r="B2984" t="s">
        <v>516</v>
      </c>
      <c r="C2984" t="s">
        <v>517</v>
      </c>
      <c r="D2984" t="s">
        <v>615</v>
      </c>
      <c r="E2984" t="s">
        <v>518</v>
      </c>
      <c r="F2984" s="29">
        <v>36</v>
      </c>
      <c r="G2984" s="29">
        <v>3907368.67</v>
      </c>
      <c r="H2984" t="s">
        <v>11</v>
      </c>
      <c r="I2984" t="s">
        <v>987</v>
      </c>
      <c r="J2984" t="s">
        <v>627</v>
      </c>
      <c r="K2984" t="s">
        <v>988</v>
      </c>
    </row>
    <row r="2985" spans="1:11">
      <c r="A2985" s="26">
        <v>44012</v>
      </c>
      <c r="B2985" t="s">
        <v>516</v>
      </c>
      <c r="C2985" t="s">
        <v>517</v>
      </c>
      <c r="D2985" t="s">
        <v>615</v>
      </c>
      <c r="E2985" t="s">
        <v>518</v>
      </c>
      <c r="F2985" s="29">
        <v>240</v>
      </c>
      <c r="G2985" s="29">
        <v>65976128.329999998</v>
      </c>
      <c r="H2985" t="s">
        <v>11</v>
      </c>
      <c r="I2985" t="s">
        <v>989</v>
      </c>
      <c r="J2985" t="s">
        <v>627</v>
      </c>
      <c r="K2985" t="s">
        <v>990</v>
      </c>
    </row>
    <row r="2986" spans="1:11">
      <c r="A2986" s="26">
        <v>44012</v>
      </c>
      <c r="B2986" t="s">
        <v>516</v>
      </c>
      <c r="C2986" t="s">
        <v>517</v>
      </c>
      <c r="D2986" t="s">
        <v>615</v>
      </c>
      <c r="E2986" t="s">
        <v>518</v>
      </c>
      <c r="F2986" s="29">
        <v>722</v>
      </c>
      <c r="G2986" s="29">
        <v>544891654.33000004</v>
      </c>
      <c r="H2986" t="s">
        <v>11</v>
      </c>
      <c r="I2986" t="s">
        <v>991</v>
      </c>
      <c r="J2986" t="s">
        <v>627</v>
      </c>
      <c r="K2986" t="s">
        <v>992</v>
      </c>
    </row>
    <row r="2987" spans="1:11">
      <c r="A2987" s="26">
        <v>44012</v>
      </c>
      <c r="B2987" t="s">
        <v>516</v>
      </c>
      <c r="C2987" t="s">
        <v>517</v>
      </c>
      <c r="D2987" t="s">
        <v>615</v>
      </c>
      <c r="E2987" t="s">
        <v>518</v>
      </c>
      <c r="F2987" s="29">
        <v>7</v>
      </c>
      <c r="G2987" s="29">
        <v>9107946.3300000001</v>
      </c>
      <c r="H2987" t="s">
        <v>11</v>
      </c>
      <c r="I2987" t="s">
        <v>993</v>
      </c>
      <c r="J2987" t="s">
        <v>627</v>
      </c>
      <c r="K2987" t="s">
        <v>994</v>
      </c>
    </row>
    <row r="2988" spans="1:11">
      <c r="A2988" s="26">
        <v>44012</v>
      </c>
      <c r="B2988" t="s">
        <v>516</v>
      </c>
      <c r="C2988" t="s">
        <v>517</v>
      </c>
      <c r="D2988" t="s">
        <v>615</v>
      </c>
      <c r="E2988" t="s">
        <v>518</v>
      </c>
      <c r="F2988" s="29">
        <v>117</v>
      </c>
      <c r="G2988" s="29">
        <v>7997908.8300000001</v>
      </c>
      <c r="H2988" t="s">
        <v>11</v>
      </c>
      <c r="I2988" t="s">
        <v>993</v>
      </c>
      <c r="J2988" t="s">
        <v>627</v>
      </c>
      <c r="K2988" t="s">
        <v>995</v>
      </c>
    </row>
    <row r="2989" spans="1:11">
      <c r="A2989" s="26">
        <v>44012</v>
      </c>
      <c r="B2989" t="s">
        <v>516</v>
      </c>
      <c r="C2989" t="s">
        <v>517</v>
      </c>
      <c r="D2989" t="s">
        <v>615</v>
      </c>
      <c r="E2989" t="s">
        <v>518</v>
      </c>
      <c r="F2989" s="29">
        <v>228</v>
      </c>
      <c r="G2989" s="29">
        <v>29365878.670000002</v>
      </c>
      <c r="H2989" t="s">
        <v>11</v>
      </c>
      <c r="I2989" t="s">
        <v>996</v>
      </c>
      <c r="J2989" t="s">
        <v>627</v>
      </c>
      <c r="K2989" t="s">
        <v>997</v>
      </c>
    </row>
    <row r="2990" spans="1:11">
      <c r="A2990" s="26">
        <v>44012</v>
      </c>
      <c r="B2990" t="s">
        <v>516</v>
      </c>
      <c r="C2990" t="s">
        <v>517</v>
      </c>
      <c r="D2990" t="s">
        <v>615</v>
      </c>
      <c r="E2990" t="s">
        <v>518</v>
      </c>
      <c r="F2990" s="29">
        <v>676</v>
      </c>
      <c r="G2990" s="29">
        <v>226395227.66999999</v>
      </c>
      <c r="H2990" t="s">
        <v>11</v>
      </c>
      <c r="I2990" t="s">
        <v>998</v>
      </c>
      <c r="J2990" t="s">
        <v>627</v>
      </c>
      <c r="K2990" t="s">
        <v>999</v>
      </c>
    </row>
    <row r="2991" spans="1:11">
      <c r="A2991" s="26">
        <v>44012</v>
      </c>
      <c r="B2991" t="s">
        <v>516</v>
      </c>
      <c r="C2991" t="s">
        <v>517</v>
      </c>
      <c r="D2991" t="s">
        <v>615</v>
      </c>
      <c r="E2991" t="s">
        <v>518</v>
      </c>
      <c r="F2991" s="29">
        <v>235</v>
      </c>
      <c r="G2991" s="29">
        <v>8875915.2200000007</v>
      </c>
      <c r="H2991" t="s">
        <v>11</v>
      </c>
      <c r="I2991" t="s">
        <v>991</v>
      </c>
      <c r="J2991" t="s">
        <v>627</v>
      </c>
      <c r="K2991" t="s">
        <v>1000</v>
      </c>
    </row>
    <row r="2992" spans="1:11">
      <c r="A2992" s="26">
        <v>44012</v>
      </c>
      <c r="B2992" t="s">
        <v>516</v>
      </c>
      <c r="C2992" t="s">
        <v>517</v>
      </c>
      <c r="D2992" t="s">
        <v>615</v>
      </c>
      <c r="E2992" t="s">
        <v>518</v>
      </c>
      <c r="F2992" s="29">
        <v>60</v>
      </c>
      <c r="G2992" s="29">
        <v>8829401.3300000001</v>
      </c>
      <c r="H2992" t="s">
        <v>11</v>
      </c>
      <c r="I2992" t="s">
        <v>1001</v>
      </c>
      <c r="J2992" t="s">
        <v>627</v>
      </c>
      <c r="K2992" t="s">
        <v>1002</v>
      </c>
    </row>
    <row r="2993" spans="1:11">
      <c r="A2993" s="26">
        <v>44012</v>
      </c>
      <c r="B2993" t="s">
        <v>516</v>
      </c>
      <c r="C2993" t="s">
        <v>517</v>
      </c>
      <c r="D2993" t="s">
        <v>615</v>
      </c>
      <c r="E2993" t="s">
        <v>518</v>
      </c>
      <c r="F2993" s="29">
        <v>230</v>
      </c>
      <c r="G2993" s="29">
        <v>116080957</v>
      </c>
      <c r="H2993" t="s">
        <v>11</v>
      </c>
      <c r="I2993" t="s">
        <v>1003</v>
      </c>
      <c r="J2993" t="s">
        <v>627</v>
      </c>
      <c r="K2993" t="s">
        <v>1004</v>
      </c>
    </row>
    <row r="2994" spans="1:11">
      <c r="A2994" s="26">
        <v>44012</v>
      </c>
      <c r="B2994" t="s">
        <v>516</v>
      </c>
      <c r="C2994" t="s">
        <v>517</v>
      </c>
      <c r="D2994" t="s">
        <v>615</v>
      </c>
      <c r="E2994" t="s">
        <v>518</v>
      </c>
      <c r="F2994" s="29">
        <v>107</v>
      </c>
      <c r="G2994" s="29">
        <v>8204776.3300000001</v>
      </c>
      <c r="H2994" t="s">
        <v>11</v>
      </c>
      <c r="I2994" t="s">
        <v>1005</v>
      </c>
      <c r="J2994" t="s">
        <v>627</v>
      </c>
      <c r="K2994" t="s">
        <v>1006</v>
      </c>
    </row>
    <row r="2995" spans="1:11">
      <c r="A2995" s="26">
        <v>44012</v>
      </c>
      <c r="B2995" t="s">
        <v>516</v>
      </c>
      <c r="C2995" t="s">
        <v>517</v>
      </c>
      <c r="D2995" t="s">
        <v>615</v>
      </c>
      <c r="E2995" t="s">
        <v>518</v>
      </c>
      <c r="F2995" s="29">
        <v>16</v>
      </c>
      <c r="G2995" s="29">
        <v>4352605</v>
      </c>
      <c r="H2995" t="s">
        <v>11</v>
      </c>
      <c r="I2995" t="s">
        <v>1007</v>
      </c>
      <c r="J2995" t="s">
        <v>627</v>
      </c>
      <c r="K2995" t="s">
        <v>1008</v>
      </c>
    </row>
    <row r="2996" spans="1:11">
      <c r="A2996" s="26">
        <v>44012</v>
      </c>
      <c r="B2996" t="s">
        <v>516</v>
      </c>
      <c r="C2996" t="s">
        <v>517</v>
      </c>
      <c r="D2996" t="s">
        <v>615</v>
      </c>
      <c r="E2996" t="s">
        <v>518</v>
      </c>
      <c r="F2996" s="29">
        <v>99</v>
      </c>
      <c r="G2996" s="29">
        <v>7033691.6699999999</v>
      </c>
      <c r="H2996" t="s">
        <v>11</v>
      </c>
      <c r="I2996" t="s">
        <v>1009</v>
      </c>
      <c r="J2996" t="s">
        <v>627</v>
      </c>
      <c r="K2996" t="s">
        <v>1010</v>
      </c>
    </row>
    <row r="2997" spans="1:11">
      <c r="A2997" s="26">
        <v>44012</v>
      </c>
      <c r="B2997" t="s">
        <v>516</v>
      </c>
      <c r="C2997" t="s">
        <v>517</v>
      </c>
      <c r="D2997" t="s">
        <v>615</v>
      </c>
      <c r="E2997" t="s">
        <v>518</v>
      </c>
      <c r="F2997" s="29">
        <v>7</v>
      </c>
      <c r="G2997" s="29">
        <v>14401051.33</v>
      </c>
      <c r="H2997" t="s">
        <v>11</v>
      </c>
      <c r="I2997" t="s">
        <v>1011</v>
      </c>
      <c r="J2997" t="s">
        <v>627</v>
      </c>
      <c r="K2997" t="s">
        <v>1012</v>
      </c>
    </row>
    <row r="2998" spans="1:11">
      <c r="A2998" s="26">
        <v>44012</v>
      </c>
      <c r="B2998" t="s">
        <v>516</v>
      </c>
      <c r="C2998" t="s">
        <v>517</v>
      </c>
      <c r="D2998" t="s">
        <v>615</v>
      </c>
      <c r="E2998" t="s">
        <v>518</v>
      </c>
      <c r="F2998" s="29">
        <v>12</v>
      </c>
      <c r="G2998" s="29">
        <v>9355216.6699999999</v>
      </c>
      <c r="H2998" t="s">
        <v>11</v>
      </c>
      <c r="I2998" t="s">
        <v>1013</v>
      </c>
      <c r="J2998" t="s">
        <v>627</v>
      </c>
      <c r="K2998" t="s">
        <v>1014</v>
      </c>
    </row>
    <row r="2999" spans="1:11">
      <c r="A2999" s="26">
        <v>44012</v>
      </c>
      <c r="B2999" t="s">
        <v>516</v>
      </c>
      <c r="C2999" t="s">
        <v>517</v>
      </c>
      <c r="D2999" t="s">
        <v>615</v>
      </c>
      <c r="E2999" t="s">
        <v>518</v>
      </c>
      <c r="F2999" s="29">
        <v>518</v>
      </c>
      <c r="G2999" s="29">
        <v>146238032</v>
      </c>
      <c r="H2999" t="s">
        <v>11</v>
      </c>
      <c r="I2999" t="s">
        <v>1015</v>
      </c>
      <c r="J2999" t="s">
        <v>627</v>
      </c>
      <c r="K2999" t="s">
        <v>1016</v>
      </c>
    </row>
    <row r="3000" spans="1:11">
      <c r="A3000" s="26">
        <v>44012</v>
      </c>
      <c r="B3000" t="s">
        <v>516</v>
      </c>
      <c r="C3000" t="s">
        <v>517</v>
      </c>
      <c r="D3000" t="s">
        <v>615</v>
      </c>
      <c r="E3000" t="s">
        <v>518</v>
      </c>
      <c r="F3000" s="29">
        <v>68</v>
      </c>
      <c r="G3000" s="29">
        <v>7680596</v>
      </c>
      <c r="H3000" t="s">
        <v>11</v>
      </c>
      <c r="I3000" t="s">
        <v>1017</v>
      </c>
      <c r="J3000" t="s">
        <v>627</v>
      </c>
      <c r="K3000" t="s">
        <v>1018</v>
      </c>
    </row>
    <row r="3001" spans="1:11">
      <c r="A3001" s="26">
        <v>44012</v>
      </c>
      <c r="B3001" t="s">
        <v>516</v>
      </c>
      <c r="C3001" t="s">
        <v>517</v>
      </c>
      <c r="D3001" t="s">
        <v>615</v>
      </c>
      <c r="E3001" t="s">
        <v>518</v>
      </c>
      <c r="F3001" s="29">
        <v>149</v>
      </c>
      <c r="G3001" s="29">
        <v>9609093</v>
      </c>
      <c r="H3001" t="s">
        <v>11</v>
      </c>
      <c r="I3001" t="s">
        <v>1019</v>
      </c>
      <c r="J3001" t="s">
        <v>627</v>
      </c>
      <c r="K3001" t="s">
        <v>1020</v>
      </c>
    </row>
    <row r="3002" spans="1:11">
      <c r="A3002" s="26">
        <v>44012</v>
      </c>
      <c r="B3002" t="s">
        <v>516</v>
      </c>
      <c r="C3002" t="s">
        <v>517</v>
      </c>
      <c r="D3002" t="s">
        <v>615</v>
      </c>
      <c r="E3002" t="s">
        <v>518</v>
      </c>
      <c r="F3002" s="29">
        <v>90</v>
      </c>
      <c r="G3002" s="29">
        <v>45190333</v>
      </c>
      <c r="H3002" t="s">
        <v>11</v>
      </c>
      <c r="I3002" t="s">
        <v>1021</v>
      </c>
      <c r="J3002" t="s">
        <v>627</v>
      </c>
      <c r="K3002" t="s">
        <v>1022</v>
      </c>
    </row>
    <row r="3003" spans="1:11">
      <c r="A3003" s="26">
        <v>44012</v>
      </c>
      <c r="B3003" t="s">
        <v>516</v>
      </c>
      <c r="C3003" t="s">
        <v>517</v>
      </c>
      <c r="D3003" t="s">
        <v>615</v>
      </c>
      <c r="E3003" t="s">
        <v>518</v>
      </c>
      <c r="F3003" s="29">
        <v>86</v>
      </c>
      <c r="G3003" s="29">
        <v>9101044.9000000004</v>
      </c>
      <c r="H3003" t="s">
        <v>11</v>
      </c>
      <c r="I3003" t="s">
        <v>1011</v>
      </c>
      <c r="J3003" t="s">
        <v>627</v>
      </c>
      <c r="K3003" t="s">
        <v>1023</v>
      </c>
    </row>
    <row r="3004" spans="1:11">
      <c r="A3004" s="26">
        <v>44012</v>
      </c>
      <c r="B3004" t="s">
        <v>516</v>
      </c>
      <c r="C3004" t="s">
        <v>517</v>
      </c>
      <c r="D3004" t="s">
        <v>615</v>
      </c>
      <c r="E3004" t="s">
        <v>518</v>
      </c>
      <c r="F3004" s="29">
        <v>91</v>
      </c>
      <c r="G3004" s="29">
        <v>33573497</v>
      </c>
      <c r="H3004" t="s">
        <v>11</v>
      </c>
      <c r="I3004" t="s">
        <v>1024</v>
      </c>
      <c r="J3004" t="s">
        <v>627</v>
      </c>
      <c r="K3004" t="s">
        <v>1025</v>
      </c>
    </row>
    <row r="3005" spans="1:11">
      <c r="A3005" s="26">
        <v>44012</v>
      </c>
      <c r="B3005" t="s">
        <v>516</v>
      </c>
      <c r="C3005" t="s">
        <v>517</v>
      </c>
      <c r="D3005" t="s">
        <v>615</v>
      </c>
      <c r="E3005" t="s">
        <v>518</v>
      </c>
      <c r="F3005" s="29">
        <v>43</v>
      </c>
      <c r="G3005" s="29">
        <v>6601739</v>
      </c>
      <c r="H3005" t="s">
        <v>11</v>
      </c>
      <c r="I3005" t="s">
        <v>1026</v>
      </c>
      <c r="J3005" t="s">
        <v>627</v>
      </c>
      <c r="K3005" t="s">
        <v>1027</v>
      </c>
    </row>
    <row r="3006" spans="1:11">
      <c r="A3006" s="26">
        <v>44012</v>
      </c>
      <c r="B3006" t="s">
        <v>516</v>
      </c>
      <c r="C3006" t="s">
        <v>517</v>
      </c>
      <c r="D3006" t="s">
        <v>615</v>
      </c>
      <c r="E3006" t="s">
        <v>518</v>
      </c>
      <c r="F3006" s="29">
        <v>100</v>
      </c>
      <c r="G3006" s="29">
        <v>8245198.3300000001</v>
      </c>
      <c r="H3006" t="s">
        <v>11</v>
      </c>
      <c r="I3006" t="s">
        <v>1028</v>
      </c>
      <c r="J3006" t="s">
        <v>627</v>
      </c>
      <c r="K3006" t="s">
        <v>1029</v>
      </c>
    </row>
    <row r="3007" spans="1:11">
      <c r="A3007" s="26">
        <v>44012</v>
      </c>
      <c r="B3007" t="s">
        <v>516</v>
      </c>
      <c r="C3007" t="s">
        <v>517</v>
      </c>
      <c r="D3007" t="s">
        <v>615</v>
      </c>
      <c r="E3007" t="s">
        <v>518</v>
      </c>
      <c r="F3007" s="29">
        <v>62</v>
      </c>
      <c r="G3007" s="29">
        <v>11512273.5</v>
      </c>
      <c r="H3007" t="s">
        <v>11</v>
      </c>
      <c r="I3007" t="s">
        <v>1232</v>
      </c>
      <c r="J3007" t="s">
        <v>627</v>
      </c>
      <c r="K3007" t="s">
        <v>1031</v>
      </c>
    </row>
    <row r="3008" spans="1:11">
      <c r="A3008" s="26">
        <v>44012</v>
      </c>
      <c r="B3008" t="s">
        <v>516</v>
      </c>
      <c r="C3008" t="s">
        <v>517</v>
      </c>
      <c r="D3008" t="s">
        <v>615</v>
      </c>
      <c r="E3008" t="s">
        <v>518</v>
      </c>
      <c r="F3008" s="29">
        <v>111</v>
      </c>
      <c r="G3008" s="29">
        <v>7193632.5</v>
      </c>
      <c r="H3008" t="s">
        <v>11</v>
      </c>
      <c r="I3008" t="s">
        <v>1032</v>
      </c>
      <c r="J3008" t="s">
        <v>627</v>
      </c>
      <c r="K3008" t="s">
        <v>1033</v>
      </c>
    </row>
    <row r="3009" spans="1:11">
      <c r="A3009" s="26">
        <v>44012</v>
      </c>
      <c r="B3009" t="s">
        <v>516</v>
      </c>
      <c r="C3009" t="s">
        <v>517</v>
      </c>
      <c r="D3009" t="s">
        <v>615</v>
      </c>
      <c r="E3009" t="s">
        <v>518</v>
      </c>
      <c r="F3009" s="29">
        <v>587</v>
      </c>
      <c r="G3009" s="29">
        <v>140906900</v>
      </c>
      <c r="H3009" t="s">
        <v>11</v>
      </c>
      <c r="I3009" t="s">
        <v>1086</v>
      </c>
      <c r="J3009" t="s">
        <v>1087</v>
      </c>
      <c r="K3009" t="s">
        <v>1088</v>
      </c>
    </row>
    <row r="3010" spans="1:11">
      <c r="A3010" s="26">
        <v>44012</v>
      </c>
      <c r="B3010" t="s">
        <v>516</v>
      </c>
      <c r="C3010" t="s">
        <v>517</v>
      </c>
      <c r="D3010" t="s">
        <v>615</v>
      </c>
      <c r="E3010" t="s">
        <v>518</v>
      </c>
      <c r="F3010" s="29">
        <v>1058</v>
      </c>
      <c r="G3010" s="29">
        <v>596970406.66999996</v>
      </c>
      <c r="H3010" t="s">
        <v>11</v>
      </c>
      <c r="I3010" t="s">
        <v>1089</v>
      </c>
      <c r="J3010" t="s">
        <v>1087</v>
      </c>
      <c r="K3010" t="s">
        <v>1090</v>
      </c>
    </row>
    <row r="3011" spans="1:11">
      <c r="A3011" s="26">
        <v>44012</v>
      </c>
      <c r="B3011" t="s">
        <v>516</v>
      </c>
      <c r="C3011" t="s">
        <v>517</v>
      </c>
      <c r="D3011" t="s">
        <v>615</v>
      </c>
      <c r="E3011" t="s">
        <v>518</v>
      </c>
      <c r="F3011" s="29">
        <v>3116</v>
      </c>
      <c r="G3011" s="29">
        <v>5977420860</v>
      </c>
      <c r="H3011" t="s">
        <v>11</v>
      </c>
      <c r="I3011" t="s">
        <v>1091</v>
      </c>
      <c r="J3011" t="s">
        <v>1087</v>
      </c>
      <c r="K3011" t="s">
        <v>1092</v>
      </c>
    </row>
    <row r="3012" spans="1:11">
      <c r="A3012" s="26">
        <v>44012</v>
      </c>
      <c r="B3012" t="s">
        <v>516</v>
      </c>
      <c r="C3012" t="s">
        <v>517</v>
      </c>
      <c r="D3012" t="s">
        <v>615</v>
      </c>
      <c r="E3012" t="s">
        <v>518</v>
      </c>
      <c r="F3012" s="29">
        <v>1812</v>
      </c>
      <c r="G3012" s="29">
        <v>2199259060</v>
      </c>
      <c r="H3012" t="s">
        <v>11</v>
      </c>
      <c r="I3012" t="s">
        <v>1095</v>
      </c>
      <c r="J3012" t="s">
        <v>1087</v>
      </c>
      <c r="K3012" t="s">
        <v>1096</v>
      </c>
    </row>
    <row r="3013" spans="1:11">
      <c r="A3013" s="26">
        <v>44012</v>
      </c>
      <c r="B3013" t="s">
        <v>516</v>
      </c>
      <c r="C3013" t="s">
        <v>517</v>
      </c>
      <c r="D3013" t="s">
        <v>615</v>
      </c>
      <c r="E3013" t="s">
        <v>518</v>
      </c>
      <c r="F3013" s="29">
        <v>413</v>
      </c>
      <c r="G3013" s="29">
        <v>122958143.33</v>
      </c>
      <c r="H3013" t="s">
        <v>11</v>
      </c>
      <c r="I3013" t="s">
        <v>1097</v>
      </c>
      <c r="J3013" t="s">
        <v>1087</v>
      </c>
      <c r="K3013" t="s">
        <v>1098</v>
      </c>
    </row>
    <row r="3014" spans="1:11">
      <c r="A3014" s="26">
        <v>44012</v>
      </c>
      <c r="B3014" t="s">
        <v>516</v>
      </c>
      <c r="C3014" t="s">
        <v>517</v>
      </c>
      <c r="D3014" t="s">
        <v>615</v>
      </c>
      <c r="E3014" t="s">
        <v>518</v>
      </c>
      <c r="F3014" s="29">
        <v>60</v>
      </c>
      <c r="G3014" s="29">
        <v>33786546.670000002</v>
      </c>
      <c r="H3014" t="s">
        <v>11</v>
      </c>
      <c r="I3014" t="s">
        <v>1099</v>
      </c>
      <c r="J3014" t="s">
        <v>1087</v>
      </c>
      <c r="K3014" t="s">
        <v>1100</v>
      </c>
    </row>
    <row r="3015" spans="1:11">
      <c r="A3015" s="26">
        <v>44012</v>
      </c>
      <c r="B3015" t="s">
        <v>516</v>
      </c>
      <c r="C3015" t="s">
        <v>517</v>
      </c>
      <c r="D3015" t="s">
        <v>615</v>
      </c>
      <c r="E3015" t="s">
        <v>518</v>
      </c>
      <c r="F3015" s="29">
        <v>1393</v>
      </c>
      <c r="G3015" s="29">
        <v>757043516.66999996</v>
      </c>
      <c r="H3015" t="s">
        <v>11</v>
      </c>
      <c r="I3015" t="s">
        <v>1101</v>
      </c>
      <c r="J3015" t="s">
        <v>1087</v>
      </c>
      <c r="K3015" t="s">
        <v>1102</v>
      </c>
    </row>
    <row r="3016" spans="1:11">
      <c r="A3016" s="26">
        <v>44012</v>
      </c>
      <c r="B3016" t="s">
        <v>516</v>
      </c>
      <c r="C3016" t="s">
        <v>517</v>
      </c>
      <c r="D3016" t="s">
        <v>615</v>
      </c>
      <c r="E3016" t="s">
        <v>518</v>
      </c>
      <c r="F3016" s="29">
        <v>1413</v>
      </c>
      <c r="G3016" s="29">
        <v>753106212.5</v>
      </c>
      <c r="H3016" t="s">
        <v>11</v>
      </c>
      <c r="I3016" t="s">
        <v>1101</v>
      </c>
      <c r="J3016" t="s">
        <v>1087</v>
      </c>
      <c r="K3016" t="s">
        <v>1103</v>
      </c>
    </row>
    <row r="3017" spans="1:11">
      <c r="A3017" s="26">
        <v>44012</v>
      </c>
      <c r="B3017" t="s">
        <v>516</v>
      </c>
      <c r="C3017" t="s">
        <v>517</v>
      </c>
      <c r="D3017" t="s">
        <v>615</v>
      </c>
      <c r="E3017" t="s">
        <v>518</v>
      </c>
      <c r="F3017" s="29">
        <v>1488</v>
      </c>
      <c r="G3017" s="29">
        <v>809817238.88999999</v>
      </c>
      <c r="H3017" t="s">
        <v>11</v>
      </c>
      <c r="I3017" t="s">
        <v>1101</v>
      </c>
      <c r="J3017" t="s">
        <v>1087</v>
      </c>
      <c r="K3017" t="s">
        <v>1104</v>
      </c>
    </row>
    <row r="3018" spans="1:11">
      <c r="A3018" s="26">
        <v>44012</v>
      </c>
      <c r="B3018" t="s">
        <v>516</v>
      </c>
      <c r="C3018" t="s">
        <v>517</v>
      </c>
      <c r="D3018" t="s">
        <v>615</v>
      </c>
      <c r="E3018" t="s">
        <v>518</v>
      </c>
      <c r="F3018" s="29">
        <v>1533</v>
      </c>
      <c r="G3018" s="29">
        <v>807179983.33000004</v>
      </c>
      <c r="H3018" t="s">
        <v>11</v>
      </c>
      <c r="I3018" t="s">
        <v>1101</v>
      </c>
      <c r="J3018" t="s">
        <v>1087</v>
      </c>
      <c r="K3018" t="s">
        <v>1105</v>
      </c>
    </row>
    <row r="3019" spans="1:11">
      <c r="A3019" s="26">
        <v>44012</v>
      </c>
      <c r="B3019" t="s">
        <v>516</v>
      </c>
      <c r="C3019" t="s">
        <v>517</v>
      </c>
      <c r="D3019" t="s">
        <v>615</v>
      </c>
      <c r="E3019" t="s">
        <v>518</v>
      </c>
      <c r="F3019" s="29">
        <v>238912</v>
      </c>
      <c r="G3019" s="29">
        <v>128883035272.5</v>
      </c>
      <c r="H3019" t="s">
        <v>11</v>
      </c>
      <c r="I3019" t="s">
        <v>1106</v>
      </c>
      <c r="J3019" t="s">
        <v>1087</v>
      </c>
      <c r="K3019" t="s">
        <v>1107</v>
      </c>
    </row>
    <row r="3020" spans="1:11">
      <c r="A3020" s="26">
        <v>44012</v>
      </c>
      <c r="B3020" t="s">
        <v>516</v>
      </c>
      <c r="C3020" t="s">
        <v>517</v>
      </c>
      <c r="D3020" t="s">
        <v>615</v>
      </c>
      <c r="E3020" t="s">
        <v>518</v>
      </c>
      <c r="F3020" s="29">
        <v>1490</v>
      </c>
      <c r="G3020" s="29">
        <v>875198921.60000002</v>
      </c>
      <c r="H3020" t="s">
        <v>11</v>
      </c>
      <c r="I3020" t="s">
        <v>1112</v>
      </c>
      <c r="J3020" t="s">
        <v>1087</v>
      </c>
      <c r="K3020" t="s">
        <v>1113</v>
      </c>
    </row>
    <row r="3021" spans="1:11">
      <c r="A3021" s="26">
        <v>44012</v>
      </c>
      <c r="B3021" t="s">
        <v>516</v>
      </c>
      <c r="C3021" t="s">
        <v>517</v>
      </c>
      <c r="D3021" t="s">
        <v>615</v>
      </c>
      <c r="E3021" t="s">
        <v>518</v>
      </c>
      <c r="F3021" s="29">
        <v>125</v>
      </c>
      <c r="G3021" s="29">
        <v>104331115</v>
      </c>
      <c r="H3021" t="s">
        <v>11</v>
      </c>
      <c r="I3021" t="s">
        <v>1206</v>
      </c>
      <c r="J3021" t="s">
        <v>1087</v>
      </c>
      <c r="K3021" t="s">
        <v>1207</v>
      </c>
    </row>
    <row r="3022" spans="1:11">
      <c r="A3022" s="26">
        <v>44012</v>
      </c>
      <c r="B3022" t="s">
        <v>516</v>
      </c>
      <c r="C3022" t="s">
        <v>517</v>
      </c>
      <c r="D3022" t="s">
        <v>615</v>
      </c>
      <c r="E3022" t="s">
        <v>518</v>
      </c>
      <c r="F3022" s="29">
        <v>378</v>
      </c>
      <c r="G3022" s="29">
        <v>115353052.47</v>
      </c>
      <c r="H3022" t="s">
        <v>11</v>
      </c>
      <c r="I3022" t="s">
        <v>1114</v>
      </c>
      <c r="J3022" t="s">
        <v>1087</v>
      </c>
      <c r="K3022" t="s">
        <v>1115</v>
      </c>
    </row>
    <row r="3023" spans="1:11">
      <c r="A3023" s="26">
        <v>44012</v>
      </c>
      <c r="B3023" t="s">
        <v>516</v>
      </c>
      <c r="C3023" t="s">
        <v>517</v>
      </c>
      <c r="D3023" t="s">
        <v>615</v>
      </c>
      <c r="E3023" t="s">
        <v>518</v>
      </c>
      <c r="F3023" s="29">
        <v>175562</v>
      </c>
      <c r="G3023" s="29">
        <v>379307678870</v>
      </c>
      <c r="H3023" t="s">
        <v>11</v>
      </c>
      <c r="I3023" t="s">
        <v>1116</v>
      </c>
      <c r="J3023" t="s">
        <v>1087</v>
      </c>
      <c r="K3023" t="s">
        <v>1117</v>
      </c>
    </row>
    <row r="3024" spans="1:11">
      <c r="A3024" s="26">
        <v>44012</v>
      </c>
      <c r="B3024" t="s">
        <v>516</v>
      </c>
      <c r="C3024" t="s">
        <v>517</v>
      </c>
      <c r="D3024" t="s">
        <v>615</v>
      </c>
      <c r="E3024" t="s">
        <v>518</v>
      </c>
      <c r="F3024" s="29">
        <v>12261</v>
      </c>
      <c r="G3024" s="29">
        <v>5983765867.9200001</v>
      </c>
      <c r="H3024" t="s">
        <v>11</v>
      </c>
      <c r="I3024" t="s">
        <v>1118</v>
      </c>
      <c r="J3024" t="s">
        <v>1087</v>
      </c>
      <c r="K3024" t="s">
        <v>1119</v>
      </c>
    </row>
    <row r="3025" spans="1:11">
      <c r="A3025" s="26">
        <v>44012</v>
      </c>
      <c r="B3025" t="s">
        <v>516</v>
      </c>
      <c r="C3025" t="s">
        <v>517</v>
      </c>
      <c r="D3025" t="s">
        <v>615</v>
      </c>
      <c r="E3025" t="s">
        <v>518</v>
      </c>
      <c r="F3025" s="29">
        <v>1888</v>
      </c>
      <c r="G3025" s="29">
        <v>862893459.13</v>
      </c>
      <c r="H3025" t="s">
        <v>11</v>
      </c>
      <c r="I3025" t="s">
        <v>1120</v>
      </c>
      <c r="J3025" t="s">
        <v>1087</v>
      </c>
      <c r="K3025" t="s">
        <v>1121</v>
      </c>
    </row>
    <row r="3026" spans="1:11">
      <c r="A3026" s="26">
        <v>44012</v>
      </c>
      <c r="B3026" t="s">
        <v>516</v>
      </c>
      <c r="C3026" t="s">
        <v>517</v>
      </c>
      <c r="D3026" t="s">
        <v>615</v>
      </c>
      <c r="E3026" t="s">
        <v>518</v>
      </c>
      <c r="F3026" s="29">
        <v>295</v>
      </c>
      <c r="G3026" s="29">
        <v>326605956.67000002</v>
      </c>
      <c r="H3026" t="s">
        <v>11</v>
      </c>
      <c r="I3026" t="s">
        <v>1122</v>
      </c>
      <c r="J3026" t="s">
        <v>1087</v>
      </c>
      <c r="K3026" t="s">
        <v>1123</v>
      </c>
    </row>
    <row r="3027" spans="1:11">
      <c r="A3027" s="26">
        <v>44012</v>
      </c>
      <c r="B3027" t="s">
        <v>516</v>
      </c>
      <c r="C3027" t="s">
        <v>517</v>
      </c>
      <c r="D3027" t="s">
        <v>615</v>
      </c>
      <c r="E3027" t="s">
        <v>518</v>
      </c>
      <c r="F3027" s="29">
        <v>420</v>
      </c>
      <c r="G3027" s="29">
        <v>2990911.08</v>
      </c>
      <c r="H3027" t="s">
        <v>11</v>
      </c>
      <c r="I3027" t="s">
        <v>1128</v>
      </c>
      <c r="J3027" t="s">
        <v>1129</v>
      </c>
      <c r="K3027" t="s">
        <v>1130</v>
      </c>
    </row>
    <row r="3028" spans="1:11">
      <c r="A3028" s="26">
        <v>44012</v>
      </c>
      <c r="B3028" t="s">
        <v>516</v>
      </c>
      <c r="C3028" t="s">
        <v>517</v>
      </c>
      <c r="D3028" t="s">
        <v>615</v>
      </c>
      <c r="E3028" t="s">
        <v>518</v>
      </c>
      <c r="F3028" s="29">
        <v>466</v>
      </c>
      <c r="G3028" s="29">
        <v>2624720</v>
      </c>
      <c r="H3028" t="s">
        <v>11</v>
      </c>
      <c r="I3028" t="s">
        <v>1131</v>
      </c>
      <c r="J3028" t="s">
        <v>1129</v>
      </c>
      <c r="K3028" t="s">
        <v>1132</v>
      </c>
    </row>
    <row r="3029" spans="1:11">
      <c r="A3029" s="26">
        <v>44012</v>
      </c>
      <c r="B3029" t="s">
        <v>516</v>
      </c>
      <c r="C3029" t="s">
        <v>517</v>
      </c>
      <c r="D3029" t="s">
        <v>615</v>
      </c>
      <c r="E3029" t="s">
        <v>518</v>
      </c>
      <c r="F3029" s="29">
        <v>328166</v>
      </c>
      <c r="G3029" s="29">
        <v>867625641.33000004</v>
      </c>
      <c r="H3029" t="s">
        <v>11</v>
      </c>
      <c r="I3029" t="s">
        <v>1133</v>
      </c>
      <c r="J3029" t="s">
        <v>1129</v>
      </c>
      <c r="K3029" t="s">
        <v>1134</v>
      </c>
    </row>
    <row r="3030" spans="1:11">
      <c r="A3030" s="26">
        <v>44012</v>
      </c>
      <c r="B3030" t="s">
        <v>516</v>
      </c>
      <c r="C3030" t="s">
        <v>517</v>
      </c>
      <c r="D3030" t="s">
        <v>615</v>
      </c>
      <c r="E3030" t="s">
        <v>518</v>
      </c>
      <c r="F3030" s="29">
        <v>313688</v>
      </c>
      <c r="G3030" s="29">
        <v>850078195</v>
      </c>
      <c r="H3030" t="s">
        <v>11</v>
      </c>
      <c r="I3030" t="s">
        <v>1133</v>
      </c>
      <c r="J3030" t="s">
        <v>1129</v>
      </c>
      <c r="K3030" t="s">
        <v>1135</v>
      </c>
    </row>
    <row r="3031" spans="1:11">
      <c r="A3031" s="26">
        <v>44012</v>
      </c>
      <c r="B3031" t="s">
        <v>516</v>
      </c>
      <c r="C3031" t="s">
        <v>517</v>
      </c>
      <c r="D3031" t="s">
        <v>615</v>
      </c>
      <c r="E3031" t="s">
        <v>518</v>
      </c>
      <c r="F3031" s="29">
        <v>375905</v>
      </c>
      <c r="G3031" s="29">
        <v>1006529950.28</v>
      </c>
      <c r="H3031" t="s">
        <v>11</v>
      </c>
      <c r="I3031" t="s">
        <v>1133</v>
      </c>
      <c r="J3031" t="s">
        <v>1129</v>
      </c>
      <c r="K3031" t="s">
        <v>1136</v>
      </c>
    </row>
    <row r="3032" spans="1:11">
      <c r="A3032" s="26">
        <v>44012</v>
      </c>
      <c r="B3032" t="s">
        <v>516</v>
      </c>
      <c r="C3032" t="s">
        <v>517</v>
      </c>
      <c r="D3032" t="s">
        <v>615</v>
      </c>
      <c r="E3032" t="s">
        <v>518</v>
      </c>
      <c r="F3032" s="29">
        <v>328185</v>
      </c>
      <c r="G3032" s="29">
        <v>957597158.33000004</v>
      </c>
      <c r="H3032" t="s">
        <v>11</v>
      </c>
      <c r="I3032" t="s">
        <v>1133</v>
      </c>
      <c r="J3032" t="s">
        <v>1129</v>
      </c>
      <c r="K3032" t="s">
        <v>1137</v>
      </c>
    </row>
    <row r="3033" spans="1:11">
      <c r="A3033" s="26">
        <v>44012</v>
      </c>
      <c r="B3033" t="s">
        <v>516</v>
      </c>
      <c r="C3033" t="s">
        <v>517</v>
      </c>
      <c r="D3033" t="s">
        <v>615</v>
      </c>
      <c r="E3033" t="s">
        <v>518</v>
      </c>
      <c r="F3033" s="29">
        <v>246961</v>
      </c>
      <c r="G3033" s="29">
        <v>1107739749.6700001</v>
      </c>
      <c r="H3033" t="s">
        <v>11</v>
      </c>
      <c r="I3033" t="s">
        <v>1138</v>
      </c>
      <c r="J3033" t="s">
        <v>1129</v>
      </c>
      <c r="K3033" t="s">
        <v>1139</v>
      </c>
    </row>
    <row r="3034" spans="1:11">
      <c r="A3034" s="26">
        <v>44012</v>
      </c>
      <c r="B3034" t="s">
        <v>516</v>
      </c>
      <c r="C3034" t="s">
        <v>517</v>
      </c>
      <c r="D3034" t="s">
        <v>615</v>
      </c>
      <c r="E3034" t="s">
        <v>518</v>
      </c>
      <c r="F3034" s="29">
        <v>1</v>
      </c>
      <c r="G3034" s="29">
        <v>14790</v>
      </c>
      <c r="H3034" t="s">
        <v>11</v>
      </c>
      <c r="I3034" t="s">
        <v>626</v>
      </c>
      <c r="J3034" t="s">
        <v>1140</v>
      </c>
      <c r="K3034" t="s">
        <v>1141</v>
      </c>
    </row>
    <row r="3035" spans="1:11">
      <c r="A3035" s="26">
        <v>44012</v>
      </c>
      <c r="B3035" t="s">
        <v>516</v>
      </c>
      <c r="C3035" t="s">
        <v>517</v>
      </c>
      <c r="D3035" t="s">
        <v>615</v>
      </c>
      <c r="E3035" t="s">
        <v>518</v>
      </c>
      <c r="F3035" s="29">
        <v>4</v>
      </c>
      <c r="G3035" s="29">
        <v>5185.67</v>
      </c>
      <c r="H3035" t="s">
        <v>11</v>
      </c>
      <c r="I3035" t="s">
        <v>629</v>
      </c>
      <c r="J3035" t="s">
        <v>1140</v>
      </c>
      <c r="K3035" t="s">
        <v>1142</v>
      </c>
    </row>
    <row r="3036" spans="1:11">
      <c r="A3036" s="26">
        <v>44012</v>
      </c>
      <c r="B3036" t="s">
        <v>516</v>
      </c>
      <c r="C3036" t="s">
        <v>517</v>
      </c>
      <c r="D3036" t="s">
        <v>615</v>
      </c>
      <c r="E3036" t="s">
        <v>518</v>
      </c>
      <c r="F3036" s="29">
        <v>17</v>
      </c>
      <c r="G3036" s="29">
        <v>20565.669999999998</v>
      </c>
      <c r="H3036" t="s">
        <v>11</v>
      </c>
      <c r="I3036" t="s">
        <v>631</v>
      </c>
      <c r="J3036" t="s">
        <v>1140</v>
      </c>
      <c r="K3036" t="s">
        <v>1143</v>
      </c>
    </row>
    <row r="3037" spans="1:11">
      <c r="A3037" s="26">
        <v>44012</v>
      </c>
      <c r="B3037" t="s">
        <v>516</v>
      </c>
      <c r="C3037" t="s">
        <v>517</v>
      </c>
      <c r="D3037" t="s">
        <v>615</v>
      </c>
      <c r="E3037" t="s">
        <v>518</v>
      </c>
      <c r="F3037" s="29">
        <v>53</v>
      </c>
      <c r="G3037" s="29">
        <v>588066</v>
      </c>
      <c r="H3037" t="s">
        <v>11</v>
      </c>
      <c r="I3037" t="s">
        <v>633</v>
      </c>
      <c r="J3037" t="s">
        <v>1140</v>
      </c>
      <c r="K3037" t="s">
        <v>1144</v>
      </c>
    </row>
    <row r="3038" spans="1:11">
      <c r="A3038" s="26">
        <v>44012</v>
      </c>
      <c r="B3038" t="s">
        <v>516</v>
      </c>
      <c r="C3038" t="s">
        <v>517</v>
      </c>
      <c r="D3038" t="s">
        <v>615</v>
      </c>
      <c r="E3038" t="s">
        <v>518</v>
      </c>
      <c r="F3038" s="29">
        <v>48</v>
      </c>
      <c r="G3038" s="29">
        <v>100519.67</v>
      </c>
      <c r="H3038" t="s">
        <v>11</v>
      </c>
      <c r="I3038" t="s">
        <v>635</v>
      </c>
      <c r="J3038" t="s">
        <v>1140</v>
      </c>
      <c r="K3038" t="s">
        <v>1145</v>
      </c>
    </row>
    <row r="3039" spans="1:11">
      <c r="A3039" s="26">
        <v>44012</v>
      </c>
      <c r="B3039" t="s">
        <v>516</v>
      </c>
      <c r="C3039" t="s">
        <v>517</v>
      </c>
      <c r="D3039" t="s">
        <v>615</v>
      </c>
      <c r="E3039" t="s">
        <v>518</v>
      </c>
      <c r="F3039" s="29">
        <v>10</v>
      </c>
      <c r="G3039" s="29">
        <v>33042.33</v>
      </c>
      <c r="H3039" t="s">
        <v>11</v>
      </c>
      <c r="I3039" t="s">
        <v>637</v>
      </c>
      <c r="J3039" t="s">
        <v>1140</v>
      </c>
      <c r="K3039" t="s">
        <v>1146</v>
      </c>
    </row>
    <row r="3040" spans="1:11">
      <c r="A3040" s="26">
        <v>44012</v>
      </c>
      <c r="B3040" t="s">
        <v>516</v>
      </c>
      <c r="C3040" t="s">
        <v>517</v>
      </c>
      <c r="D3040" t="s">
        <v>615</v>
      </c>
      <c r="E3040" t="s">
        <v>518</v>
      </c>
      <c r="F3040" s="29">
        <v>3</v>
      </c>
      <c r="G3040" s="29">
        <v>1936</v>
      </c>
      <c r="H3040" t="s">
        <v>11</v>
      </c>
      <c r="I3040" t="s">
        <v>639</v>
      </c>
      <c r="J3040" t="s">
        <v>1140</v>
      </c>
      <c r="K3040" t="s">
        <v>1147</v>
      </c>
    </row>
    <row r="3041" spans="1:11">
      <c r="A3041" s="26">
        <v>44012</v>
      </c>
      <c r="B3041" t="s">
        <v>516</v>
      </c>
      <c r="C3041" t="s">
        <v>517</v>
      </c>
      <c r="D3041" t="s">
        <v>615</v>
      </c>
      <c r="E3041" t="s">
        <v>518</v>
      </c>
      <c r="F3041" s="29">
        <v>72</v>
      </c>
      <c r="G3041" s="29">
        <v>15793.33</v>
      </c>
      <c r="H3041" t="s">
        <v>11</v>
      </c>
      <c r="I3041" t="s">
        <v>641</v>
      </c>
      <c r="J3041" t="s">
        <v>1140</v>
      </c>
      <c r="K3041" t="s">
        <v>1148</v>
      </c>
    </row>
    <row r="3042" spans="1:11">
      <c r="A3042" s="26">
        <v>44012</v>
      </c>
      <c r="B3042" t="s">
        <v>516</v>
      </c>
      <c r="C3042" t="s">
        <v>517</v>
      </c>
      <c r="D3042" t="s">
        <v>615</v>
      </c>
      <c r="E3042" t="s">
        <v>518</v>
      </c>
      <c r="F3042" s="29">
        <v>3</v>
      </c>
      <c r="G3042" s="29">
        <v>5157.33</v>
      </c>
      <c r="H3042" t="s">
        <v>11</v>
      </c>
      <c r="I3042" t="s">
        <v>643</v>
      </c>
      <c r="J3042" t="s">
        <v>1140</v>
      </c>
      <c r="K3042" t="s">
        <v>1149</v>
      </c>
    </row>
    <row r="3043" spans="1:11">
      <c r="A3043" s="26">
        <v>44012</v>
      </c>
      <c r="B3043" t="s">
        <v>516</v>
      </c>
      <c r="C3043" t="s">
        <v>517</v>
      </c>
      <c r="D3043" t="s">
        <v>615</v>
      </c>
      <c r="E3043" t="s">
        <v>518</v>
      </c>
      <c r="F3043" s="29">
        <v>31</v>
      </c>
      <c r="G3043" s="29">
        <v>64802.33</v>
      </c>
      <c r="H3043" t="s">
        <v>11</v>
      </c>
      <c r="I3043" t="s">
        <v>645</v>
      </c>
      <c r="J3043" t="s">
        <v>1140</v>
      </c>
      <c r="K3043" t="s">
        <v>1150</v>
      </c>
    </row>
    <row r="3044" spans="1:11">
      <c r="A3044" s="26">
        <v>44012</v>
      </c>
      <c r="B3044" t="s">
        <v>516</v>
      </c>
      <c r="C3044" t="s">
        <v>517</v>
      </c>
      <c r="D3044" t="s">
        <v>615</v>
      </c>
      <c r="E3044" t="s">
        <v>518</v>
      </c>
      <c r="F3044" s="29">
        <v>13</v>
      </c>
      <c r="G3044" s="29">
        <v>13897</v>
      </c>
      <c r="H3044" t="s">
        <v>11</v>
      </c>
      <c r="I3044" t="s">
        <v>647</v>
      </c>
      <c r="J3044" t="s">
        <v>1140</v>
      </c>
      <c r="K3044" t="s">
        <v>1151</v>
      </c>
    </row>
    <row r="3045" spans="1:11">
      <c r="A3045" s="26">
        <v>44012</v>
      </c>
      <c r="B3045" t="s">
        <v>516</v>
      </c>
      <c r="C3045" t="s">
        <v>517</v>
      </c>
      <c r="D3045" t="s">
        <v>615</v>
      </c>
      <c r="E3045" t="s">
        <v>518</v>
      </c>
      <c r="F3045" s="29">
        <v>2</v>
      </c>
      <c r="G3045" s="29">
        <v>2123</v>
      </c>
      <c r="H3045" t="s">
        <v>11</v>
      </c>
      <c r="I3045" t="s">
        <v>649</v>
      </c>
      <c r="J3045" t="s">
        <v>1140</v>
      </c>
      <c r="K3045" t="s">
        <v>1152</v>
      </c>
    </row>
    <row r="3046" spans="1:11">
      <c r="A3046" s="26">
        <v>44012</v>
      </c>
      <c r="B3046" t="s">
        <v>516</v>
      </c>
      <c r="C3046" t="s">
        <v>517</v>
      </c>
      <c r="D3046" t="s">
        <v>615</v>
      </c>
      <c r="E3046" t="s">
        <v>518</v>
      </c>
      <c r="F3046" s="29">
        <v>16</v>
      </c>
      <c r="G3046" s="29">
        <v>23216</v>
      </c>
      <c r="H3046" t="s">
        <v>11</v>
      </c>
      <c r="I3046" t="s">
        <v>651</v>
      </c>
      <c r="J3046" t="s">
        <v>1140</v>
      </c>
      <c r="K3046" t="s">
        <v>1153</v>
      </c>
    </row>
    <row r="3047" spans="1:11">
      <c r="A3047" s="26">
        <v>44012</v>
      </c>
      <c r="B3047" t="s">
        <v>516</v>
      </c>
      <c r="C3047" t="s">
        <v>517</v>
      </c>
      <c r="D3047" t="s">
        <v>615</v>
      </c>
      <c r="E3047" t="s">
        <v>518</v>
      </c>
      <c r="F3047" s="29">
        <v>8</v>
      </c>
      <c r="G3047" s="29">
        <v>16149</v>
      </c>
      <c r="H3047" t="s">
        <v>11</v>
      </c>
      <c r="I3047" t="s">
        <v>653</v>
      </c>
      <c r="J3047" t="s">
        <v>1140</v>
      </c>
      <c r="K3047" t="s">
        <v>1154</v>
      </c>
    </row>
    <row r="3048" spans="1:11">
      <c r="A3048" s="26">
        <v>44012</v>
      </c>
      <c r="B3048" t="s">
        <v>516</v>
      </c>
      <c r="C3048" t="s">
        <v>517</v>
      </c>
      <c r="D3048" t="s">
        <v>615</v>
      </c>
      <c r="E3048" t="s">
        <v>518</v>
      </c>
      <c r="F3048" s="29">
        <v>3</v>
      </c>
      <c r="G3048" s="29">
        <v>1693</v>
      </c>
      <c r="H3048" t="s">
        <v>11</v>
      </c>
      <c r="I3048" t="s">
        <v>655</v>
      </c>
      <c r="J3048" t="s">
        <v>1140</v>
      </c>
      <c r="K3048" t="s">
        <v>1155</v>
      </c>
    </row>
    <row r="3049" spans="1:11">
      <c r="A3049" s="26">
        <v>44012</v>
      </c>
      <c r="B3049" t="s">
        <v>516</v>
      </c>
      <c r="C3049" t="s">
        <v>517</v>
      </c>
      <c r="D3049" t="s">
        <v>615</v>
      </c>
      <c r="E3049" t="s">
        <v>518</v>
      </c>
      <c r="F3049" s="29">
        <v>12</v>
      </c>
      <c r="G3049" s="29">
        <v>14191</v>
      </c>
      <c r="H3049" t="s">
        <v>11</v>
      </c>
      <c r="I3049" t="s">
        <v>657</v>
      </c>
      <c r="J3049" t="s">
        <v>1140</v>
      </c>
      <c r="K3049" t="s">
        <v>1156</v>
      </c>
    </row>
    <row r="3050" spans="1:11">
      <c r="A3050" s="26">
        <v>44012</v>
      </c>
      <c r="B3050" t="s">
        <v>516</v>
      </c>
      <c r="C3050" t="s">
        <v>517</v>
      </c>
      <c r="D3050" t="s">
        <v>615</v>
      </c>
      <c r="E3050" t="s">
        <v>518</v>
      </c>
      <c r="F3050" s="29">
        <v>10</v>
      </c>
      <c r="G3050" s="29">
        <v>30586.67</v>
      </c>
      <c r="H3050" t="s">
        <v>11</v>
      </c>
      <c r="I3050" t="s">
        <v>1222</v>
      </c>
      <c r="J3050" t="s">
        <v>1140</v>
      </c>
      <c r="K3050" t="s">
        <v>1228</v>
      </c>
    </row>
    <row r="3051" spans="1:11">
      <c r="A3051" s="26">
        <v>44012</v>
      </c>
      <c r="B3051" t="s">
        <v>516</v>
      </c>
      <c r="C3051" t="s">
        <v>517</v>
      </c>
      <c r="D3051" t="s">
        <v>615</v>
      </c>
      <c r="E3051" t="s">
        <v>518</v>
      </c>
      <c r="F3051" s="29">
        <v>15</v>
      </c>
      <c r="G3051" s="29">
        <v>12429.67</v>
      </c>
      <c r="H3051" t="s">
        <v>11</v>
      </c>
      <c r="I3051" t="s">
        <v>665</v>
      </c>
      <c r="J3051" t="s">
        <v>1140</v>
      </c>
      <c r="K3051" t="s">
        <v>1157</v>
      </c>
    </row>
    <row r="3052" spans="1:11">
      <c r="A3052" s="26">
        <v>44012</v>
      </c>
      <c r="B3052" t="s">
        <v>516</v>
      </c>
      <c r="C3052" t="s">
        <v>517</v>
      </c>
      <c r="D3052" t="s">
        <v>615</v>
      </c>
      <c r="E3052" t="s">
        <v>518</v>
      </c>
      <c r="F3052" s="29">
        <v>1</v>
      </c>
      <c r="G3052" s="29">
        <v>846.67</v>
      </c>
      <c r="H3052" t="s">
        <v>11</v>
      </c>
      <c r="I3052" t="s">
        <v>671</v>
      </c>
      <c r="J3052" t="s">
        <v>1140</v>
      </c>
      <c r="K3052" t="s">
        <v>1158</v>
      </c>
    </row>
    <row r="3053" spans="1:11">
      <c r="A3053" s="26">
        <v>44012</v>
      </c>
      <c r="B3053" t="s">
        <v>516</v>
      </c>
      <c r="C3053" t="s">
        <v>517</v>
      </c>
      <c r="D3053" t="s">
        <v>615</v>
      </c>
      <c r="E3053" t="s">
        <v>518</v>
      </c>
      <c r="F3053" s="29">
        <v>5</v>
      </c>
      <c r="G3053" s="29">
        <v>2699.67</v>
      </c>
      <c r="H3053" t="s">
        <v>11</v>
      </c>
      <c r="I3053" t="s">
        <v>675</v>
      </c>
      <c r="J3053" t="s">
        <v>1140</v>
      </c>
      <c r="K3053" t="s">
        <v>1159</v>
      </c>
    </row>
    <row r="3054" spans="1:11">
      <c r="A3054" s="26">
        <v>44012</v>
      </c>
      <c r="B3054" t="s">
        <v>516</v>
      </c>
      <c r="C3054" t="s">
        <v>517</v>
      </c>
      <c r="D3054" t="s">
        <v>615</v>
      </c>
      <c r="E3054" t="s">
        <v>518</v>
      </c>
      <c r="F3054" s="29">
        <v>8</v>
      </c>
      <c r="G3054" s="29">
        <v>26618.33</v>
      </c>
      <c r="H3054" t="s">
        <v>11</v>
      </c>
      <c r="I3054" t="s">
        <v>677</v>
      </c>
      <c r="J3054" t="s">
        <v>1140</v>
      </c>
      <c r="K3054" t="s">
        <v>1160</v>
      </c>
    </row>
    <row r="3055" spans="1:11">
      <c r="A3055" s="26">
        <v>44012</v>
      </c>
      <c r="B3055" t="s">
        <v>516</v>
      </c>
      <c r="C3055" t="s">
        <v>517</v>
      </c>
      <c r="D3055" t="s">
        <v>615</v>
      </c>
      <c r="E3055" t="s">
        <v>518</v>
      </c>
      <c r="F3055" s="29">
        <v>9</v>
      </c>
      <c r="G3055" s="29">
        <v>22394</v>
      </c>
      <c r="H3055" t="s">
        <v>11</v>
      </c>
      <c r="I3055" t="s">
        <v>679</v>
      </c>
      <c r="J3055" t="s">
        <v>1140</v>
      </c>
      <c r="K3055" t="s">
        <v>1161</v>
      </c>
    </row>
    <row r="3056" spans="1:11">
      <c r="A3056" s="26">
        <v>44012</v>
      </c>
      <c r="B3056" t="s">
        <v>516</v>
      </c>
      <c r="C3056" t="s">
        <v>517</v>
      </c>
      <c r="D3056" t="s">
        <v>615</v>
      </c>
      <c r="E3056" t="s">
        <v>518</v>
      </c>
      <c r="F3056" s="29">
        <v>67</v>
      </c>
      <c r="G3056" s="29">
        <v>231004.67</v>
      </c>
      <c r="H3056" t="s">
        <v>11</v>
      </c>
      <c r="I3056" t="s">
        <v>681</v>
      </c>
      <c r="J3056" t="s">
        <v>1140</v>
      </c>
      <c r="K3056" t="s">
        <v>1162</v>
      </c>
    </row>
    <row r="3057" spans="1:11">
      <c r="A3057" s="26">
        <v>44012</v>
      </c>
      <c r="B3057" t="s">
        <v>516</v>
      </c>
      <c r="C3057" t="s">
        <v>517</v>
      </c>
      <c r="D3057" t="s">
        <v>615</v>
      </c>
      <c r="E3057" t="s">
        <v>518</v>
      </c>
      <c r="F3057" s="29">
        <v>1</v>
      </c>
      <c r="G3057" s="29">
        <v>2983</v>
      </c>
      <c r="H3057" t="s">
        <v>11</v>
      </c>
      <c r="I3057" t="s">
        <v>685</v>
      </c>
      <c r="J3057" t="s">
        <v>1140</v>
      </c>
      <c r="K3057" t="s">
        <v>1163</v>
      </c>
    </row>
    <row r="3058" spans="1:11">
      <c r="A3058" s="26">
        <v>44012</v>
      </c>
      <c r="B3058" t="s">
        <v>516</v>
      </c>
      <c r="C3058" t="s">
        <v>517</v>
      </c>
      <c r="D3058" t="s">
        <v>615</v>
      </c>
      <c r="E3058" t="s">
        <v>518</v>
      </c>
      <c r="F3058" s="29">
        <v>3</v>
      </c>
      <c r="G3058" s="29">
        <v>3930.67</v>
      </c>
      <c r="H3058" t="s">
        <v>11</v>
      </c>
      <c r="I3058" t="s">
        <v>687</v>
      </c>
      <c r="J3058" t="s">
        <v>1140</v>
      </c>
      <c r="K3058" t="s">
        <v>1164</v>
      </c>
    </row>
    <row r="3059" spans="1:11">
      <c r="A3059" s="26">
        <v>44012</v>
      </c>
      <c r="B3059" t="s">
        <v>516</v>
      </c>
      <c r="C3059" t="s">
        <v>517</v>
      </c>
      <c r="D3059" t="s">
        <v>615</v>
      </c>
      <c r="E3059" t="s">
        <v>518</v>
      </c>
      <c r="F3059" s="29">
        <v>0</v>
      </c>
      <c r="G3059" s="29">
        <v>664.33</v>
      </c>
      <c r="H3059" t="s">
        <v>11</v>
      </c>
      <c r="I3059" t="s">
        <v>689</v>
      </c>
      <c r="J3059" t="s">
        <v>1140</v>
      </c>
      <c r="K3059" t="s">
        <v>1165</v>
      </c>
    </row>
    <row r="3060" spans="1:11">
      <c r="A3060" s="26">
        <v>44012</v>
      </c>
      <c r="B3060" t="s">
        <v>516</v>
      </c>
      <c r="C3060" t="s">
        <v>517</v>
      </c>
      <c r="D3060" t="s">
        <v>615</v>
      </c>
      <c r="E3060" t="s">
        <v>518</v>
      </c>
      <c r="F3060" s="29">
        <v>16</v>
      </c>
      <c r="G3060" s="29">
        <v>33164</v>
      </c>
      <c r="H3060" t="s">
        <v>11</v>
      </c>
      <c r="I3060" t="s">
        <v>691</v>
      </c>
      <c r="J3060" t="s">
        <v>1140</v>
      </c>
      <c r="K3060" t="s">
        <v>1166</v>
      </c>
    </row>
    <row r="3061" spans="1:11">
      <c r="A3061" s="26">
        <v>44012</v>
      </c>
      <c r="B3061" t="s">
        <v>516</v>
      </c>
      <c r="C3061" t="s">
        <v>517</v>
      </c>
      <c r="D3061" t="s">
        <v>615</v>
      </c>
      <c r="E3061" t="s">
        <v>518</v>
      </c>
      <c r="F3061" s="29">
        <v>4</v>
      </c>
      <c r="G3061" s="29">
        <v>4086.33</v>
      </c>
      <c r="H3061" t="s">
        <v>11</v>
      </c>
      <c r="I3061" t="s">
        <v>693</v>
      </c>
      <c r="J3061" t="s">
        <v>1140</v>
      </c>
      <c r="K3061" t="s">
        <v>1167</v>
      </c>
    </row>
    <row r="3062" spans="1:11">
      <c r="A3062" s="26">
        <v>44012</v>
      </c>
      <c r="B3062" t="s">
        <v>516</v>
      </c>
      <c r="C3062" t="s">
        <v>517</v>
      </c>
      <c r="D3062" t="s">
        <v>615</v>
      </c>
      <c r="E3062" t="s">
        <v>518</v>
      </c>
      <c r="F3062" s="29">
        <v>3</v>
      </c>
      <c r="G3062" s="29">
        <v>3724.33</v>
      </c>
      <c r="H3062" t="s">
        <v>11</v>
      </c>
      <c r="I3062" t="s">
        <v>695</v>
      </c>
      <c r="J3062" t="s">
        <v>1140</v>
      </c>
      <c r="K3062" t="s">
        <v>1168</v>
      </c>
    </row>
    <row r="3063" spans="1:11">
      <c r="A3063" s="26">
        <v>44012</v>
      </c>
      <c r="B3063" t="s">
        <v>516</v>
      </c>
      <c r="C3063" t="s">
        <v>517</v>
      </c>
      <c r="D3063" t="s">
        <v>615</v>
      </c>
      <c r="E3063" t="s">
        <v>518</v>
      </c>
      <c r="F3063" s="29">
        <v>39</v>
      </c>
      <c r="G3063" s="29">
        <v>12861.33</v>
      </c>
      <c r="H3063" t="s">
        <v>11</v>
      </c>
      <c r="I3063" t="s">
        <v>697</v>
      </c>
      <c r="J3063" t="s">
        <v>1140</v>
      </c>
      <c r="K3063" t="s">
        <v>1169</v>
      </c>
    </row>
    <row r="3064" spans="1:11">
      <c r="A3064" s="26">
        <v>44012</v>
      </c>
      <c r="B3064" t="s">
        <v>516</v>
      </c>
      <c r="C3064" t="s">
        <v>517</v>
      </c>
      <c r="D3064" t="s">
        <v>615</v>
      </c>
      <c r="E3064" t="s">
        <v>518</v>
      </c>
      <c r="F3064" s="29">
        <v>4</v>
      </c>
      <c r="G3064" s="29">
        <v>1031</v>
      </c>
      <c r="H3064" t="s">
        <v>11</v>
      </c>
      <c r="I3064" t="s">
        <v>699</v>
      </c>
      <c r="J3064" t="s">
        <v>1140</v>
      </c>
      <c r="K3064" t="s">
        <v>1170</v>
      </c>
    </row>
    <row r="3065" spans="1:11">
      <c r="A3065" s="26">
        <v>44012</v>
      </c>
      <c r="B3065" t="s">
        <v>516</v>
      </c>
      <c r="C3065" t="s">
        <v>517</v>
      </c>
      <c r="D3065" t="s">
        <v>615</v>
      </c>
      <c r="E3065" t="s">
        <v>518</v>
      </c>
      <c r="F3065" s="29">
        <v>8</v>
      </c>
      <c r="G3065" s="29">
        <v>17896.330000000002</v>
      </c>
      <c r="H3065" t="s">
        <v>11</v>
      </c>
      <c r="I3065" t="s">
        <v>1224</v>
      </c>
      <c r="J3065" t="s">
        <v>1140</v>
      </c>
      <c r="K3065" t="s">
        <v>1229</v>
      </c>
    </row>
    <row r="3066" spans="1:11">
      <c r="A3066" s="26">
        <v>44012</v>
      </c>
      <c r="B3066" t="s">
        <v>516</v>
      </c>
      <c r="C3066" t="s">
        <v>517</v>
      </c>
      <c r="D3066" t="s">
        <v>615</v>
      </c>
      <c r="E3066" t="s">
        <v>518</v>
      </c>
      <c r="F3066" s="29">
        <v>6</v>
      </c>
      <c r="G3066" s="29">
        <v>388748.67</v>
      </c>
      <c r="H3066" t="s">
        <v>11</v>
      </c>
      <c r="I3066" t="s">
        <v>701</v>
      </c>
      <c r="J3066" t="s">
        <v>1140</v>
      </c>
      <c r="K3066" t="s">
        <v>1171</v>
      </c>
    </row>
    <row r="3067" spans="1:11">
      <c r="A3067" s="26">
        <v>44012</v>
      </c>
      <c r="B3067" t="s">
        <v>516</v>
      </c>
      <c r="C3067" t="s">
        <v>517</v>
      </c>
      <c r="D3067" t="s">
        <v>615</v>
      </c>
      <c r="E3067" t="s">
        <v>518</v>
      </c>
      <c r="F3067" s="29">
        <v>6</v>
      </c>
      <c r="G3067" s="29">
        <v>11388.33</v>
      </c>
      <c r="H3067" t="s">
        <v>11</v>
      </c>
      <c r="I3067" t="s">
        <v>703</v>
      </c>
      <c r="J3067" t="s">
        <v>1140</v>
      </c>
      <c r="K3067" t="s">
        <v>1208</v>
      </c>
    </row>
    <row r="3068" spans="1:11">
      <c r="A3068" s="26">
        <v>44012</v>
      </c>
      <c r="B3068" t="s">
        <v>516</v>
      </c>
      <c r="C3068" t="s">
        <v>517</v>
      </c>
      <c r="D3068" t="s">
        <v>615</v>
      </c>
      <c r="E3068" t="s">
        <v>518</v>
      </c>
      <c r="F3068" s="29">
        <v>3</v>
      </c>
      <c r="G3068" s="29">
        <v>3062.33</v>
      </c>
      <c r="H3068" t="s">
        <v>11</v>
      </c>
      <c r="I3068" t="s">
        <v>705</v>
      </c>
      <c r="J3068" t="s">
        <v>1140</v>
      </c>
      <c r="K3068" t="s">
        <v>1172</v>
      </c>
    </row>
    <row r="3069" spans="1:11">
      <c r="A3069" s="26">
        <v>44012</v>
      </c>
      <c r="B3069" t="s">
        <v>516</v>
      </c>
      <c r="C3069" t="s">
        <v>517</v>
      </c>
      <c r="D3069" t="s">
        <v>615</v>
      </c>
      <c r="E3069" t="s">
        <v>518</v>
      </c>
      <c r="F3069" s="29">
        <v>1</v>
      </c>
      <c r="G3069" s="29">
        <v>3599.33</v>
      </c>
      <c r="H3069" t="s">
        <v>11</v>
      </c>
      <c r="I3069" t="s">
        <v>763</v>
      </c>
      <c r="J3069" t="s">
        <v>1140</v>
      </c>
      <c r="K3069" t="s">
        <v>1173</v>
      </c>
    </row>
    <row r="3070" spans="1:11">
      <c r="A3070" s="26">
        <v>44012</v>
      </c>
      <c r="B3070" t="s">
        <v>516</v>
      </c>
      <c r="C3070" t="s">
        <v>517</v>
      </c>
      <c r="D3070" t="s">
        <v>615</v>
      </c>
      <c r="E3070" t="s">
        <v>518</v>
      </c>
      <c r="F3070" s="29">
        <v>1</v>
      </c>
      <c r="G3070" s="29">
        <v>14205.67</v>
      </c>
      <c r="H3070" t="s">
        <v>11</v>
      </c>
      <c r="I3070" t="s">
        <v>781</v>
      </c>
      <c r="J3070" t="s">
        <v>1140</v>
      </c>
      <c r="K3070" t="s">
        <v>1174</v>
      </c>
    </row>
    <row r="3071" spans="1:11">
      <c r="A3071" s="26">
        <v>44012</v>
      </c>
      <c r="B3071" t="s">
        <v>516</v>
      </c>
      <c r="C3071" t="s">
        <v>517</v>
      </c>
      <c r="D3071" t="s">
        <v>615</v>
      </c>
      <c r="E3071" t="s">
        <v>518</v>
      </c>
      <c r="F3071" s="29">
        <v>4</v>
      </c>
      <c r="G3071" s="29">
        <v>5214.67</v>
      </c>
      <c r="H3071" t="s">
        <v>11</v>
      </c>
      <c r="I3071" t="s">
        <v>789</v>
      </c>
      <c r="J3071" t="s">
        <v>1140</v>
      </c>
      <c r="K3071" t="s">
        <v>1175</v>
      </c>
    </row>
    <row r="3072" spans="1:11">
      <c r="A3072" s="26">
        <v>44012</v>
      </c>
      <c r="B3072" t="s">
        <v>516</v>
      </c>
      <c r="C3072" t="s">
        <v>517</v>
      </c>
      <c r="D3072" t="s">
        <v>615</v>
      </c>
      <c r="E3072" t="s">
        <v>518</v>
      </c>
      <c r="F3072" s="29">
        <v>0</v>
      </c>
      <c r="G3072" s="29">
        <v>69056.67</v>
      </c>
      <c r="H3072" t="s">
        <v>11</v>
      </c>
      <c r="I3072" t="s">
        <v>809</v>
      </c>
      <c r="J3072" t="s">
        <v>1140</v>
      </c>
      <c r="K3072" t="s">
        <v>1176</v>
      </c>
    </row>
    <row r="3073" spans="1:11">
      <c r="A3073" s="26">
        <v>44012</v>
      </c>
      <c r="B3073" t="s">
        <v>516</v>
      </c>
      <c r="C3073" t="s">
        <v>517</v>
      </c>
      <c r="D3073" t="s">
        <v>615</v>
      </c>
      <c r="E3073" t="s">
        <v>518</v>
      </c>
      <c r="F3073" s="29">
        <v>1</v>
      </c>
      <c r="G3073" s="29">
        <v>182.67</v>
      </c>
      <c r="H3073" t="s">
        <v>11</v>
      </c>
      <c r="I3073" t="s">
        <v>885</v>
      </c>
      <c r="J3073" t="s">
        <v>1140</v>
      </c>
      <c r="K3073" t="s">
        <v>1177</v>
      </c>
    </row>
    <row r="3074" spans="1:11">
      <c r="A3074" s="26">
        <v>44012</v>
      </c>
      <c r="B3074" t="s">
        <v>516</v>
      </c>
      <c r="C3074" t="s">
        <v>517</v>
      </c>
      <c r="D3074" t="s">
        <v>615</v>
      </c>
      <c r="E3074" t="s">
        <v>518</v>
      </c>
      <c r="F3074" s="29">
        <v>77</v>
      </c>
      <c r="G3074" s="29">
        <v>687426.67</v>
      </c>
      <c r="H3074" t="s">
        <v>11</v>
      </c>
      <c r="I3074" t="s">
        <v>953</v>
      </c>
      <c r="J3074" t="s">
        <v>1140</v>
      </c>
      <c r="K3074" t="s">
        <v>1178</v>
      </c>
    </row>
    <row r="3075" spans="1:11">
      <c r="A3075" s="26">
        <v>44012</v>
      </c>
      <c r="B3075" t="s">
        <v>516</v>
      </c>
      <c r="C3075" t="s">
        <v>517</v>
      </c>
      <c r="D3075" t="s">
        <v>615</v>
      </c>
      <c r="E3075" t="s">
        <v>518</v>
      </c>
      <c r="F3075" s="29">
        <v>64</v>
      </c>
      <c r="G3075" s="29">
        <v>135020</v>
      </c>
      <c r="H3075" t="s">
        <v>11</v>
      </c>
      <c r="I3075" t="s">
        <v>955</v>
      </c>
      <c r="J3075" t="s">
        <v>1140</v>
      </c>
      <c r="K3075" t="s">
        <v>1179</v>
      </c>
    </row>
    <row r="3076" spans="1:11">
      <c r="A3076" s="26">
        <v>44012</v>
      </c>
      <c r="B3076" t="s">
        <v>516</v>
      </c>
      <c r="C3076" t="s">
        <v>517</v>
      </c>
      <c r="D3076" t="s">
        <v>615</v>
      </c>
      <c r="E3076" t="s">
        <v>518</v>
      </c>
      <c r="F3076" s="29">
        <v>141</v>
      </c>
      <c r="G3076" s="29">
        <v>557115</v>
      </c>
      <c r="H3076" t="s">
        <v>11</v>
      </c>
      <c r="I3076" t="s">
        <v>957</v>
      </c>
      <c r="J3076" t="s">
        <v>1140</v>
      </c>
      <c r="K3076" t="s">
        <v>1180</v>
      </c>
    </row>
    <row r="3077" spans="1:11">
      <c r="A3077" s="26">
        <v>44012</v>
      </c>
      <c r="B3077" t="s">
        <v>516</v>
      </c>
      <c r="C3077" t="s">
        <v>517</v>
      </c>
      <c r="D3077" t="s">
        <v>615</v>
      </c>
      <c r="E3077" t="s">
        <v>518</v>
      </c>
      <c r="F3077" s="29">
        <v>65</v>
      </c>
      <c r="G3077" s="29">
        <v>656918.32999999996</v>
      </c>
      <c r="H3077" t="s">
        <v>11</v>
      </c>
      <c r="I3077" t="s">
        <v>959</v>
      </c>
      <c r="J3077" t="s">
        <v>1140</v>
      </c>
      <c r="K3077" t="s">
        <v>1181</v>
      </c>
    </row>
    <row r="3078" spans="1:11">
      <c r="A3078" s="26">
        <v>44012</v>
      </c>
      <c r="B3078" t="s">
        <v>516</v>
      </c>
      <c r="C3078" t="s">
        <v>517</v>
      </c>
      <c r="D3078" t="s">
        <v>615</v>
      </c>
      <c r="E3078" t="s">
        <v>518</v>
      </c>
      <c r="F3078" s="29">
        <v>49</v>
      </c>
      <c r="G3078" s="29">
        <v>159376.67000000001</v>
      </c>
      <c r="H3078" t="s">
        <v>11</v>
      </c>
      <c r="I3078" t="s">
        <v>961</v>
      </c>
      <c r="J3078" t="s">
        <v>1140</v>
      </c>
      <c r="K3078" t="s">
        <v>1182</v>
      </c>
    </row>
    <row r="3079" spans="1:11">
      <c r="A3079" s="26">
        <v>44012</v>
      </c>
      <c r="B3079" t="s">
        <v>516</v>
      </c>
      <c r="C3079" t="s">
        <v>517</v>
      </c>
      <c r="D3079" t="s">
        <v>615</v>
      </c>
      <c r="E3079" t="s">
        <v>518</v>
      </c>
      <c r="F3079" s="29">
        <v>78</v>
      </c>
      <c r="G3079" s="29">
        <v>244496.67</v>
      </c>
      <c r="H3079" t="s">
        <v>11</v>
      </c>
      <c r="I3079" t="s">
        <v>969</v>
      </c>
      <c r="J3079" t="s">
        <v>1140</v>
      </c>
      <c r="K3079" t="s">
        <v>1183</v>
      </c>
    </row>
    <row r="3080" spans="1:11">
      <c r="A3080" s="26">
        <v>44012</v>
      </c>
      <c r="B3080" t="s">
        <v>516</v>
      </c>
      <c r="C3080" t="s">
        <v>517</v>
      </c>
      <c r="D3080" t="s">
        <v>615</v>
      </c>
      <c r="E3080" t="s">
        <v>518</v>
      </c>
      <c r="F3080" s="29">
        <v>89</v>
      </c>
      <c r="G3080" s="29">
        <v>268760</v>
      </c>
      <c r="H3080" t="s">
        <v>11</v>
      </c>
      <c r="I3080" t="s">
        <v>971</v>
      </c>
      <c r="J3080" t="s">
        <v>1140</v>
      </c>
      <c r="K3080" t="s">
        <v>1184</v>
      </c>
    </row>
    <row r="3081" spans="1:11">
      <c r="A3081" s="26">
        <v>44012</v>
      </c>
      <c r="B3081" t="s">
        <v>516</v>
      </c>
      <c r="C3081" t="s">
        <v>517</v>
      </c>
      <c r="D3081" t="s">
        <v>615</v>
      </c>
      <c r="E3081" t="s">
        <v>518</v>
      </c>
      <c r="F3081" s="29">
        <v>55</v>
      </c>
      <c r="G3081" s="29">
        <v>161885</v>
      </c>
      <c r="H3081" t="s">
        <v>11</v>
      </c>
      <c r="I3081" t="s">
        <v>975</v>
      </c>
      <c r="J3081" t="s">
        <v>1140</v>
      </c>
      <c r="K3081" t="s">
        <v>1185</v>
      </c>
    </row>
    <row r="3082" spans="1:11">
      <c r="A3082" s="26">
        <v>44012</v>
      </c>
      <c r="B3082" t="s">
        <v>516</v>
      </c>
      <c r="C3082" t="s">
        <v>517</v>
      </c>
      <c r="D3082" t="s">
        <v>615</v>
      </c>
      <c r="E3082" t="s">
        <v>518</v>
      </c>
      <c r="F3082" s="29">
        <v>7</v>
      </c>
      <c r="G3082" s="29">
        <v>43029.67</v>
      </c>
      <c r="H3082" t="s">
        <v>11</v>
      </c>
      <c r="I3082" t="s">
        <v>996</v>
      </c>
      <c r="J3082" t="s">
        <v>1140</v>
      </c>
      <c r="K3082" t="s">
        <v>1186</v>
      </c>
    </row>
    <row r="3083" spans="1:11">
      <c r="A3083" s="26">
        <v>44012</v>
      </c>
      <c r="B3083" t="s">
        <v>516</v>
      </c>
      <c r="C3083" t="s">
        <v>517</v>
      </c>
      <c r="D3083" t="s">
        <v>615</v>
      </c>
      <c r="E3083" t="s">
        <v>1188</v>
      </c>
      <c r="F3083" s="29">
        <v>141</v>
      </c>
      <c r="G3083" s="29">
        <v>100593854.33</v>
      </c>
      <c r="H3083" t="s">
        <v>11</v>
      </c>
      <c r="I3083" t="s">
        <v>1189</v>
      </c>
      <c r="J3083" t="s">
        <v>1190</v>
      </c>
      <c r="K3083" t="s">
        <v>1191</v>
      </c>
    </row>
    <row r="3084" spans="1:11">
      <c r="A3084" s="26">
        <v>44012</v>
      </c>
      <c r="B3084" t="s">
        <v>516</v>
      </c>
      <c r="C3084" t="s">
        <v>517</v>
      </c>
      <c r="D3084" t="s">
        <v>615</v>
      </c>
      <c r="E3084" t="s">
        <v>1188</v>
      </c>
      <c r="F3084" s="29">
        <v>595</v>
      </c>
      <c r="G3084" s="29">
        <v>84751540.629999995</v>
      </c>
      <c r="H3084" t="s">
        <v>11</v>
      </c>
      <c r="I3084" t="s">
        <v>1192</v>
      </c>
      <c r="J3084" t="s">
        <v>1190</v>
      </c>
      <c r="K3084" t="s">
        <v>1193</v>
      </c>
    </row>
    <row r="3085" spans="1:11">
      <c r="A3085" s="26">
        <v>44012</v>
      </c>
      <c r="B3085" t="s">
        <v>516</v>
      </c>
      <c r="C3085" t="s">
        <v>517</v>
      </c>
      <c r="D3085" t="s">
        <v>615</v>
      </c>
      <c r="E3085" t="s">
        <v>619</v>
      </c>
      <c r="F3085" s="29">
        <v>207</v>
      </c>
      <c r="G3085" s="29">
        <v>3437361</v>
      </c>
      <c r="H3085" t="s">
        <v>11</v>
      </c>
      <c r="I3085" t="s">
        <v>1194</v>
      </c>
      <c r="J3085" t="s">
        <v>1190</v>
      </c>
      <c r="K3085" t="s">
        <v>1195</v>
      </c>
    </row>
    <row r="3086" spans="1:11">
      <c r="A3086" s="26">
        <v>44012</v>
      </c>
      <c r="B3086" t="s">
        <v>516</v>
      </c>
      <c r="C3086" t="s">
        <v>517</v>
      </c>
      <c r="D3086" t="s">
        <v>615</v>
      </c>
      <c r="E3086" t="s">
        <v>619</v>
      </c>
      <c r="F3086" s="29">
        <v>324</v>
      </c>
      <c r="G3086" s="29">
        <v>8061211.3300000001</v>
      </c>
      <c r="H3086" t="s">
        <v>11</v>
      </c>
      <c r="I3086" t="s">
        <v>1196</v>
      </c>
      <c r="J3086" t="s">
        <v>1190</v>
      </c>
      <c r="K3086" t="s">
        <v>1197</v>
      </c>
    </row>
    <row r="3087" spans="1:11">
      <c r="A3087" s="26">
        <v>44012</v>
      </c>
      <c r="B3087" t="s">
        <v>516</v>
      </c>
      <c r="C3087" t="s">
        <v>517</v>
      </c>
      <c r="D3087" t="s">
        <v>615</v>
      </c>
      <c r="E3087" t="s">
        <v>619</v>
      </c>
      <c r="F3087" s="29">
        <v>161</v>
      </c>
      <c r="G3087" s="29">
        <v>3573006.3</v>
      </c>
      <c r="H3087" t="s">
        <v>11</v>
      </c>
      <c r="I3087" t="s">
        <v>1198</v>
      </c>
      <c r="J3087" t="s">
        <v>1190</v>
      </c>
      <c r="K3087" t="s">
        <v>1199</v>
      </c>
    </row>
    <row r="3088" spans="1:11">
      <c r="A3088" s="26">
        <v>44012</v>
      </c>
      <c r="B3088" t="s">
        <v>516</v>
      </c>
      <c r="C3088" t="s">
        <v>517</v>
      </c>
      <c r="D3088" t="s">
        <v>615</v>
      </c>
      <c r="E3088" t="s">
        <v>1200</v>
      </c>
      <c r="F3088" s="29">
        <v>112</v>
      </c>
      <c r="G3088" s="29">
        <v>241166170</v>
      </c>
      <c r="H3088" t="s">
        <v>11</v>
      </c>
      <c r="I3088" t="s">
        <v>1201</v>
      </c>
      <c r="J3088" t="s">
        <v>1190</v>
      </c>
      <c r="K3088" t="s">
        <v>1202</v>
      </c>
    </row>
    <row r="3089" spans="1:11">
      <c r="A3089" s="26">
        <v>44012</v>
      </c>
      <c r="B3089" t="s">
        <v>516</v>
      </c>
      <c r="C3089" t="s">
        <v>517</v>
      </c>
      <c r="D3089" t="s">
        <v>615</v>
      </c>
      <c r="E3089" t="s">
        <v>1188</v>
      </c>
      <c r="F3089" s="29">
        <v>12</v>
      </c>
      <c r="G3089" s="29">
        <v>21050.83</v>
      </c>
      <c r="H3089" t="s">
        <v>11</v>
      </c>
      <c r="I3089" t="s">
        <v>1209</v>
      </c>
      <c r="J3089" t="s">
        <v>1210</v>
      </c>
      <c r="K3089" t="s">
        <v>1211</v>
      </c>
    </row>
    <row r="3090" spans="1:11">
      <c r="A3090" s="26">
        <v>44012</v>
      </c>
      <c r="B3090" t="s">
        <v>516</v>
      </c>
      <c r="C3090" t="s">
        <v>517</v>
      </c>
      <c r="D3090" t="s">
        <v>615</v>
      </c>
      <c r="E3090" t="s">
        <v>1188</v>
      </c>
      <c r="F3090" s="29">
        <v>65</v>
      </c>
      <c r="G3090" s="29">
        <v>5889.03</v>
      </c>
      <c r="H3090" t="s">
        <v>11</v>
      </c>
      <c r="I3090" t="s">
        <v>1212</v>
      </c>
      <c r="J3090" t="s">
        <v>1210</v>
      </c>
      <c r="K3090" t="s">
        <v>1213</v>
      </c>
    </row>
    <row r="3091" spans="1:11">
      <c r="A3091" s="26">
        <v>43921</v>
      </c>
      <c r="B3091" t="s">
        <v>516</v>
      </c>
      <c r="C3091" t="s">
        <v>517</v>
      </c>
      <c r="D3091" t="s">
        <v>615</v>
      </c>
      <c r="E3091" t="s">
        <v>518</v>
      </c>
      <c r="F3091" s="29">
        <v>126</v>
      </c>
      <c r="G3091" s="29">
        <v>35734613.07</v>
      </c>
      <c r="H3091" t="s">
        <v>11</v>
      </c>
      <c r="I3091" t="s">
        <v>616</v>
      </c>
      <c r="J3091" t="s">
        <v>617</v>
      </c>
      <c r="K3091" t="s">
        <v>618</v>
      </c>
    </row>
    <row r="3092" spans="1:11">
      <c r="A3092" s="26">
        <v>43921</v>
      </c>
      <c r="B3092" t="s">
        <v>516</v>
      </c>
      <c r="C3092" t="s">
        <v>517</v>
      </c>
      <c r="D3092" t="s">
        <v>615</v>
      </c>
      <c r="E3092" t="s">
        <v>619</v>
      </c>
      <c r="F3092" s="29">
        <v>176</v>
      </c>
      <c r="G3092" s="29">
        <v>2742420.3</v>
      </c>
      <c r="H3092" t="s">
        <v>11</v>
      </c>
      <c r="I3092" t="s">
        <v>620</v>
      </c>
      <c r="J3092" t="s">
        <v>617</v>
      </c>
      <c r="K3092" t="s">
        <v>621</v>
      </c>
    </row>
    <row r="3093" spans="1:11">
      <c r="A3093" s="26">
        <v>43921</v>
      </c>
      <c r="B3093" t="s">
        <v>516</v>
      </c>
      <c r="C3093" t="s">
        <v>517</v>
      </c>
      <c r="D3093" t="s">
        <v>615</v>
      </c>
      <c r="E3093" t="s">
        <v>518</v>
      </c>
      <c r="F3093" s="29">
        <v>762</v>
      </c>
      <c r="G3093" s="29">
        <v>435784098.20999998</v>
      </c>
      <c r="H3093" t="s">
        <v>11</v>
      </c>
      <c r="I3093" t="s">
        <v>622</v>
      </c>
      <c r="J3093" t="s">
        <v>617</v>
      </c>
      <c r="K3093" t="s">
        <v>623</v>
      </c>
    </row>
    <row r="3094" spans="1:11">
      <c r="A3094" s="26">
        <v>43921</v>
      </c>
      <c r="B3094" t="s">
        <v>516</v>
      </c>
      <c r="C3094" t="s">
        <v>517</v>
      </c>
      <c r="D3094" t="s">
        <v>615</v>
      </c>
      <c r="E3094" t="s">
        <v>518</v>
      </c>
      <c r="F3094" s="29">
        <v>234</v>
      </c>
      <c r="G3094" s="29">
        <v>1051502.68</v>
      </c>
      <c r="H3094" t="s">
        <v>11</v>
      </c>
      <c r="I3094" t="s">
        <v>624</v>
      </c>
      <c r="J3094" t="s">
        <v>617</v>
      </c>
      <c r="K3094" t="s">
        <v>625</v>
      </c>
    </row>
    <row r="3095" spans="1:11">
      <c r="A3095" s="26">
        <v>43921</v>
      </c>
      <c r="B3095" t="s">
        <v>516</v>
      </c>
      <c r="C3095" t="s">
        <v>517</v>
      </c>
      <c r="D3095" t="s">
        <v>615</v>
      </c>
      <c r="E3095" t="s">
        <v>518</v>
      </c>
      <c r="F3095" s="29">
        <v>29</v>
      </c>
      <c r="G3095" s="29">
        <v>3852372.5</v>
      </c>
      <c r="H3095" t="s">
        <v>11</v>
      </c>
      <c r="I3095" t="s">
        <v>626</v>
      </c>
      <c r="J3095" t="s">
        <v>627</v>
      </c>
      <c r="K3095" t="s">
        <v>628</v>
      </c>
    </row>
    <row r="3096" spans="1:11">
      <c r="A3096" s="26">
        <v>43921</v>
      </c>
      <c r="B3096" t="s">
        <v>516</v>
      </c>
      <c r="C3096" t="s">
        <v>517</v>
      </c>
      <c r="D3096" t="s">
        <v>615</v>
      </c>
      <c r="E3096" t="s">
        <v>518</v>
      </c>
      <c r="F3096" s="29">
        <v>122</v>
      </c>
      <c r="G3096" s="29">
        <v>5333264.29</v>
      </c>
      <c r="H3096" t="s">
        <v>11</v>
      </c>
      <c r="I3096" t="s">
        <v>629</v>
      </c>
      <c r="J3096" t="s">
        <v>627</v>
      </c>
      <c r="K3096" t="s">
        <v>630</v>
      </c>
    </row>
    <row r="3097" spans="1:11">
      <c r="A3097" s="26">
        <v>43921</v>
      </c>
      <c r="B3097" t="s">
        <v>516</v>
      </c>
      <c r="C3097" t="s">
        <v>517</v>
      </c>
      <c r="D3097" t="s">
        <v>615</v>
      </c>
      <c r="E3097" t="s">
        <v>518</v>
      </c>
      <c r="F3097" s="29">
        <v>2316</v>
      </c>
      <c r="G3097" s="29">
        <v>70702044.290000007</v>
      </c>
      <c r="H3097" t="s">
        <v>11</v>
      </c>
      <c r="I3097" t="s">
        <v>631</v>
      </c>
      <c r="J3097" t="s">
        <v>627</v>
      </c>
      <c r="K3097" t="s">
        <v>632</v>
      </c>
    </row>
    <row r="3098" spans="1:11">
      <c r="A3098" s="26">
        <v>43921</v>
      </c>
      <c r="B3098" t="s">
        <v>516</v>
      </c>
      <c r="C3098" t="s">
        <v>517</v>
      </c>
      <c r="D3098" t="s">
        <v>615</v>
      </c>
      <c r="E3098" t="s">
        <v>518</v>
      </c>
      <c r="F3098" s="29">
        <v>10955</v>
      </c>
      <c r="G3098" s="29">
        <v>6734603449.6400003</v>
      </c>
      <c r="H3098" t="s">
        <v>11</v>
      </c>
      <c r="I3098" t="s">
        <v>633</v>
      </c>
      <c r="J3098" t="s">
        <v>627</v>
      </c>
      <c r="K3098" t="s">
        <v>634</v>
      </c>
    </row>
    <row r="3099" spans="1:11">
      <c r="A3099" s="26">
        <v>43921</v>
      </c>
      <c r="B3099" t="s">
        <v>516</v>
      </c>
      <c r="C3099" t="s">
        <v>517</v>
      </c>
      <c r="D3099" t="s">
        <v>615</v>
      </c>
      <c r="E3099" t="s">
        <v>518</v>
      </c>
      <c r="F3099" s="29">
        <v>395</v>
      </c>
      <c r="G3099" s="29">
        <v>32708248.210000001</v>
      </c>
      <c r="H3099" t="s">
        <v>11</v>
      </c>
      <c r="I3099" t="s">
        <v>635</v>
      </c>
      <c r="J3099" t="s">
        <v>627</v>
      </c>
      <c r="K3099" t="s">
        <v>636</v>
      </c>
    </row>
    <row r="3100" spans="1:11">
      <c r="A3100" s="26">
        <v>43921</v>
      </c>
      <c r="B3100" t="s">
        <v>516</v>
      </c>
      <c r="C3100" t="s">
        <v>517</v>
      </c>
      <c r="D3100" t="s">
        <v>615</v>
      </c>
      <c r="E3100" t="s">
        <v>518</v>
      </c>
      <c r="F3100" s="29">
        <v>57</v>
      </c>
      <c r="G3100" s="29">
        <v>9828509.6400000006</v>
      </c>
      <c r="H3100" t="s">
        <v>11</v>
      </c>
      <c r="I3100" t="s">
        <v>637</v>
      </c>
      <c r="J3100" t="s">
        <v>627</v>
      </c>
      <c r="K3100" t="s">
        <v>638</v>
      </c>
    </row>
    <row r="3101" spans="1:11">
      <c r="A3101" s="26">
        <v>43921</v>
      </c>
      <c r="B3101" t="s">
        <v>516</v>
      </c>
      <c r="C3101" t="s">
        <v>517</v>
      </c>
      <c r="D3101" t="s">
        <v>615</v>
      </c>
      <c r="E3101" t="s">
        <v>518</v>
      </c>
      <c r="F3101" s="29">
        <v>99</v>
      </c>
      <c r="G3101" s="29">
        <v>3492443.21</v>
      </c>
      <c r="H3101" t="s">
        <v>11</v>
      </c>
      <c r="I3101" t="s">
        <v>639</v>
      </c>
      <c r="J3101" t="s">
        <v>627</v>
      </c>
      <c r="K3101" t="s">
        <v>640</v>
      </c>
    </row>
    <row r="3102" spans="1:11">
      <c r="A3102" s="26">
        <v>43921</v>
      </c>
      <c r="B3102" t="s">
        <v>516</v>
      </c>
      <c r="C3102" t="s">
        <v>517</v>
      </c>
      <c r="D3102" t="s">
        <v>615</v>
      </c>
      <c r="E3102" t="s">
        <v>518</v>
      </c>
      <c r="F3102" s="29">
        <v>3382</v>
      </c>
      <c r="G3102" s="29">
        <v>63980553.210000001</v>
      </c>
      <c r="H3102" t="s">
        <v>11</v>
      </c>
      <c r="I3102" t="s">
        <v>641</v>
      </c>
      <c r="J3102" t="s">
        <v>627</v>
      </c>
      <c r="K3102" t="s">
        <v>642</v>
      </c>
    </row>
    <row r="3103" spans="1:11">
      <c r="A3103" s="26">
        <v>43921</v>
      </c>
      <c r="B3103" t="s">
        <v>516</v>
      </c>
      <c r="C3103" t="s">
        <v>517</v>
      </c>
      <c r="D3103" t="s">
        <v>615</v>
      </c>
      <c r="E3103" t="s">
        <v>518</v>
      </c>
      <c r="F3103" s="29">
        <v>40</v>
      </c>
      <c r="G3103" s="29">
        <v>1593655.36</v>
      </c>
      <c r="H3103" t="s">
        <v>11</v>
      </c>
      <c r="I3103" t="s">
        <v>643</v>
      </c>
      <c r="J3103" t="s">
        <v>627</v>
      </c>
      <c r="K3103" t="s">
        <v>644</v>
      </c>
    </row>
    <row r="3104" spans="1:11">
      <c r="A3104" s="26">
        <v>43921</v>
      </c>
      <c r="B3104" t="s">
        <v>516</v>
      </c>
      <c r="C3104" t="s">
        <v>517</v>
      </c>
      <c r="D3104" t="s">
        <v>615</v>
      </c>
      <c r="E3104" t="s">
        <v>518</v>
      </c>
      <c r="F3104" s="29">
        <v>410</v>
      </c>
      <c r="G3104" s="29">
        <v>31742822.140000001</v>
      </c>
      <c r="H3104" t="s">
        <v>11</v>
      </c>
      <c r="I3104" t="s">
        <v>645</v>
      </c>
      <c r="J3104" t="s">
        <v>627</v>
      </c>
      <c r="K3104" t="s">
        <v>646</v>
      </c>
    </row>
    <row r="3105" spans="1:11">
      <c r="A3105" s="26">
        <v>43921</v>
      </c>
      <c r="B3105" t="s">
        <v>516</v>
      </c>
      <c r="C3105" t="s">
        <v>517</v>
      </c>
      <c r="D3105" t="s">
        <v>615</v>
      </c>
      <c r="E3105" t="s">
        <v>518</v>
      </c>
      <c r="F3105" s="29">
        <v>92</v>
      </c>
      <c r="G3105" s="29">
        <v>5736293.21</v>
      </c>
      <c r="H3105" t="s">
        <v>11</v>
      </c>
      <c r="I3105" t="s">
        <v>647</v>
      </c>
      <c r="J3105" t="s">
        <v>627</v>
      </c>
      <c r="K3105" t="s">
        <v>648</v>
      </c>
    </row>
    <row r="3106" spans="1:11">
      <c r="A3106" s="26">
        <v>43921</v>
      </c>
      <c r="B3106" t="s">
        <v>516</v>
      </c>
      <c r="C3106" t="s">
        <v>517</v>
      </c>
      <c r="D3106" t="s">
        <v>615</v>
      </c>
      <c r="E3106" t="s">
        <v>518</v>
      </c>
      <c r="F3106" s="29">
        <v>45</v>
      </c>
      <c r="G3106" s="29">
        <v>1196908.57</v>
      </c>
      <c r="H3106" t="s">
        <v>11</v>
      </c>
      <c r="I3106" t="s">
        <v>649</v>
      </c>
      <c r="J3106" t="s">
        <v>627</v>
      </c>
      <c r="K3106" t="s">
        <v>650</v>
      </c>
    </row>
    <row r="3107" spans="1:11">
      <c r="A3107" s="26">
        <v>43921</v>
      </c>
      <c r="B3107" t="s">
        <v>516</v>
      </c>
      <c r="C3107" t="s">
        <v>517</v>
      </c>
      <c r="D3107" t="s">
        <v>615</v>
      </c>
      <c r="E3107" t="s">
        <v>518</v>
      </c>
      <c r="F3107" s="29">
        <v>80</v>
      </c>
      <c r="G3107" s="29">
        <v>3265499.29</v>
      </c>
      <c r="H3107" t="s">
        <v>11</v>
      </c>
      <c r="I3107" t="s">
        <v>651</v>
      </c>
      <c r="J3107" t="s">
        <v>627</v>
      </c>
      <c r="K3107" t="s">
        <v>652</v>
      </c>
    </row>
    <row r="3108" spans="1:11">
      <c r="A3108" s="26">
        <v>43921</v>
      </c>
      <c r="B3108" t="s">
        <v>516</v>
      </c>
      <c r="C3108" t="s">
        <v>517</v>
      </c>
      <c r="D3108" t="s">
        <v>615</v>
      </c>
      <c r="E3108" t="s">
        <v>518</v>
      </c>
      <c r="F3108" s="29">
        <v>116</v>
      </c>
      <c r="G3108" s="29">
        <v>16294915</v>
      </c>
      <c r="H3108" t="s">
        <v>11</v>
      </c>
      <c r="I3108" t="s">
        <v>653</v>
      </c>
      <c r="J3108" t="s">
        <v>627</v>
      </c>
      <c r="K3108" t="s">
        <v>654</v>
      </c>
    </row>
    <row r="3109" spans="1:11">
      <c r="A3109" s="26">
        <v>43921</v>
      </c>
      <c r="B3109" t="s">
        <v>516</v>
      </c>
      <c r="C3109" t="s">
        <v>517</v>
      </c>
      <c r="D3109" t="s">
        <v>615</v>
      </c>
      <c r="E3109" t="s">
        <v>518</v>
      </c>
      <c r="F3109" s="29">
        <v>88</v>
      </c>
      <c r="G3109" s="29">
        <v>4777080.3600000003</v>
      </c>
      <c r="H3109" t="s">
        <v>11</v>
      </c>
      <c r="I3109" t="s">
        <v>655</v>
      </c>
      <c r="J3109" t="s">
        <v>627</v>
      </c>
      <c r="K3109" t="s">
        <v>656</v>
      </c>
    </row>
    <row r="3110" spans="1:11">
      <c r="A3110" s="26">
        <v>43921</v>
      </c>
      <c r="B3110" t="s">
        <v>516</v>
      </c>
      <c r="C3110" t="s">
        <v>517</v>
      </c>
      <c r="D3110" t="s">
        <v>615</v>
      </c>
      <c r="E3110" t="s">
        <v>518</v>
      </c>
      <c r="F3110" s="29">
        <v>586</v>
      </c>
      <c r="G3110" s="29">
        <v>15183206.43</v>
      </c>
      <c r="H3110" t="s">
        <v>11</v>
      </c>
      <c r="I3110" t="s">
        <v>657</v>
      </c>
      <c r="J3110" t="s">
        <v>627</v>
      </c>
      <c r="K3110" t="s">
        <v>658</v>
      </c>
    </row>
    <row r="3111" spans="1:11">
      <c r="A3111" s="26">
        <v>43921</v>
      </c>
      <c r="B3111" t="s">
        <v>516</v>
      </c>
      <c r="C3111" t="s">
        <v>517</v>
      </c>
      <c r="D3111" t="s">
        <v>615</v>
      </c>
      <c r="E3111" t="s">
        <v>518</v>
      </c>
      <c r="F3111" s="29">
        <v>311</v>
      </c>
      <c r="G3111" s="29">
        <v>4702562.8600000003</v>
      </c>
      <c r="H3111" t="s">
        <v>11</v>
      </c>
      <c r="I3111" t="s">
        <v>659</v>
      </c>
      <c r="J3111" t="s">
        <v>627</v>
      </c>
      <c r="K3111" t="s">
        <v>660</v>
      </c>
    </row>
    <row r="3112" spans="1:11">
      <c r="A3112" s="26">
        <v>43921</v>
      </c>
      <c r="B3112" t="s">
        <v>516</v>
      </c>
      <c r="C3112" t="s">
        <v>517</v>
      </c>
      <c r="D3112" t="s">
        <v>615</v>
      </c>
      <c r="E3112" t="s">
        <v>518</v>
      </c>
      <c r="F3112" s="29">
        <v>98</v>
      </c>
      <c r="G3112" s="29">
        <v>3685888.21</v>
      </c>
      <c r="H3112" t="s">
        <v>11</v>
      </c>
      <c r="I3112" t="s">
        <v>661</v>
      </c>
      <c r="J3112" t="s">
        <v>627</v>
      </c>
      <c r="K3112" t="s">
        <v>662</v>
      </c>
    </row>
    <row r="3113" spans="1:11">
      <c r="A3113" s="26">
        <v>43921</v>
      </c>
      <c r="B3113" t="s">
        <v>516</v>
      </c>
      <c r="C3113" t="s">
        <v>517</v>
      </c>
      <c r="D3113" t="s">
        <v>615</v>
      </c>
      <c r="E3113" t="s">
        <v>518</v>
      </c>
      <c r="F3113" s="29">
        <v>1030</v>
      </c>
      <c r="G3113" s="29">
        <v>41336181.789999999</v>
      </c>
      <c r="H3113" t="s">
        <v>11</v>
      </c>
      <c r="I3113" t="s">
        <v>1222</v>
      </c>
      <c r="J3113" t="s">
        <v>627</v>
      </c>
      <c r="K3113" t="s">
        <v>1223</v>
      </c>
    </row>
    <row r="3114" spans="1:11">
      <c r="A3114" s="26">
        <v>43921</v>
      </c>
      <c r="B3114" t="s">
        <v>516</v>
      </c>
      <c r="C3114" t="s">
        <v>517</v>
      </c>
      <c r="D3114" t="s">
        <v>615</v>
      </c>
      <c r="E3114" t="s">
        <v>518</v>
      </c>
      <c r="F3114" s="29">
        <v>1557</v>
      </c>
      <c r="G3114" s="29">
        <v>227971182.86000001</v>
      </c>
      <c r="H3114" t="s">
        <v>11</v>
      </c>
      <c r="I3114" t="s">
        <v>663</v>
      </c>
      <c r="J3114" t="s">
        <v>627</v>
      </c>
      <c r="K3114" t="s">
        <v>664</v>
      </c>
    </row>
    <row r="3115" spans="1:11">
      <c r="A3115" s="26">
        <v>43921</v>
      </c>
      <c r="B3115" t="s">
        <v>516</v>
      </c>
      <c r="C3115" t="s">
        <v>517</v>
      </c>
      <c r="D3115" t="s">
        <v>615</v>
      </c>
      <c r="E3115" t="s">
        <v>518</v>
      </c>
      <c r="F3115" s="29">
        <v>772</v>
      </c>
      <c r="G3115" s="29">
        <v>17080822.859999999</v>
      </c>
      <c r="H3115" t="s">
        <v>11</v>
      </c>
      <c r="I3115" t="s">
        <v>665</v>
      </c>
      <c r="J3115" t="s">
        <v>627</v>
      </c>
      <c r="K3115" t="s">
        <v>666</v>
      </c>
    </row>
    <row r="3116" spans="1:11">
      <c r="A3116" s="26">
        <v>43921</v>
      </c>
      <c r="B3116" t="s">
        <v>516</v>
      </c>
      <c r="C3116" t="s">
        <v>517</v>
      </c>
      <c r="D3116" t="s">
        <v>615</v>
      </c>
      <c r="E3116" t="s">
        <v>518</v>
      </c>
      <c r="F3116" s="29">
        <v>335</v>
      </c>
      <c r="G3116" s="29">
        <v>14162049.640000001</v>
      </c>
      <c r="H3116" t="s">
        <v>11</v>
      </c>
      <c r="I3116" t="s">
        <v>671</v>
      </c>
      <c r="J3116" t="s">
        <v>627</v>
      </c>
      <c r="K3116" t="s">
        <v>672</v>
      </c>
    </row>
    <row r="3117" spans="1:11">
      <c r="A3117" s="26">
        <v>43921</v>
      </c>
      <c r="B3117" t="s">
        <v>516</v>
      </c>
      <c r="C3117" t="s">
        <v>517</v>
      </c>
      <c r="D3117" t="s">
        <v>615</v>
      </c>
      <c r="E3117" t="s">
        <v>518</v>
      </c>
      <c r="F3117" s="29">
        <v>1123</v>
      </c>
      <c r="G3117" s="29">
        <v>20214221.43</v>
      </c>
      <c r="H3117" t="s">
        <v>11</v>
      </c>
      <c r="I3117" t="s">
        <v>673</v>
      </c>
      <c r="J3117" t="s">
        <v>627</v>
      </c>
      <c r="K3117" t="s">
        <v>674</v>
      </c>
    </row>
    <row r="3118" spans="1:11">
      <c r="A3118" s="26">
        <v>43921</v>
      </c>
      <c r="B3118" t="s">
        <v>516</v>
      </c>
      <c r="C3118" t="s">
        <v>517</v>
      </c>
      <c r="D3118" t="s">
        <v>615</v>
      </c>
      <c r="E3118" t="s">
        <v>518</v>
      </c>
      <c r="F3118" s="29">
        <v>74</v>
      </c>
      <c r="G3118" s="29">
        <v>1813610</v>
      </c>
      <c r="H3118" t="s">
        <v>11</v>
      </c>
      <c r="I3118" t="s">
        <v>675</v>
      </c>
      <c r="J3118" t="s">
        <v>627</v>
      </c>
      <c r="K3118" t="s">
        <v>676</v>
      </c>
    </row>
    <row r="3119" spans="1:11">
      <c r="A3119" s="26">
        <v>43921</v>
      </c>
      <c r="B3119" t="s">
        <v>516</v>
      </c>
      <c r="C3119" t="s">
        <v>517</v>
      </c>
      <c r="D3119" t="s">
        <v>615</v>
      </c>
      <c r="E3119" t="s">
        <v>518</v>
      </c>
      <c r="F3119" s="29">
        <v>625</v>
      </c>
      <c r="G3119" s="29">
        <v>51760381.789999999</v>
      </c>
      <c r="H3119" t="s">
        <v>11</v>
      </c>
      <c r="I3119" t="s">
        <v>677</v>
      </c>
      <c r="J3119" t="s">
        <v>627</v>
      </c>
      <c r="K3119" t="s">
        <v>678</v>
      </c>
    </row>
    <row r="3120" spans="1:11">
      <c r="A3120" s="26">
        <v>43921</v>
      </c>
      <c r="B3120" t="s">
        <v>516</v>
      </c>
      <c r="C3120" t="s">
        <v>517</v>
      </c>
      <c r="D3120" t="s">
        <v>615</v>
      </c>
      <c r="E3120" t="s">
        <v>518</v>
      </c>
      <c r="F3120" s="29">
        <v>60</v>
      </c>
      <c r="G3120" s="29">
        <v>9331318.5700000003</v>
      </c>
      <c r="H3120" t="s">
        <v>11</v>
      </c>
      <c r="I3120" t="s">
        <v>679</v>
      </c>
      <c r="J3120" t="s">
        <v>627</v>
      </c>
      <c r="K3120" t="s">
        <v>680</v>
      </c>
    </row>
    <row r="3121" spans="1:11">
      <c r="A3121" s="26">
        <v>43921</v>
      </c>
      <c r="B3121" t="s">
        <v>516</v>
      </c>
      <c r="C3121" t="s">
        <v>517</v>
      </c>
      <c r="D3121" t="s">
        <v>615</v>
      </c>
      <c r="E3121" t="s">
        <v>518</v>
      </c>
      <c r="F3121" s="29">
        <v>6863</v>
      </c>
      <c r="G3121" s="29">
        <v>1099203041.79</v>
      </c>
      <c r="H3121" t="s">
        <v>11</v>
      </c>
      <c r="I3121" t="s">
        <v>681</v>
      </c>
      <c r="J3121" t="s">
        <v>627</v>
      </c>
      <c r="K3121" t="s">
        <v>682</v>
      </c>
    </row>
    <row r="3122" spans="1:11">
      <c r="A3122" s="26">
        <v>43921</v>
      </c>
      <c r="B3122" t="s">
        <v>516</v>
      </c>
      <c r="C3122" t="s">
        <v>517</v>
      </c>
      <c r="D3122" t="s">
        <v>615</v>
      </c>
      <c r="E3122" t="s">
        <v>518</v>
      </c>
      <c r="F3122" s="29">
        <v>3573</v>
      </c>
      <c r="G3122" s="29">
        <v>248683858.21000001</v>
      </c>
      <c r="H3122" t="s">
        <v>11</v>
      </c>
      <c r="I3122" t="s">
        <v>683</v>
      </c>
      <c r="J3122" t="s">
        <v>627</v>
      </c>
      <c r="K3122" t="s">
        <v>684</v>
      </c>
    </row>
    <row r="3123" spans="1:11">
      <c r="A3123" s="26">
        <v>43921</v>
      </c>
      <c r="B3123" t="s">
        <v>516</v>
      </c>
      <c r="C3123" t="s">
        <v>517</v>
      </c>
      <c r="D3123" t="s">
        <v>615</v>
      </c>
      <c r="E3123" t="s">
        <v>518</v>
      </c>
      <c r="F3123" s="29">
        <v>24</v>
      </c>
      <c r="G3123" s="29">
        <v>9764475.7100000009</v>
      </c>
      <c r="H3123" t="s">
        <v>11</v>
      </c>
      <c r="I3123" t="s">
        <v>685</v>
      </c>
      <c r="J3123" t="s">
        <v>627</v>
      </c>
      <c r="K3123" t="s">
        <v>686</v>
      </c>
    </row>
    <row r="3124" spans="1:11">
      <c r="A3124" s="26">
        <v>43921</v>
      </c>
      <c r="B3124" t="s">
        <v>516</v>
      </c>
      <c r="C3124" t="s">
        <v>517</v>
      </c>
      <c r="D3124" t="s">
        <v>615</v>
      </c>
      <c r="E3124" t="s">
        <v>518</v>
      </c>
      <c r="F3124" s="29">
        <v>158</v>
      </c>
      <c r="G3124" s="29">
        <v>19355968.93</v>
      </c>
      <c r="H3124" t="s">
        <v>11</v>
      </c>
      <c r="I3124" t="s">
        <v>687</v>
      </c>
      <c r="J3124" t="s">
        <v>627</v>
      </c>
      <c r="K3124" t="s">
        <v>688</v>
      </c>
    </row>
    <row r="3125" spans="1:11">
      <c r="A3125" s="26">
        <v>43921</v>
      </c>
      <c r="B3125" t="s">
        <v>516</v>
      </c>
      <c r="C3125" t="s">
        <v>517</v>
      </c>
      <c r="D3125" t="s">
        <v>615</v>
      </c>
      <c r="E3125" t="s">
        <v>518</v>
      </c>
      <c r="F3125" s="29">
        <v>77</v>
      </c>
      <c r="G3125" s="29">
        <v>16621720</v>
      </c>
      <c r="H3125" t="s">
        <v>11</v>
      </c>
      <c r="I3125" t="s">
        <v>689</v>
      </c>
      <c r="J3125" t="s">
        <v>627</v>
      </c>
      <c r="K3125" t="s">
        <v>690</v>
      </c>
    </row>
    <row r="3126" spans="1:11">
      <c r="A3126" s="26">
        <v>43921</v>
      </c>
      <c r="B3126" t="s">
        <v>516</v>
      </c>
      <c r="C3126" t="s">
        <v>517</v>
      </c>
      <c r="D3126" t="s">
        <v>615</v>
      </c>
      <c r="E3126" t="s">
        <v>518</v>
      </c>
      <c r="F3126" s="29">
        <v>460</v>
      </c>
      <c r="G3126" s="29">
        <v>23381853.210000001</v>
      </c>
      <c r="H3126" t="s">
        <v>11</v>
      </c>
      <c r="I3126" t="s">
        <v>691</v>
      </c>
      <c r="J3126" t="s">
        <v>627</v>
      </c>
      <c r="K3126" t="s">
        <v>692</v>
      </c>
    </row>
    <row r="3127" spans="1:11">
      <c r="A3127" s="26">
        <v>43921</v>
      </c>
      <c r="B3127" t="s">
        <v>516</v>
      </c>
      <c r="C3127" t="s">
        <v>517</v>
      </c>
      <c r="D3127" t="s">
        <v>615</v>
      </c>
      <c r="E3127" t="s">
        <v>518</v>
      </c>
      <c r="F3127" s="29">
        <v>97</v>
      </c>
      <c r="G3127" s="29">
        <v>3660397.5</v>
      </c>
      <c r="H3127" t="s">
        <v>11</v>
      </c>
      <c r="I3127" t="s">
        <v>693</v>
      </c>
      <c r="J3127" t="s">
        <v>627</v>
      </c>
      <c r="K3127" t="s">
        <v>694</v>
      </c>
    </row>
    <row r="3128" spans="1:11">
      <c r="A3128" s="26">
        <v>43921</v>
      </c>
      <c r="B3128" t="s">
        <v>516</v>
      </c>
      <c r="C3128" t="s">
        <v>517</v>
      </c>
      <c r="D3128" t="s">
        <v>615</v>
      </c>
      <c r="E3128" t="s">
        <v>518</v>
      </c>
      <c r="F3128" s="29">
        <v>45</v>
      </c>
      <c r="G3128" s="29">
        <v>1976846.79</v>
      </c>
      <c r="H3128" t="s">
        <v>11</v>
      </c>
      <c r="I3128" t="s">
        <v>695</v>
      </c>
      <c r="J3128" t="s">
        <v>627</v>
      </c>
      <c r="K3128" t="s">
        <v>696</v>
      </c>
    </row>
    <row r="3129" spans="1:11">
      <c r="A3129" s="26">
        <v>43921</v>
      </c>
      <c r="B3129" t="s">
        <v>516</v>
      </c>
      <c r="C3129" t="s">
        <v>517</v>
      </c>
      <c r="D3129" t="s">
        <v>615</v>
      </c>
      <c r="E3129" t="s">
        <v>518</v>
      </c>
      <c r="F3129" s="29">
        <v>3960</v>
      </c>
      <c r="G3129" s="29">
        <v>62340668.210000001</v>
      </c>
      <c r="H3129" t="s">
        <v>11</v>
      </c>
      <c r="I3129" t="s">
        <v>697</v>
      </c>
      <c r="J3129" t="s">
        <v>627</v>
      </c>
      <c r="K3129" t="s">
        <v>698</v>
      </c>
    </row>
    <row r="3130" spans="1:11">
      <c r="A3130" s="26">
        <v>43921</v>
      </c>
      <c r="B3130" t="s">
        <v>516</v>
      </c>
      <c r="C3130" t="s">
        <v>517</v>
      </c>
      <c r="D3130" t="s">
        <v>615</v>
      </c>
      <c r="E3130" t="s">
        <v>518</v>
      </c>
      <c r="F3130" s="29">
        <v>520</v>
      </c>
      <c r="G3130" s="29">
        <v>16074507.5</v>
      </c>
      <c r="H3130" t="s">
        <v>11</v>
      </c>
      <c r="I3130" t="s">
        <v>699</v>
      </c>
      <c r="J3130" t="s">
        <v>627</v>
      </c>
      <c r="K3130" t="s">
        <v>700</v>
      </c>
    </row>
    <row r="3131" spans="1:11">
      <c r="A3131" s="26">
        <v>43921</v>
      </c>
      <c r="B3131" t="s">
        <v>516</v>
      </c>
      <c r="C3131" t="s">
        <v>517</v>
      </c>
      <c r="D3131" t="s">
        <v>615</v>
      </c>
      <c r="E3131" t="s">
        <v>518</v>
      </c>
      <c r="F3131" s="29">
        <v>3351</v>
      </c>
      <c r="G3131" s="29">
        <v>209506988.56999999</v>
      </c>
      <c r="H3131" t="s">
        <v>11</v>
      </c>
      <c r="I3131" t="s">
        <v>1224</v>
      </c>
      <c r="J3131" t="s">
        <v>627</v>
      </c>
      <c r="K3131" t="s">
        <v>1225</v>
      </c>
    </row>
    <row r="3132" spans="1:11">
      <c r="A3132" s="26">
        <v>43921</v>
      </c>
      <c r="B3132" t="s">
        <v>516</v>
      </c>
      <c r="C3132" t="s">
        <v>517</v>
      </c>
      <c r="D3132" t="s">
        <v>615</v>
      </c>
      <c r="E3132" t="s">
        <v>518</v>
      </c>
      <c r="F3132" s="29">
        <v>2609</v>
      </c>
      <c r="G3132" s="29">
        <v>1949830563.5699999</v>
      </c>
      <c r="H3132" t="s">
        <v>11</v>
      </c>
      <c r="I3132" t="s">
        <v>701</v>
      </c>
      <c r="J3132" t="s">
        <v>627</v>
      </c>
      <c r="K3132" t="s">
        <v>702</v>
      </c>
    </row>
    <row r="3133" spans="1:11">
      <c r="A3133" s="26">
        <v>43921</v>
      </c>
      <c r="B3133" t="s">
        <v>516</v>
      </c>
      <c r="C3133" t="s">
        <v>517</v>
      </c>
      <c r="D3133" t="s">
        <v>615</v>
      </c>
      <c r="E3133" t="s">
        <v>518</v>
      </c>
      <c r="F3133" s="29">
        <v>76</v>
      </c>
      <c r="G3133" s="29">
        <v>10422693.210000001</v>
      </c>
      <c r="H3133" t="s">
        <v>11</v>
      </c>
      <c r="I3133" t="s">
        <v>703</v>
      </c>
      <c r="J3133" t="s">
        <v>627</v>
      </c>
      <c r="K3133" t="s">
        <v>704</v>
      </c>
    </row>
    <row r="3134" spans="1:11">
      <c r="A3134" s="26">
        <v>43921</v>
      </c>
      <c r="B3134" t="s">
        <v>516</v>
      </c>
      <c r="C3134" t="s">
        <v>517</v>
      </c>
      <c r="D3134" t="s">
        <v>615</v>
      </c>
      <c r="E3134" t="s">
        <v>518</v>
      </c>
      <c r="F3134" s="29">
        <v>374</v>
      </c>
      <c r="G3134" s="29">
        <v>18360445.359999999</v>
      </c>
      <c r="H3134" t="s">
        <v>11</v>
      </c>
      <c r="I3134" t="s">
        <v>705</v>
      </c>
      <c r="J3134" t="s">
        <v>627</v>
      </c>
      <c r="K3134" t="s">
        <v>706</v>
      </c>
    </row>
    <row r="3135" spans="1:11">
      <c r="A3135" s="26">
        <v>43921</v>
      </c>
      <c r="B3135" t="s">
        <v>516</v>
      </c>
      <c r="C3135" t="s">
        <v>517</v>
      </c>
      <c r="D3135" t="s">
        <v>615</v>
      </c>
      <c r="E3135" t="s">
        <v>518</v>
      </c>
      <c r="F3135" s="29">
        <v>182</v>
      </c>
      <c r="G3135" s="29">
        <v>15786051.43</v>
      </c>
      <c r="H3135" t="s">
        <v>11</v>
      </c>
      <c r="I3135" t="s">
        <v>707</v>
      </c>
      <c r="J3135" t="s">
        <v>627</v>
      </c>
      <c r="K3135" t="s">
        <v>708</v>
      </c>
    </row>
    <row r="3136" spans="1:11">
      <c r="A3136" s="26">
        <v>43921</v>
      </c>
      <c r="B3136" t="s">
        <v>516</v>
      </c>
      <c r="C3136" t="s">
        <v>517</v>
      </c>
      <c r="D3136" t="s">
        <v>615</v>
      </c>
      <c r="E3136" t="s">
        <v>518</v>
      </c>
      <c r="F3136" s="29">
        <v>17</v>
      </c>
      <c r="G3136" s="29">
        <v>1338940.3600000001</v>
      </c>
      <c r="H3136" t="s">
        <v>11</v>
      </c>
      <c r="I3136" t="s">
        <v>709</v>
      </c>
      <c r="J3136" t="s">
        <v>627</v>
      </c>
      <c r="K3136" t="s">
        <v>710</v>
      </c>
    </row>
    <row r="3137" spans="1:11">
      <c r="A3137" s="26">
        <v>43921</v>
      </c>
      <c r="B3137" t="s">
        <v>516</v>
      </c>
      <c r="C3137" t="s">
        <v>517</v>
      </c>
      <c r="D3137" t="s">
        <v>615</v>
      </c>
      <c r="E3137" t="s">
        <v>518</v>
      </c>
      <c r="F3137" s="29">
        <v>119</v>
      </c>
      <c r="G3137" s="29">
        <v>3860893.93</v>
      </c>
      <c r="H3137" t="s">
        <v>11</v>
      </c>
      <c r="I3137" t="s">
        <v>711</v>
      </c>
      <c r="J3137" t="s">
        <v>627</v>
      </c>
      <c r="K3137" t="s">
        <v>712</v>
      </c>
    </row>
    <row r="3138" spans="1:11">
      <c r="A3138" s="26">
        <v>43921</v>
      </c>
      <c r="B3138" t="s">
        <v>516</v>
      </c>
      <c r="C3138" t="s">
        <v>517</v>
      </c>
      <c r="D3138" t="s">
        <v>615</v>
      </c>
      <c r="E3138" t="s">
        <v>518</v>
      </c>
      <c r="F3138" s="29">
        <v>555</v>
      </c>
      <c r="G3138" s="29">
        <v>8962393.2100000009</v>
      </c>
      <c r="H3138" t="s">
        <v>11</v>
      </c>
      <c r="I3138" t="s">
        <v>713</v>
      </c>
      <c r="J3138" t="s">
        <v>627</v>
      </c>
      <c r="K3138" t="s">
        <v>714</v>
      </c>
    </row>
    <row r="3139" spans="1:11">
      <c r="A3139" s="26">
        <v>43921</v>
      </c>
      <c r="B3139" t="s">
        <v>516</v>
      </c>
      <c r="C3139" t="s">
        <v>517</v>
      </c>
      <c r="D3139" t="s">
        <v>615</v>
      </c>
      <c r="E3139" t="s">
        <v>518</v>
      </c>
      <c r="F3139" s="29">
        <v>9</v>
      </c>
      <c r="G3139" s="29">
        <v>702602.5</v>
      </c>
      <c r="H3139" t="s">
        <v>11</v>
      </c>
      <c r="I3139" t="s">
        <v>715</v>
      </c>
      <c r="J3139" t="s">
        <v>627</v>
      </c>
      <c r="K3139" t="s">
        <v>716</v>
      </c>
    </row>
    <row r="3140" spans="1:11">
      <c r="A3140" s="26">
        <v>43921</v>
      </c>
      <c r="B3140" t="s">
        <v>516</v>
      </c>
      <c r="C3140" t="s">
        <v>517</v>
      </c>
      <c r="D3140" t="s">
        <v>615</v>
      </c>
      <c r="E3140" t="s">
        <v>518</v>
      </c>
      <c r="F3140" s="29">
        <v>56</v>
      </c>
      <c r="G3140" s="29">
        <v>2909565</v>
      </c>
      <c r="H3140" t="s">
        <v>11</v>
      </c>
      <c r="I3140" t="s">
        <v>719</v>
      </c>
      <c r="J3140" t="s">
        <v>627</v>
      </c>
      <c r="K3140" t="s">
        <v>720</v>
      </c>
    </row>
    <row r="3141" spans="1:11">
      <c r="A3141" s="26">
        <v>43921</v>
      </c>
      <c r="B3141" t="s">
        <v>516</v>
      </c>
      <c r="C3141" t="s">
        <v>517</v>
      </c>
      <c r="D3141" t="s">
        <v>615</v>
      </c>
      <c r="E3141" t="s">
        <v>518</v>
      </c>
      <c r="F3141" s="29">
        <v>34</v>
      </c>
      <c r="G3141" s="29">
        <v>32893580.359999999</v>
      </c>
      <c r="H3141" t="s">
        <v>11</v>
      </c>
      <c r="I3141" t="s">
        <v>721</v>
      </c>
      <c r="J3141" t="s">
        <v>627</v>
      </c>
      <c r="K3141" t="s">
        <v>722</v>
      </c>
    </row>
    <row r="3142" spans="1:11">
      <c r="A3142" s="26">
        <v>43921</v>
      </c>
      <c r="B3142" t="s">
        <v>516</v>
      </c>
      <c r="C3142" t="s">
        <v>517</v>
      </c>
      <c r="D3142" t="s">
        <v>615</v>
      </c>
      <c r="E3142" t="s">
        <v>518</v>
      </c>
      <c r="F3142" s="29">
        <v>2</v>
      </c>
      <c r="G3142" s="29">
        <v>229297.14</v>
      </c>
      <c r="H3142" t="s">
        <v>11</v>
      </c>
      <c r="I3142" t="s">
        <v>723</v>
      </c>
      <c r="J3142" t="s">
        <v>627</v>
      </c>
      <c r="K3142" t="s">
        <v>724</v>
      </c>
    </row>
    <row r="3143" spans="1:11">
      <c r="A3143" s="26">
        <v>43921</v>
      </c>
      <c r="B3143" t="s">
        <v>516</v>
      </c>
      <c r="C3143" t="s">
        <v>517</v>
      </c>
      <c r="D3143" t="s">
        <v>615</v>
      </c>
      <c r="E3143" t="s">
        <v>518</v>
      </c>
      <c r="F3143" s="29">
        <v>25</v>
      </c>
      <c r="G3143" s="29">
        <v>355781.07</v>
      </c>
      <c r="H3143" t="s">
        <v>11</v>
      </c>
      <c r="I3143" t="s">
        <v>725</v>
      </c>
      <c r="J3143" t="s">
        <v>627</v>
      </c>
      <c r="K3143" t="s">
        <v>726</v>
      </c>
    </row>
    <row r="3144" spans="1:11">
      <c r="A3144" s="26">
        <v>43921</v>
      </c>
      <c r="B3144" t="s">
        <v>516</v>
      </c>
      <c r="C3144" t="s">
        <v>517</v>
      </c>
      <c r="D3144" t="s">
        <v>615</v>
      </c>
      <c r="E3144" t="s">
        <v>518</v>
      </c>
      <c r="F3144" s="29">
        <v>168</v>
      </c>
      <c r="G3144" s="29">
        <v>10063296.07</v>
      </c>
      <c r="H3144" t="s">
        <v>11</v>
      </c>
      <c r="I3144" t="s">
        <v>733</v>
      </c>
      <c r="J3144" t="s">
        <v>627</v>
      </c>
      <c r="K3144" t="s">
        <v>734</v>
      </c>
    </row>
    <row r="3145" spans="1:11">
      <c r="A3145" s="26">
        <v>43921</v>
      </c>
      <c r="B3145" t="s">
        <v>516</v>
      </c>
      <c r="C3145" t="s">
        <v>517</v>
      </c>
      <c r="D3145" t="s">
        <v>615</v>
      </c>
      <c r="E3145" t="s">
        <v>518</v>
      </c>
      <c r="F3145" s="29">
        <v>769</v>
      </c>
      <c r="G3145" s="29">
        <v>438735122.5</v>
      </c>
      <c r="H3145" t="s">
        <v>11</v>
      </c>
      <c r="I3145" t="s">
        <v>735</v>
      </c>
      <c r="J3145" t="s">
        <v>627</v>
      </c>
      <c r="K3145" t="s">
        <v>736</v>
      </c>
    </row>
    <row r="3146" spans="1:11">
      <c r="A3146" s="26">
        <v>43921</v>
      </c>
      <c r="B3146" t="s">
        <v>516</v>
      </c>
      <c r="C3146" t="s">
        <v>517</v>
      </c>
      <c r="D3146" t="s">
        <v>615</v>
      </c>
      <c r="E3146" t="s">
        <v>518</v>
      </c>
      <c r="F3146" s="29">
        <v>2</v>
      </c>
      <c r="G3146" s="29">
        <v>1017360.71</v>
      </c>
      <c r="H3146" t="s">
        <v>11</v>
      </c>
      <c r="I3146" t="s">
        <v>737</v>
      </c>
      <c r="J3146" t="s">
        <v>627</v>
      </c>
      <c r="K3146" t="s">
        <v>738</v>
      </c>
    </row>
    <row r="3147" spans="1:11">
      <c r="A3147" s="26">
        <v>43921</v>
      </c>
      <c r="B3147" t="s">
        <v>516</v>
      </c>
      <c r="C3147" t="s">
        <v>517</v>
      </c>
      <c r="D3147" t="s">
        <v>615</v>
      </c>
      <c r="E3147" t="s">
        <v>518</v>
      </c>
      <c r="F3147" s="29">
        <v>51</v>
      </c>
      <c r="G3147" s="29">
        <v>3796930.36</v>
      </c>
      <c r="H3147" t="s">
        <v>11</v>
      </c>
      <c r="I3147" t="s">
        <v>739</v>
      </c>
      <c r="J3147" t="s">
        <v>627</v>
      </c>
      <c r="K3147" t="s">
        <v>740</v>
      </c>
    </row>
    <row r="3148" spans="1:11">
      <c r="A3148" s="26">
        <v>43921</v>
      </c>
      <c r="B3148" t="s">
        <v>516</v>
      </c>
      <c r="C3148" t="s">
        <v>517</v>
      </c>
      <c r="D3148" t="s">
        <v>615</v>
      </c>
      <c r="E3148" t="s">
        <v>518</v>
      </c>
      <c r="F3148" s="29">
        <v>65</v>
      </c>
      <c r="G3148" s="29">
        <v>5793253.21</v>
      </c>
      <c r="H3148" t="s">
        <v>11</v>
      </c>
      <c r="I3148" t="s">
        <v>743</v>
      </c>
      <c r="J3148" t="s">
        <v>627</v>
      </c>
      <c r="K3148" t="s">
        <v>744</v>
      </c>
    </row>
    <row r="3149" spans="1:11">
      <c r="A3149" s="26">
        <v>43921</v>
      </c>
      <c r="B3149" t="s">
        <v>516</v>
      </c>
      <c r="C3149" t="s">
        <v>517</v>
      </c>
      <c r="D3149" t="s">
        <v>615</v>
      </c>
      <c r="E3149" t="s">
        <v>518</v>
      </c>
      <c r="F3149" s="29">
        <v>262</v>
      </c>
      <c r="G3149" s="29">
        <v>72390668.569999993</v>
      </c>
      <c r="H3149" t="s">
        <v>11</v>
      </c>
      <c r="I3149" t="s">
        <v>745</v>
      </c>
      <c r="J3149" t="s">
        <v>627</v>
      </c>
      <c r="K3149" t="s">
        <v>746</v>
      </c>
    </row>
    <row r="3150" spans="1:11">
      <c r="A3150" s="26">
        <v>43921</v>
      </c>
      <c r="B3150" t="s">
        <v>516</v>
      </c>
      <c r="C3150" t="s">
        <v>517</v>
      </c>
      <c r="D3150" t="s">
        <v>615</v>
      </c>
      <c r="E3150" t="s">
        <v>518</v>
      </c>
      <c r="F3150" s="29">
        <v>2770</v>
      </c>
      <c r="G3150" s="29">
        <v>219357580</v>
      </c>
      <c r="H3150" t="s">
        <v>11</v>
      </c>
      <c r="I3150" t="s">
        <v>747</v>
      </c>
      <c r="J3150" t="s">
        <v>627</v>
      </c>
      <c r="K3150" t="s">
        <v>748</v>
      </c>
    </row>
    <row r="3151" spans="1:11">
      <c r="A3151" s="26">
        <v>43921</v>
      </c>
      <c r="B3151" t="s">
        <v>516</v>
      </c>
      <c r="C3151" t="s">
        <v>517</v>
      </c>
      <c r="D3151" t="s">
        <v>615</v>
      </c>
      <c r="E3151" t="s">
        <v>518</v>
      </c>
      <c r="F3151" s="29">
        <v>46</v>
      </c>
      <c r="G3151" s="29">
        <v>1054824.29</v>
      </c>
      <c r="H3151" t="s">
        <v>11</v>
      </c>
      <c r="I3151" t="s">
        <v>749</v>
      </c>
      <c r="J3151" t="s">
        <v>627</v>
      </c>
      <c r="K3151" t="s">
        <v>750</v>
      </c>
    </row>
    <row r="3152" spans="1:11">
      <c r="A3152" s="26">
        <v>43921</v>
      </c>
      <c r="B3152" t="s">
        <v>516</v>
      </c>
      <c r="C3152" t="s">
        <v>517</v>
      </c>
      <c r="D3152" t="s">
        <v>615</v>
      </c>
      <c r="E3152" t="s">
        <v>518</v>
      </c>
      <c r="F3152" s="29">
        <v>827</v>
      </c>
      <c r="G3152" s="29">
        <v>21797606.43</v>
      </c>
      <c r="H3152" t="s">
        <v>11</v>
      </c>
      <c r="I3152" t="s">
        <v>751</v>
      </c>
      <c r="J3152" t="s">
        <v>627</v>
      </c>
      <c r="K3152" t="s">
        <v>752</v>
      </c>
    </row>
    <row r="3153" spans="1:11">
      <c r="A3153" s="26">
        <v>43921</v>
      </c>
      <c r="B3153" t="s">
        <v>516</v>
      </c>
      <c r="C3153" t="s">
        <v>517</v>
      </c>
      <c r="D3153" t="s">
        <v>615</v>
      </c>
      <c r="E3153" t="s">
        <v>518</v>
      </c>
      <c r="F3153" s="29">
        <v>151</v>
      </c>
      <c r="G3153" s="29">
        <v>6686340.71</v>
      </c>
      <c r="H3153" t="s">
        <v>11</v>
      </c>
      <c r="I3153" t="s">
        <v>1215</v>
      </c>
      <c r="J3153" t="s">
        <v>627</v>
      </c>
      <c r="K3153" t="s">
        <v>754</v>
      </c>
    </row>
    <row r="3154" spans="1:11">
      <c r="A3154" s="26">
        <v>43921</v>
      </c>
      <c r="B3154" t="s">
        <v>516</v>
      </c>
      <c r="C3154" t="s">
        <v>517</v>
      </c>
      <c r="D3154" t="s">
        <v>615</v>
      </c>
      <c r="E3154" t="s">
        <v>518</v>
      </c>
      <c r="F3154" s="29">
        <v>1720</v>
      </c>
      <c r="G3154" s="29">
        <v>56763782.140000001</v>
      </c>
      <c r="H3154" t="s">
        <v>11</v>
      </c>
      <c r="I3154" t="s">
        <v>755</v>
      </c>
      <c r="J3154" t="s">
        <v>627</v>
      </c>
      <c r="K3154" t="s">
        <v>756</v>
      </c>
    </row>
    <row r="3155" spans="1:11">
      <c r="A3155" s="26">
        <v>43921</v>
      </c>
      <c r="B3155" t="s">
        <v>516</v>
      </c>
      <c r="C3155" t="s">
        <v>517</v>
      </c>
      <c r="D3155" t="s">
        <v>615</v>
      </c>
      <c r="E3155" t="s">
        <v>518</v>
      </c>
      <c r="F3155" s="29">
        <v>21</v>
      </c>
      <c r="G3155" s="29">
        <v>1506118.57</v>
      </c>
      <c r="H3155" t="s">
        <v>11</v>
      </c>
      <c r="I3155" t="s">
        <v>757</v>
      </c>
      <c r="J3155" t="s">
        <v>627</v>
      </c>
      <c r="K3155" t="s">
        <v>758</v>
      </c>
    </row>
    <row r="3156" spans="1:11">
      <c r="A3156" s="26">
        <v>43921</v>
      </c>
      <c r="B3156" t="s">
        <v>516</v>
      </c>
      <c r="C3156" t="s">
        <v>517</v>
      </c>
      <c r="D3156" t="s">
        <v>615</v>
      </c>
      <c r="E3156" t="s">
        <v>518</v>
      </c>
      <c r="F3156" s="29">
        <v>52</v>
      </c>
      <c r="G3156" s="29">
        <v>6275272.1399999997</v>
      </c>
      <c r="H3156" t="s">
        <v>11</v>
      </c>
      <c r="I3156" t="s">
        <v>759</v>
      </c>
      <c r="J3156" t="s">
        <v>627</v>
      </c>
      <c r="K3156" t="s">
        <v>760</v>
      </c>
    </row>
    <row r="3157" spans="1:11">
      <c r="A3157" s="26">
        <v>43921</v>
      </c>
      <c r="B3157" t="s">
        <v>516</v>
      </c>
      <c r="C3157" t="s">
        <v>517</v>
      </c>
      <c r="D3157" t="s">
        <v>615</v>
      </c>
      <c r="E3157" t="s">
        <v>518</v>
      </c>
      <c r="F3157" s="29">
        <v>725</v>
      </c>
      <c r="G3157" s="29">
        <v>75890083.209999993</v>
      </c>
      <c r="H3157" t="s">
        <v>11</v>
      </c>
      <c r="I3157" t="s">
        <v>761</v>
      </c>
      <c r="J3157" t="s">
        <v>627</v>
      </c>
      <c r="K3157" t="s">
        <v>762</v>
      </c>
    </row>
    <row r="3158" spans="1:11">
      <c r="A3158" s="26">
        <v>43921</v>
      </c>
      <c r="B3158" t="s">
        <v>516</v>
      </c>
      <c r="C3158" t="s">
        <v>517</v>
      </c>
      <c r="D3158" t="s">
        <v>615</v>
      </c>
      <c r="E3158" t="s">
        <v>518</v>
      </c>
      <c r="F3158" s="29">
        <v>485</v>
      </c>
      <c r="G3158" s="29">
        <v>86039721.069999993</v>
      </c>
      <c r="H3158" t="s">
        <v>11</v>
      </c>
      <c r="I3158" t="s">
        <v>763</v>
      </c>
      <c r="J3158" t="s">
        <v>627</v>
      </c>
      <c r="K3158" t="s">
        <v>764</v>
      </c>
    </row>
    <row r="3159" spans="1:11">
      <c r="A3159" s="26">
        <v>43921</v>
      </c>
      <c r="B3159" t="s">
        <v>516</v>
      </c>
      <c r="C3159" t="s">
        <v>517</v>
      </c>
      <c r="D3159" t="s">
        <v>615</v>
      </c>
      <c r="E3159" t="s">
        <v>518</v>
      </c>
      <c r="F3159" s="29">
        <v>349</v>
      </c>
      <c r="G3159" s="29">
        <v>161480353.21000001</v>
      </c>
      <c r="H3159" t="s">
        <v>11</v>
      </c>
      <c r="I3159" t="s">
        <v>765</v>
      </c>
      <c r="J3159" t="s">
        <v>627</v>
      </c>
      <c r="K3159" t="s">
        <v>766</v>
      </c>
    </row>
    <row r="3160" spans="1:11">
      <c r="A3160" s="26">
        <v>43921</v>
      </c>
      <c r="B3160" t="s">
        <v>516</v>
      </c>
      <c r="C3160" t="s">
        <v>517</v>
      </c>
      <c r="D3160" t="s">
        <v>615</v>
      </c>
      <c r="E3160" t="s">
        <v>518</v>
      </c>
      <c r="F3160" s="29">
        <v>141</v>
      </c>
      <c r="G3160" s="29">
        <v>10774072.140000001</v>
      </c>
      <c r="H3160" t="s">
        <v>11</v>
      </c>
      <c r="I3160" t="s">
        <v>767</v>
      </c>
      <c r="J3160" t="s">
        <v>627</v>
      </c>
      <c r="K3160" t="s">
        <v>768</v>
      </c>
    </row>
    <row r="3161" spans="1:11">
      <c r="A3161" s="26">
        <v>43921</v>
      </c>
      <c r="B3161" t="s">
        <v>516</v>
      </c>
      <c r="C3161" t="s">
        <v>517</v>
      </c>
      <c r="D3161" t="s">
        <v>615</v>
      </c>
      <c r="E3161" t="s">
        <v>518</v>
      </c>
      <c r="F3161" s="29">
        <v>116</v>
      </c>
      <c r="G3161" s="29">
        <v>8133322.1399999997</v>
      </c>
      <c r="H3161" t="s">
        <v>11</v>
      </c>
      <c r="I3161" t="s">
        <v>769</v>
      </c>
      <c r="J3161" t="s">
        <v>627</v>
      </c>
      <c r="K3161" t="s">
        <v>770</v>
      </c>
    </row>
    <row r="3162" spans="1:11">
      <c r="A3162" s="26">
        <v>43921</v>
      </c>
      <c r="B3162" t="s">
        <v>516</v>
      </c>
      <c r="C3162" t="s">
        <v>517</v>
      </c>
      <c r="D3162" t="s">
        <v>615</v>
      </c>
      <c r="E3162" t="s">
        <v>518</v>
      </c>
      <c r="F3162" s="29">
        <v>89</v>
      </c>
      <c r="G3162" s="29">
        <v>2077314.29</v>
      </c>
      <c r="H3162" t="s">
        <v>11</v>
      </c>
      <c r="I3162" t="s">
        <v>771</v>
      </c>
      <c r="J3162" t="s">
        <v>627</v>
      </c>
      <c r="K3162" t="s">
        <v>772</v>
      </c>
    </row>
    <row r="3163" spans="1:11">
      <c r="A3163" s="26">
        <v>43921</v>
      </c>
      <c r="B3163" t="s">
        <v>516</v>
      </c>
      <c r="C3163" t="s">
        <v>517</v>
      </c>
      <c r="D3163" t="s">
        <v>615</v>
      </c>
      <c r="E3163" t="s">
        <v>518</v>
      </c>
      <c r="F3163" s="29">
        <v>81</v>
      </c>
      <c r="G3163" s="29">
        <v>29794564.640000001</v>
      </c>
      <c r="H3163" t="s">
        <v>11</v>
      </c>
      <c r="I3163" t="s">
        <v>773</v>
      </c>
      <c r="J3163" t="s">
        <v>627</v>
      </c>
      <c r="K3163" t="s">
        <v>774</v>
      </c>
    </row>
    <row r="3164" spans="1:11">
      <c r="A3164" s="26">
        <v>43921</v>
      </c>
      <c r="B3164" t="s">
        <v>516</v>
      </c>
      <c r="C3164" t="s">
        <v>517</v>
      </c>
      <c r="D3164" t="s">
        <v>615</v>
      </c>
      <c r="E3164" t="s">
        <v>518</v>
      </c>
      <c r="F3164" s="29">
        <v>549</v>
      </c>
      <c r="G3164" s="29">
        <v>36857422.140000001</v>
      </c>
      <c r="H3164" t="s">
        <v>11</v>
      </c>
      <c r="I3164" t="s">
        <v>775</v>
      </c>
      <c r="J3164" t="s">
        <v>627</v>
      </c>
      <c r="K3164" t="s">
        <v>776</v>
      </c>
    </row>
    <row r="3165" spans="1:11">
      <c r="A3165" s="26">
        <v>43921</v>
      </c>
      <c r="B3165" t="s">
        <v>516</v>
      </c>
      <c r="C3165" t="s">
        <v>517</v>
      </c>
      <c r="D3165" t="s">
        <v>615</v>
      </c>
      <c r="E3165" t="s">
        <v>518</v>
      </c>
      <c r="F3165" s="29">
        <v>1240</v>
      </c>
      <c r="G3165" s="29">
        <v>237859405</v>
      </c>
      <c r="H3165" t="s">
        <v>11</v>
      </c>
      <c r="I3165" t="s">
        <v>777</v>
      </c>
      <c r="J3165" t="s">
        <v>627</v>
      </c>
      <c r="K3165" t="s">
        <v>778</v>
      </c>
    </row>
    <row r="3166" spans="1:11">
      <c r="A3166" s="26">
        <v>43921</v>
      </c>
      <c r="B3166" t="s">
        <v>516</v>
      </c>
      <c r="C3166" t="s">
        <v>517</v>
      </c>
      <c r="D3166" t="s">
        <v>615</v>
      </c>
      <c r="E3166" t="s">
        <v>518</v>
      </c>
      <c r="F3166" s="29">
        <v>497</v>
      </c>
      <c r="G3166" s="29">
        <v>83891066.069999993</v>
      </c>
      <c r="H3166" t="s">
        <v>11</v>
      </c>
      <c r="I3166" t="s">
        <v>779</v>
      </c>
      <c r="J3166" t="s">
        <v>627</v>
      </c>
      <c r="K3166" t="s">
        <v>780</v>
      </c>
    </row>
    <row r="3167" spans="1:11">
      <c r="A3167" s="26">
        <v>43921</v>
      </c>
      <c r="B3167" t="s">
        <v>516</v>
      </c>
      <c r="C3167" t="s">
        <v>517</v>
      </c>
      <c r="D3167" t="s">
        <v>615</v>
      </c>
      <c r="E3167" t="s">
        <v>518</v>
      </c>
      <c r="F3167" s="29">
        <v>1092</v>
      </c>
      <c r="G3167" s="29">
        <v>493962666.43000001</v>
      </c>
      <c r="H3167" t="s">
        <v>11</v>
      </c>
      <c r="I3167" t="s">
        <v>781</v>
      </c>
      <c r="J3167" t="s">
        <v>627</v>
      </c>
      <c r="K3167" t="s">
        <v>782</v>
      </c>
    </row>
    <row r="3168" spans="1:11">
      <c r="A3168" s="26">
        <v>43921</v>
      </c>
      <c r="B3168" t="s">
        <v>516</v>
      </c>
      <c r="C3168" t="s">
        <v>517</v>
      </c>
      <c r="D3168" t="s">
        <v>615</v>
      </c>
      <c r="E3168" t="s">
        <v>518</v>
      </c>
      <c r="F3168" s="29">
        <v>38</v>
      </c>
      <c r="G3168" s="29">
        <v>1288552.1399999999</v>
      </c>
      <c r="H3168" t="s">
        <v>11</v>
      </c>
      <c r="I3168" t="s">
        <v>783</v>
      </c>
      <c r="J3168" t="s">
        <v>627</v>
      </c>
      <c r="K3168" t="s">
        <v>784</v>
      </c>
    </row>
    <row r="3169" spans="1:11">
      <c r="A3169" s="26">
        <v>43921</v>
      </c>
      <c r="B3169" t="s">
        <v>516</v>
      </c>
      <c r="C3169" t="s">
        <v>517</v>
      </c>
      <c r="D3169" t="s">
        <v>615</v>
      </c>
      <c r="E3169" t="s">
        <v>518</v>
      </c>
      <c r="F3169" s="29">
        <v>18</v>
      </c>
      <c r="G3169" s="29">
        <v>329996.07</v>
      </c>
      <c r="H3169" t="s">
        <v>11</v>
      </c>
      <c r="I3169" t="s">
        <v>785</v>
      </c>
      <c r="J3169" t="s">
        <v>627</v>
      </c>
      <c r="K3169" t="s">
        <v>786</v>
      </c>
    </row>
    <row r="3170" spans="1:11">
      <c r="A3170" s="26">
        <v>43921</v>
      </c>
      <c r="B3170" t="s">
        <v>516</v>
      </c>
      <c r="C3170" t="s">
        <v>517</v>
      </c>
      <c r="D3170" t="s">
        <v>615</v>
      </c>
      <c r="E3170" t="s">
        <v>518</v>
      </c>
      <c r="F3170" s="29">
        <v>3950</v>
      </c>
      <c r="G3170" s="29">
        <v>1697507953.5699999</v>
      </c>
      <c r="H3170" t="s">
        <v>11</v>
      </c>
      <c r="I3170" t="s">
        <v>787</v>
      </c>
      <c r="J3170" t="s">
        <v>627</v>
      </c>
      <c r="K3170" t="s">
        <v>788</v>
      </c>
    </row>
    <row r="3171" spans="1:11">
      <c r="A3171" s="26">
        <v>43921</v>
      </c>
      <c r="B3171" t="s">
        <v>516</v>
      </c>
      <c r="C3171" t="s">
        <v>517</v>
      </c>
      <c r="D3171" t="s">
        <v>615</v>
      </c>
      <c r="E3171" t="s">
        <v>518</v>
      </c>
      <c r="F3171" s="29">
        <v>723</v>
      </c>
      <c r="G3171" s="29">
        <v>48068792.5</v>
      </c>
      <c r="H3171" t="s">
        <v>11</v>
      </c>
      <c r="I3171" t="s">
        <v>789</v>
      </c>
      <c r="J3171" t="s">
        <v>627</v>
      </c>
      <c r="K3171" t="s">
        <v>790</v>
      </c>
    </row>
    <row r="3172" spans="1:11">
      <c r="A3172" s="26">
        <v>43921</v>
      </c>
      <c r="B3172" t="s">
        <v>516</v>
      </c>
      <c r="C3172" t="s">
        <v>517</v>
      </c>
      <c r="D3172" t="s">
        <v>615</v>
      </c>
      <c r="E3172" t="s">
        <v>518</v>
      </c>
      <c r="F3172" s="29">
        <v>74</v>
      </c>
      <c r="G3172" s="29">
        <v>1020006.43</v>
      </c>
      <c r="H3172" t="s">
        <v>11</v>
      </c>
      <c r="I3172" t="s">
        <v>791</v>
      </c>
      <c r="J3172" t="s">
        <v>627</v>
      </c>
      <c r="K3172" t="s">
        <v>792</v>
      </c>
    </row>
    <row r="3173" spans="1:11">
      <c r="A3173" s="26">
        <v>43921</v>
      </c>
      <c r="B3173" t="s">
        <v>516</v>
      </c>
      <c r="C3173" t="s">
        <v>517</v>
      </c>
      <c r="D3173" t="s">
        <v>615</v>
      </c>
      <c r="E3173" t="s">
        <v>518</v>
      </c>
      <c r="F3173" s="29">
        <v>167</v>
      </c>
      <c r="G3173" s="29">
        <v>9128708.2100000009</v>
      </c>
      <c r="H3173" t="s">
        <v>11</v>
      </c>
      <c r="I3173" t="s">
        <v>793</v>
      </c>
      <c r="J3173" t="s">
        <v>627</v>
      </c>
      <c r="K3173" t="s">
        <v>794</v>
      </c>
    </row>
    <row r="3174" spans="1:11">
      <c r="A3174" s="26">
        <v>43921</v>
      </c>
      <c r="B3174" t="s">
        <v>516</v>
      </c>
      <c r="C3174" t="s">
        <v>517</v>
      </c>
      <c r="D3174" t="s">
        <v>615</v>
      </c>
      <c r="E3174" t="s">
        <v>518</v>
      </c>
      <c r="F3174" s="29">
        <v>61</v>
      </c>
      <c r="G3174" s="29">
        <v>5225281.07</v>
      </c>
      <c r="H3174" t="s">
        <v>11</v>
      </c>
      <c r="I3174" t="s">
        <v>795</v>
      </c>
      <c r="J3174" t="s">
        <v>627</v>
      </c>
      <c r="K3174" t="s">
        <v>796</v>
      </c>
    </row>
    <row r="3175" spans="1:11">
      <c r="A3175" s="26">
        <v>43921</v>
      </c>
      <c r="B3175" t="s">
        <v>516</v>
      </c>
      <c r="C3175" t="s">
        <v>517</v>
      </c>
      <c r="D3175" t="s">
        <v>615</v>
      </c>
      <c r="E3175" t="s">
        <v>518</v>
      </c>
      <c r="F3175" s="29">
        <v>20</v>
      </c>
      <c r="G3175" s="29">
        <v>3511513.21</v>
      </c>
      <c r="H3175" t="s">
        <v>11</v>
      </c>
      <c r="I3175" t="s">
        <v>797</v>
      </c>
      <c r="J3175" t="s">
        <v>627</v>
      </c>
      <c r="K3175" t="s">
        <v>798</v>
      </c>
    </row>
    <row r="3176" spans="1:11">
      <c r="A3176" s="26">
        <v>43921</v>
      </c>
      <c r="B3176" t="s">
        <v>516</v>
      </c>
      <c r="C3176" t="s">
        <v>517</v>
      </c>
      <c r="D3176" t="s">
        <v>615</v>
      </c>
      <c r="E3176" t="s">
        <v>518</v>
      </c>
      <c r="F3176" s="29">
        <v>870</v>
      </c>
      <c r="G3176" s="29">
        <v>18819850.359999999</v>
      </c>
      <c r="H3176" t="s">
        <v>11</v>
      </c>
      <c r="I3176" t="s">
        <v>801</v>
      </c>
      <c r="J3176" t="s">
        <v>627</v>
      </c>
      <c r="K3176" t="s">
        <v>802</v>
      </c>
    </row>
    <row r="3177" spans="1:11">
      <c r="A3177" s="26">
        <v>43921</v>
      </c>
      <c r="B3177" t="s">
        <v>516</v>
      </c>
      <c r="C3177" t="s">
        <v>517</v>
      </c>
      <c r="D3177" t="s">
        <v>615</v>
      </c>
      <c r="E3177" t="s">
        <v>518</v>
      </c>
      <c r="F3177" s="29">
        <v>65</v>
      </c>
      <c r="G3177" s="29">
        <v>2877236.79</v>
      </c>
      <c r="H3177" t="s">
        <v>11</v>
      </c>
      <c r="I3177" t="s">
        <v>1216</v>
      </c>
      <c r="J3177" t="s">
        <v>627</v>
      </c>
      <c r="K3177" t="s">
        <v>1217</v>
      </c>
    </row>
    <row r="3178" spans="1:11">
      <c r="A3178" s="26">
        <v>43921</v>
      </c>
      <c r="B3178" t="s">
        <v>516</v>
      </c>
      <c r="C3178" t="s">
        <v>517</v>
      </c>
      <c r="D3178" t="s">
        <v>615</v>
      </c>
      <c r="E3178" t="s">
        <v>518</v>
      </c>
      <c r="F3178" s="29">
        <v>79</v>
      </c>
      <c r="G3178" s="29">
        <v>1823365</v>
      </c>
      <c r="H3178" t="s">
        <v>11</v>
      </c>
      <c r="I3178" t="s">
        <v>803</v>
      </c>
      <c r="J3178" t="s">
        <v>627</v>
      </c>
      <c r="K3178" t="s">
        <v>804</v>
      </c>
    </row>
    <row r="3179" spans="1:11">
      <c r="A3179" s="26">
        <v>43921</v>
      </c>
      <c r="B3179" t="s">
        <v>516</v>
      </c>
      <c r="C3179" t="s">
        <v>517</v>
      </c>
      <c r="D3179" t="s">
        <v>615</v>
      </c>
      <c r="E3179" t="s">
        <v>518</v>
      </c>
      <c r="F3179" s="29">
        <v>10</v>
      </c>
      <c r="G3179" s="29">
        <v>300786.78999999998</v>
      </c>
      <c r="H3179" t="s">
        <v>11</v>
      </c>
      <c r="I3179" t="s">
        <v>805</v>
      </c>
      <c r="J3179" t="s">
        <v>627</v>
      </c>
      <c r="K3179" t="s">
        <v>806</v>
      </c>
    </row>
    <row r="3180" spans="1:11">
      <c r="A3180" s="26">
        <v>43921</v>
      </c>
      <c r="B3180" t="s">
        <v>516</v>
      </c>
      <c r="C3180" t="s">
        <v>517</v>
      </c>
      <c r="D3180" t="s">
        <v>615</v>
      </c>
      <c r="E3180" t="s">
        <v>518</v>
      </c>
      <c r="F3180" s="29">
        <v>156</v>
      </c>
      <c r="G3180" s="29">
        <v>11072197.859999999</v>
      </c>
      <c r="H3180" t="s">
        <v>11</v>
      </c>
      <c r="I3180" t="s">
        <v>1218</v>
      </c>
      <c r="J3180" t="s">
        <v>627</v>
      </c>
      <c r="K3180" t="s">
        <v>808</v>
      </c>
    </row>
    <row r="3181" spans="1:11">
      <c r="A3181" s="26">
        <v>43921</v>
      </c>
      <c r="B3181" t="s">
        <v>516</v>
      </c>
      <c r="C3181" t="s">
        <v>517</v>
      </c>
      <c r="D3181" t="s">
        <v>615</v>
      </c>
      <c r="E3181" t="s">
        <v>518</v>
      </c>
      <c r="F3181" s="29">
        <v>24</v>
      </c>
      <c r="G3181" s="29">
        <v>215562840.71000001</v>
      </c>
      <c r="H3181" t="s">
        <v>11</v>
      </c>
      <c r="I3181" t="s">
        <v>809</v>
      </c>
      <c r="J3181" t="s">
        <v>627</v>
      </c>
      <c r="K3181" t="s">
        <v>810</v>
      </c>
    </row>
    <row r="3182" spans="1:11">
      <c r="A3182" s="26">
        <v>43921</v>
      </c>
      <c r="B3182" t="s">
        <v>516</v>
      </c>
      <c r="C3182" t="s">
        <v>517</v>
      </c>
      <c r="D3182" t="s">
        <v>615</v>
      </c>
      <c r="E3182" t="s">
        <v>518</v>
      </c>
      <c r="F3182" s="29">
        <v>1208</v>
      </c>
      <c r="G3182" s="29">
        <v>207494045</v>
      </c>
      <c r="H3182" t="s">
        <v>11</v>
      </c>
      <c r="I3182" t="s">
        <v>811</v>
      </c>
      <c r="J3182" t="s">
        <v>627</v>
      </c>
      <c r="K3182" t="s">
        <v>812</v>
      </c>
    </row>
    <row r="3183" spans="1:11">
      <c r="A3183" s="26">
        <v>43921</v>
      </c>
      <c r="B3183" t="s">
        <v>516</v>
      </c>
      <c r="C3183" t="s">
        <v>517</v>
      </c>
      <c r="D3183" t="s">
        <v>615</v>
      </c>
      <c r="E3183" t="s">
        <v>518</v>
      </c>
      <c r="F3183" s="29">
        <v>788</v>
      </c>
      <c r="G3183" s="29">
        <v>326035885.36000001</v>
      </c>
      <c r="H3183" t="s">
        <v>11</v>
      </c>
      <c r="I3183" t="s">
        <v>813</v>
      </c>
      <c r="J3183" t="s">
        <v>627</v>
      </c>
      <c r="K3183" t="s">
        <v>814</v>
      </c>
    </row>
    <row r="3184" spans="1:11">
      <c r="A3184" s="26">
        <v>43921</v>
      </c>
      <c r="B3184" t="s">
        <v>516</v>
      </c>
      <c r="C3184" t="s">
        <v>517</v>
      </c>
      <c r="D3184" t="s">
        <v>615</v>
      </c>
      <c r="E3184" t="s">
        <v>518</v>
      </c>
      <c r="F3184" s="29">
        <v>231</v>
      </c>
      <c r="G3184" s="29">
        <v>23655830</v>
      </c>
      <c r="H3184" t="s">
        <v>11</v>
      </c>
      <c r="I3184" t="s">
        <v>815</v>
      </c>
      <c r="J3184" t="s">
        <v>627</v>
      </c>
      <c r="K3184" t="s">
        <v>816</v>
      </c>
    </row>
    <row r="3185" spans="1:11">
      <c r="A3185" s="26">
        <v>43921</v>
      </c>
      <c r="B3185" t="s">
        <v>516</v>
      </c>
      <c r="C3185" t="s">
        <v>517</v>
      </c>
      <c r="D3185" t="s">
        <v>615</v>
      </c>
      <c r="E3185" t="s">
        <v>518</v>
      </c>
      <c r="F3185" s="29">
        <v>235</v>
      </c>
      <c r="G3185" s="29">
        <v>18361066.07</v>
      </c>
      <c r="H3185" t="s">
        <v>11</v>
      </c>
      <c r="I3185" t="s">
        <v>817</v>
      </c>
      <c r="J3185" t="s">
        <v>627</v>
      </c>
      <c r="K3185" t="s">
        <v>818</v>
      </c>
    </row>
    <row r="3186" spans="1:11">
      <c r="A3186" s="26">
        <v>43921</v>
      </c>
      <c r="B3186" t="s">
        <v>516</v>
      </c>
      <c r="C3186" t="s">
        <v>517</v>
      </c>
      <c r="D3186" t="s">
        <v>615</v>
      </c>
      <c r="E3186" t="s">
        <v>518</v>
      </c>
      <c r="F3186" s="29">
        <v>3336</v>
      </c>
      <c r="G3186" s="29">
        <v>246414733.56999999</v>
      </c>
      <c r="H3186" t="s">
        <v>11</v>
      </c>
      <c r="I3186" t="s">
        <v>819</v>
      </c>
      <c r="J3186" t="s">
        <v>627</v>
      </c>
      <c r="K3186" t="s">
        <v>820</v>
      </c>
    </row>
    <row r="3187" spans="1:11">
      <c r="A3187" s="26">
        <v>43921</v>
      </c>
      <c r="B3187" t="s">
        <v>516</v>
      </c>
      <c r="C3187" t="s">
        <v>517</v>
      </c>
      <c r="D3187" t="s">
        <v>615</v>
      </c>
      <c r="E3187" t="s">
        <v>518</v>
      </c>
      <c r="F3187" s="29">
        <v>185</v>
      </c>
      <c r="G3187" s="29">
        <v>17430775.359999999</v>
      </c>
      <c r="H3187" t="s">
        <v>11</v>
      </c>
      <c r="I3187" t="s">
        <v>821</v>
      </c>
      <c r="J3187" t="s">
        <v>627</v>
      </c>
      <c r="K3187" t="s">
        <v>822</v>
      </c>
    </row>
    <row r="3188" spans="1:11">
      <c r="A3188" s="26">
        <v>43921</v>
      </c>
      <c r="B3188" t="s">
        <v>516</v>
      </c>
      <c r="C3188" t="s">
        <v>517</v>
      </c>
      <c r="D3188" t="s">
        <v>615</v>
      </c>
      <c r="E3188" t="s">
        <v>518</v>
      </c>
      <c r="F3188" s="29">
        <v>481</v>
      </c>
      <c r="G3188" s="29">
        <v>46103288.210000001</v>
      </c>
      <c r="H3188" t="s">
        <v>11</v>
      </c>
      <c r="I3188" t="s">
        <v>823</v>
      </c>
      <c r="J3188" t="s">
        <v>627</v>
      </c>
      <c r="K3188" t="s">
        <v>824</v>
      </c>
    </row>
    <row r="3189" spans="1:11">
      <c r="A3189" s="26">
        <v>43921</v>
      </c>
      <c r="B3189" t="s">
        <v>516</v>
      </c>
      <c r="C3189" t="s">
        <v>517</v>
      </c>
      <c r="D3189" t="s">
        <v>615</v>
      </c>
      <c r="E3189" t="s">
        <v>518</v>
      </c>
      <c r="F3189" s="29">
        <v>391</v>
      </c>
      <c r="G3189" s="29">
        <v>108825400.70999999</v>
      </c>
      <c r="H3189" t="s">
        <v>11</v>
      </c>
      <c r="I3189" t="s">
        <v>825</v>
      </c>
      <c r="J3189" t="s">
        <v>627</v>
      </c>
      <c r="K3189" t="s">
        <v>826</v>
      </c>
    </row>
    <row r="3190" spans="1:11">
      <c r="A3190" s="26">
        <v>43921</v>
      </c>
      <c r="B3190" t="s">
        <v>516</v>
      </c>
      <c r="C3190" t="s">
        <v>517</v>
      </c>
      <c r="D3190" t="s">
        <v>615</v>
      </c>
      <c r="E3190" t="s">
        <v>518</v>
      </c>
      <c r="F3190" s="29">
        <v>243</v>
      </c>
      <c r="G3190" s="29">
        <v>9699385.7100000009</v>
      </c>
      <c r="H3190" t="s">
        <v>11</v>
      </c>
      <c r="I3190" t="s">
        <v>827</v>
      </c>
      <c r="J3190" t="s">
        <v>627</v>
      </c>
      <c r="K3190" t="s">
        <v>828</v>
      </c>
    </row>
    <row r="3191" spans="1:11">
      <c r="A3191" s="26">
        <v>43921</v>
      </c>
      <c r="B3191" t="s">
        <v>516</v>
      </c>
      <c r="C3191" t="s">
        <v>517</v>
      </c>
      <c r="D3191" t="s">
        <v>615</v>
      </c>
      <c r="E3191" t="s">
        <v>518</v>
      </c>
      <c r="F3191" s="29">
        <v>329</v>
      </c>
      <c r="G3191" s="29">
        <v>152320858.21000001</v>
      </c>
      <c r="H3191" t="s">
        <v>11</v>
      </c>
      <c r="I3191" t="s">
        <v>829</v>
      </c>
      <c r="J3191" t="s">
        <v>627</v>
      </c>
      <c r="K3191" t="s">
        <v>830</v>
      </c>
    </row>
    <row r="3192" spans="1:11">
      <c r="A3192" s="26">
        <v>43921</v>
      </c>
      <c r="B3192" t="s">
        <v>516</v>
      </c>
      <c r="C3192" t="s">
        <v>517</v>
      </c>
      <c r="D3192" t="s">
        <v>615</v>
      </c>
      <c r="E3192" t="s">
        <v>518</v>
      </c>
      <c r="F3192" s="29">
        <v>269</v>
      </c>
      <c r="G3192" s="29">
        <v>163316227.5</v>
      </c>
      <c r="H3192" t="s">
        <v>11</v>
      </c>
      <c r="I3192" t="s">
        <v>831</v>
      </c>
      <c r="J3192" t="s">
        <v>627</v>
      </c>
      <c r="K3192" t="s">
        <v>832</v>
      </c>
    </row>
    <row r="3193" spans="1:11">
      <c r="A3193" s="26">
        <v>43921</v>
      </c>
      <c r="B3193" t="s">
        <v>516</v>
      </c>
      <c r="C3193" t="s">
        <v>517</v>
      </c>
      <c r="D3193" t="s">
        <v>615</v>
      </c>
      <c r="E3193" t="s">
        <v>518</v>
      </c>
      <c r="F3193" s="29">
        <v>453</v>
      </c>
      <c r="G3193" s="29">
        <v>39908421.789999999</v>
      </c>
      <c r="H3193" t="s">
        <v>11</v>
      </c>
      <c r="I3193" t="s">
        <v>835</v>
      </c>
      <c r="J3193" t="s">
        <v>627</v>
      </c>
      <c r="K3193" t="s">
        <v>836</v>
      </c>
    </row>
    <row r="3194" spans="1:11">
      <c r="A3194" s="26">
        <v>43921</v>
      </c>
      <c r="B3194" t="s">
        <v>516</v>
      </c>
      <c r="C3194" t="s">
        <v>517</v>
      </c>
      <c r="D3194" t="s">
        <v>615</v>
      </c>
      <c r="E3194" t="s">
        <v>518</v>
      </c>
      <c r="F3194" s="29">
        <v>18</v>
      </c>
      <c r="G3194" s="29">
        <v>1357687.5</v>
      </c>
      <c r="H3194" t="s">
        <v>11</v>
      </c>
      <c r="I3194" t="s">
        <v>837</v>
      </c>
      <c r="J3194" t="s">
        <v>627</v>
      </c>
      <c r="K3194" t="s">
        <v>838</v>
      </c>
    </row>
    <row r="3195" spans="1:11">
      <c r="A3195" s="26">
        <v>43921</v>
      </c>
      <c r="B3195" t="s">
        <v>516</v>
      </c>
      <c r="C3195" t="s">
        <v>517</v>
      </c>
      <c r="D3195" t="s">
        <v>615</v>
      </c>
      <c r="E3195" t="s">
        <v>518</v>
      </c>
      <c r="F3195" s="29">
        <v>229</v>
      </c>
      <c r="G3195" s="29">
        <v>28219480</v>
      </c>
      <c r="H3195" t="s">
        <v>11</v>
      </c>
      <c r="I3195" t="s">
        <v>839</v>
      </c>
      <c r="J3195" t="s">
        <v>627</v>
      </c>
      <c r="K3195" t="s">
        <v>840</v>
      </c>
    </row>
    <row r="3196" spans="1:11">
      <c r="A3196" s="26">
        <v>43921</v>
      </c>
      <c r="B3196" t="s">
        <v>516</v>
      </c>
      <c r="C3196" t="s">
        <v>517</v>
      </c>
      <c r="D3196" t="s">
        <v>615</v>
      </c>
      <c r="E3196" t="s">
        <v>518</v>
      </c>
      <c r="F3196" s="29">
        <v>10</v>
      </c>
      <c r="G3196" s="29">
        <v>1522102.86</v>
      </c>
      <c r="H3196" t="s">
        <v>11</v>
      </c>
      <c r="I3196" t="s">
        <v>841</v>
      </c>
      <c r="J3196" t="s">
        <v>627</v>
      </c>
      <c r="K3196" t="s">
        <v>842</v>
      </c>
    </row>
    <row r="3197" spans="1:11">
      <c r="A3197" s="26">
        <v>43921</v>
      </c>
      <c r="B3197" t="s">
        <v>516</v>
      </c>
      <c r="C3197" t="s">
        <v>517</v>
      </c>
      <c r="D3197" t="s">
        <v>615</v>
      </c>
      <c r="E3197" t="s">
        <v>518</v>
      </c>
      <c r="F3197" s="29">
        <v>1092</v>
      </c>
      <c r="G3197" s="29">
        <v>65454456.789999999</v>
      </c>
      <c r="H3197" t="s">
        <v>11</v>
      </c>
      <c r="I3197" t="s">
        <v>843</v>
      </c>
      <c r="J3197" t="s">
        <v>627</v>
      </c>
      <c r="K3197" t="s">
        <v>844</v>
      </c>
    </row>
    <row r="3198" spans="1:11">
      <c r="A3198" s="26">
        <v>43921</v>
      </c>
      <c r="B3198" t="s">
        <v>516</v>
      </c>
      <c r="C3198" t="s">
        <v>517</v>
      </c>
      <c r="D3198" t="s">
        <v>615</v>
      </c>
      <c r="E3198" t="s">
        <v>518</v>
      </c>
      <c r="F3198" s="29">
        <v>151</v>
      </c>
      <c r="G3198" s="29">
        <v>29953151.789999999</v>
      </c>
      <c r="H3198" t="s">
        <v>11</v>
      </c>
      <c r="I3198" t="s">
        <v>845</v>
      </c>
      <c r="J3198" t="s">
        <v>627</v>
      </c>
      <c r="K3198" t="s">
        <v>846</v>
      </c>
    </row>
    <row r="3199" spans="1:11">
      <c r="A3199" s="26">
        <v>43921</v>
      </c>
      <c r="B3199" t="s">
        <v>516</v>
      </c>
      <c r="C3199" t="s">
        <v>517</v>
      </c>
      <c r="D3199" t="s">
        <v>615</v>
      </c>
      <c r="E3199" t="s">
        <v>518</v>
      </c>
      <c r="F3199" s="29">
        <v>271</v>
      </c>
      <c r="G3199" s="29">
        <v>74198253.930000007</v>
      </c>
      <c r="H3199" t="s">
        <v>11</v>
      </c>
      <c r="I3199" t="s">
        <v>847</v>
      </c>
      <c r="J3199" t="s">
        <v>627</v>
      </c>
      <c r="K3199" t="s">
        <v>848</v>
      </c>
    </row>
    <row r="3200" spans="1:11">
      <c r="A3200" s="26">
        <v>43921</v>
      </c>
      <c r="B3200" t="s">
        <v>516</v>
      </c>
      <c r="C3200" t="s">
        <v>517</v>
      </c>
      <c r="D3200" t="s">
        <v>615</v>
      </c>
      <c r="E3200" t="s">
        <v>518</v>
      </c>
      <c r="F3200" s="29">
        <v>149</v>
      </c>
      <c r="G3200" s="29">
        <v>31374854.640000001</v>
      </c>
      <c r="H3200" t="s">
        <v>11</v>
      </c>
      <c r="I3200" t="s">
        <v>849</v>
      </c>
      <c r="J3200" t="s">
        <v>627</v>
      </c>
      <c r="K3200" t="s">
        <v>850</v>
      </c>
    </row>
    <row r="3201" spans="1:11">
      <c r="A3201" s="26">
        <v>43921</v>
      </c>
      <c r="B3201" t="s">
        <v>516</v>
      </c>
      <c r="C3201" t="s">
        <v>517</v>
      </c>
      <c r="D3201" t="s">
        <v>615</v>
      </c>
      <c r="E3201" t="s">
        <v>518</v>
      </c>
      <c r="F3201" s="29">
        <v>861</v>
      </c>
      <c r="G3201" s="29">
        <v>246415357.13999999</v>
      </c>
      <c r="H3201" t="s">
        <v>11</v>
      </c>
      <c r="I3201" t="s">
        <v>851</v>
      </c>
      <c r="J3201" t="s">
        <v>627</v>
      </c>
      <c r="K3201" t="s">
        <v>852</v>
      </c>
    </row>
    <row r="3202" spans="1:11">
      <c r="A3202" s="26">
        <v>43921</v>
      </c>
      <c r="B3202" t="s">
        <v>516</v>
      </c>
      <c r="C3202" t="s">
        <v>517</v>
      </c>
      <c r="D3202" t="s">
        <v>615</v>
      </c>
      <c r="E3202" t="s">
        <v>518</v>
      </c>
      <c r="F3202" s="29">
        <v>91</v>
      </c>
      <c r="G3202" s="29">
        <v>4074025</v>
      </c>
      <c r="H3202" t="s">
        <v>11</v>
      </c>
      <c r="I3202" t="s">
        <v>855</v>
      </c>
      <c r="J3202" t="s">
        <v>627</v>
      </c>
      <c r="K3202" t="s">
        <v>856</v>
      </c>
    </row>
    <row r="3203" spans="1:11">
      <c r="A3203" s="26">
        <v>43921</v>
      </c>
      <c r="B3203" t="s">
        <v>516</v>
      </c>
      <c r="C3203" t="s">
        <v>517</v>
      </c>
      <c r="D3203" t="s">
        <v>615</v>
      </c>
      <c r="E3203" t="s">
        <v>518</v>
      </c>
      <c r="F3203" s="29">
        <v>52</v>
      </c>
      <c r="G3203" s="29">
        <v>6756769.29</v>
      </c>
      <c r="H3203" t="s">
        <v>11</v>
      </c>
      <c r="I3203" t="s">
        <v>857</v>
      </c>
      <c r="J3203" t="s">
        <v>627</v>
      </c>
      <c r="K3203" t="s">
        <v>858</v>
      </c>
    </row>
    <row r="3204" spans="1:11">
      <c r="A3204" s="26">
        <v>43921</v>
      </c>
      <c r="B3204" t="s">
        <v>516</v>
      </c>
      <c r="C3204" t="s">
        <v>517</v>
      </c>
      <c r="D3204" t="s">
        <v>615</v>
      </c>
      <c r="E3204" t="s">
        <v>518</v>
      </c>
      <c r="F3204" s="29">
        <v>159</v>
      </c>
      <c r="G3204" s="29">
        <v>15237774.640000001</v>
      </c>
      <c r="H3204" t="s">
        <v>11</v>
      </c>
      <c r="I3204" t="s">
        <v>859</v>
      </c>
      <c r="J3204" t="s">
        <v>627</v>
      </c>
      <c r="K3204" t="s">
        <v>860</v>
      </c>
    </row>
    <row r="3205" spans="1:11">
      <c r="A3205" s="26">
        <v>43921</v>
      </c>
      <c r="B3205" t="s">
        <v>516</v>
      </c>
      <c r="C3205" t="s">
        <v>517</v>
      </c>
      <c r="D3205" t="s">
        <v>615</v>
      </c>
      <c r="E3205" t="s">
        <v>518</v>
      </c>
      <c r="F3205" s="29">
        <v>154</v>
      </c>
      <c r="G3205" s="29">
        <v>12213871.07</v>
      </c>
      <c r="H3205" t="s">
        <v>11</v>
      </c>
      <c r="I3205" t="s">
        <v>861</v>
      </c>
      <c r="J3205" t="s">
        <v>627</v>
      </c>
      <c r="K3205" t="s">
        <v>862</v>
      </c>
    </row>
    <row r="3206" spans="1:11">
      <c r="A3206" s="26">
        <v>43921</v>
      </c>
      <c r="B3206" t="s">
        <v>516</v>
      </c>
      <c r="C3206" t="s">
        <v>517</v>
      </c>
      <c r="D3206" t="s">
        <v>615</v>
      </c>
      <c r="E3206" t="s">
        <v>518</v>
      </c>
      <c r="F3206" s="29">
        <v>72</v>
      </c>
      <c r="G3206" s="29">
        <v>4557578.93</v>
      </c>
      <c r="H3206" t="s">
        <v>11</v>
      </c>
      <c r="I3206" t="s">
        <v>863</v>
      </c>
      <c r="J3206" t="s">
        <v>627</v>
      </c>
      <c r="K3206" t="s">
        <v>864</v>
      </c>
    </row>
    <row r="3207" spans="1:11">
      <c r="A3207" s="26">
        <v>43921</v>
      </c>
      <c r="B3207" t="s">
        <v>516</v>
      </c>
      <c r="C3207" t="s">
        <v>517</v>
      </c>
      <c r="D3207" t="s">
        <v>615</v>
      </c>
      <c r="E3207" t="s">
        <v>518</v>
      </c>
      <c r="F3207" s="29">
        <v>178</v>
      </c>
      <c r="G3207" s="29">
        <v>20843716.07</v>
      </c>
      <c r="H3207" t="s">
        <v>11</v>
      </c>
      <c r="I3207" t="s">
        <v>865</v>
      </c>
      <c r="J3207" t="s">
        <v>627</v>
      </c>
      <c r="K3207" t="s">
        <v>866</v>
      </c>
    </row>
    <row r="3208" spans="1:11">
      <c r="A3208" s="26">
        <v>43921</v>
      </c>
      <c r="B3208" t="s">
        <v>516</v>
      </c>
      <c r="C3208" t="s">
        <v>517</v>
      </c>
      <c r="D3208" t="s">
        <v>615</v>
      </c>
      <c r="E3208" t="s">
        <v>518</v>
      </c>
      <c r="F3208" s="29">
        <v>60</v>
      </c>
      <c r="G3208" s="29">
        <v>4963945.3600000003</v>
      </c>
      <c r="H3208" t="s">
        <v>11</v>
      </c>
      <c r="I3208" t="s">
        <v>867</v>
      </c>
      <c r="J3208" t="s">
        <v>627</v>
      </c>
      <c r="K3208" t="s">
        <v>868</v>
      </c>
    </row>
    <row r="3209" spans="1:11">
      <c r="A3209" s="26">
        <v>43921</v>
      </c>
      <c r="B3209" t="s">
        <v>516</v>
      </c>
      <c r="C3209" t="s">
        <v>517</v>
      </c>
      <c r="D3209" t="s">
        <v>615</v>
      </c>
      <c r="E3209" t="s">
        <v>518</v>
      </c>
      <c r="F3209" s="29">
        <v>126</v>
      </c>
      <c r="G3209" s="29">
        <v>35457523.93</v>
      </c>
      <c r="H3209" t="s">
        <v>11</v>
      </c>
      <c r="I3209" t="s">
        <v>869</v>
      </c>
      <c r="J3209" t="s">
        <v>627</v>
      </c>
      <c r="K3209" t="s">
        <v>870</v>
      </c>
    </row>
    <row r="3210" spans="1:11">
      <c r="A3210" s="26">
        <v>43921</v>
      </c>
      <c r="B3210" t="s">
        <v>516</v>
      </c>
      <c r="C3210" t="s">
        <v>517</v>
      </c>
      <c r="D3210" t="s">
        <v>615</v>
      </c>
      <c r="E3210" t="s">
        <v>518</v>
      </c>
      <c r="F3210" s="29">
        <v>84</v>
      </c>
      <c r="G3210" s="29">
        <v>3277859.64</v>
      </c>
      <c r="H3210" t="s">
        <v>11</v>
      </c>
      <c r="I3210" t="s">
        <v>873</v>
      </c>
      <c r="J3210" t="s">
        <v>627</v>
      </c>
      <c r="K3210" t="s">
        <v>874</v>
      </c>
    </row>
    <row r="3211" spans="1:11">
      <c r="A3211" s="26">
        <v>43921</v>
      </c>
      <c r="B3211" t="s">
        <v>516</v>
      </c>
      <c r="C3211" t="s">
        <v>517</v>
      </c>
      <c r="D3211" t="s">
        <v>615</v>
      </c>
      <c r="E3211" t="s">
        <v>518</v>
      </c>
      <c r="F3211" s="29">
        <v>31</v>
      </c>
      <c r="G3211" s="29">
        <v>7071579.29</v>
      </c>
      <c r="H3211" t="s">
        <v>11</v>
      </c>
      <c r="I3211" t="s">
        <v>875</v>
      </c>
      <c r="J3211" t="s">
        <v>627</v>
      </c>
      <c r="K3211" t="s">
        <v>876</v>
      </c>
    </row>
    <row r="3212" spans="1:11">
      <c r="A3212" s="26">
        <v>43921</v>
      </c>
      <c r="B3212" t="s">
        <v>516</v>
      </c>
      <c r="C3212" t="s">
        <v>517</v>
      </c>
      <c r="D3212" t="s">
        <v>615</v>
      </c>
      <c r="E3212" t="s">
        <v>518</v>
      </c>
      <c r="F3212" s="29">
        <v>69</v>
      </c>
      <c r="G3212" s="29">
        <v>14690575.359999999</v>
      </c>
      <c r="H3212" t="s">
        <v>11</v>
      </c>
      <c r="I3212" t="s">
        <v>877</v>
      </c>
      <c r="J3212" t="s">
        <v>627</v>
      </c>
      <c r="K3212" t="s">
        <v>878</v>
      </c>
    </row>
    <row r="3213" spans="1:11">
      <c r="A3213" s="26">
        <v>43921</v>
      </c>
      <c r="B3213" t="s">
        <v>516</v>
      </c>
      <c r="C3213" t="s">
        <v>517</v>
      </c>
      <c r="D3213" t="s">
        <v>615</v>
      </c>
      <c r="E3213" t="s">
        <v>518</v>
      </c>
      <c r="F3213" s="29">
        <v>3052</v>
      </c>
      <c r="G3213" s="29">
        <v>3026665882.1399999</v>
      </c>
      <c r="H3213" t="s">
        <v>11</v>
      </c>
      <c r="I3213" t="s">
        <v>879</v>
      </c>
      <c r="J3213" t="s">
        <v>627</v>
      </c>
      <c r="K3213" t="s">
        <v>880</v>
      </c>
    </row>
    <row r="3214" spans="1:11">
      <c r="A3214" s="26">
        <v>43921</v>
      </c>
      <c r="B3214" t="s">
        <v>516</v>
      </c>
      <c r="C3214" t="s">
        <v>517</v>
      </c>
      <c r="D3214" t="s">
        <v>615</v>
      </c>
      <c r="E3214" t="s">
        <v>518</v>
      </c>
      <c r="F3214" s="29">
        <v>661</v>
      </c>
      <c r="G3214" s="29">
        <v>151150371.06999999</v>
      </c>
      <c r="H3214" t="s">
        <v>11</v>
      </c>
      <c r="I3214" t="s">
        <v>881</v>
      </c>
      <c r="J3214" t="s">
        <v>627</v>
      </c>
      <c r="K3214" t="s">
        <v>882</v>
      </c>
    </row>
    <row r="3215" spans="1:11">
      <c r="A3215" s="26">
        <v>43921</v>
      </c>
      <c r="B3215" t="s">
        <v>516</v>
      </c>
      <c r="C3215" t="s">
        <v>517</v>
      </c>
      <c r="D3215" t="s">
        <v>615</v>
      </c>
      <c r="E3215" t="s">
        <v>518</v>
      </c>
      <c r="F3215" s="29">
        <v>63</v>
      </c>
      <c r="G3215" s="29">
        <v>18839183.210000001</v>
      </c>
      <c r="H3215" t="s">
        <v>11</v>
      </c>
      <c r="I3215" t="s">
        <v>883</v>
      </c>
      <c r="J3215" t="s">
        <v>627</v>
      </c>
      <c r="K3215" t="s">
        <v>884</v>
      </c>
    </row>
    <row r="3216" spans="1:11">
      <c r="A3216" s="26">
        <v>43921</v>
      </c>
      <c r="B3216" t="s">
        <v>516</v>
      </c>
      <c r="C3216" t="s">
        <v>517</v>
      </c>
      <c r="D3216" t="s">
        <v>615</v>
      </c>
      <c r="E3216" t="s">
        <v>518</v>
      </c>
      <c r="F3216" s="29">
        <v>26</v>
      </c>
      <c r="G3216" s="29">
        <v>1039223.57</v>
      </c>
      <c r="H3216" t="s">
        <v>11</v>
      </c>
      <c r="I3216" t="s">
        <v>885</v>
      </c>
      <c r="J3216" t="s">
        <v>627</v>
      </c>
      <c r="K3216" t="s">
        <v>886</v>
      </c>
    </row>
    <row r="3217" spans="1:11">
      <c r="A3217" s="26">
        <v>43921</v>
      </c>
      <c r="B3217" t="s">
        <v>516</v>
      </c>
      <c r="C3217" t="s">
        <v>517</v>
      </c>
      <c r="D3217" t="s">
        <v>615</v>
      </c>
      <c r="E3217" t="s">
        <v>518</v>
      </c>
      <c r="F3217" s="29">
        <v>111</v>
      </c>
      <c r="G3217" s="29">
        <v>4921587.1399999997</v>
      </c>
      <c r="H3217" t="s">
        <v>11</v>
      </c>
      <c r="I3217" t="s">
        <v>887</v>
      </c>
      <c r="J3217" t="s">
        <v>627</v>
      </c>
      <c r="K3217" t="s">
        <v>888</v>
      </c>
    </row>
    <row r="3218" spans="1:11">
      <c r="A3218" s="26">
        <v>43921</v>
      </c>
      <c r="B3218" t="s">
        <v>516</v>
      </c>
      <c r="C3218" t="s">
        <v>517</v>
      </c>
      <c r="D3218" t="s">
        <v>615</v>
      </c>
      <c r="E3218" t="s">
        <v>518</v>
      </c>
      <c r="F3218" s="29">
        <v>39</v>
      </c>
      <c r="G3218" s="29">
        <v>690420.71</v>
      </c>
      <c r="H3218" t="s">
        <v>11</v>
      </c>
      <c r="I3218" t="s">
        <v>889</v>
      </c>
      <c r="J3218" t="s">
        <v>627</v>
      </c>
      <c r="K3218" t="s">
        <v>890</v>
      </c>
    </row>
    <row r="3219" spans="1:11">
      <c r="A3219" s="26">
        <v>43921</v>
      </c>
      <c r="B3219" t="s">
        <v>516</v>
      </c>
      <c r="C3219" t="s">
        <v>517</v>
      </c>
      <c r="D3219" t="s">
        <v>615</v>
      </c>
      <c r="E3219" t="s">
        <v>518</v>
      </c>
      <c r="F3219" s="29">
        <v>39</v>
      </c>
      <c r="G3219" s="29">
        <v>5166024.29</v>
      </c>
      <c r="H3219" t="s">
        <v>11</v>
      </c>
      <c r="I3219" t="s">
        <v>891</v>
      </c>
      <c r="J3219" t="s">
        <v>627</v>
      </c>
      <c r="K3219" t="s">
        <v>892</v>
      </c>
    </row>
    <row r="3220" spans="1:11">
      <c r="A3220" s="26">
        <v>43921</v>
      </c>
      <c r="B3220" t="s">
        <v>516</v>
      </c>
      <c r="C3220" t="s">
        <v>517</v>
      </c>
      <c r="D3220" t="s">
        <v>615</v>
      </c>
      <c r="E3220" t="s">
        <v>518</v>
      </c>
      <c r="F3220" s="29">
        <v>683</v>
      </c>
      <c r="G3220" s="29">
        <v>158065486.06999999</v>
      </c>
      <c r="H3220" t="s">
        <v>11</v>
      </c>
      <c r="I3220" t="s">
        <v>893</v>
      </c>
      <c r="J3220" t="s">
        <v>627</v>
      </c>
      <c r="K3220" t="s">
        <v>894</v>
      </c>
    </row>
    <row r="3221" spans="1:11">
      <c r="A3221" s="26">
        <v>43921</v>
      </c>
      <c r="B3221" t="s">
        <v>516</v>
      </c>
      <c r="C3221" t="s">
        <v>517</v>
      </c>
      <c r="D3221" t="s">
        <v>615</v>
      </c>
      <c r="E3221" t="s">
        <v>518</v>
      </c>
      <c r="F3221" s="29">
        <v>132</v>
      </c>
      <c r="G3221" s="29">
        <v>29660249.640000001</v>
      </c>
      <c r="H3221" t="s">
        <v>11</v>
      </c>
      <c r="I3221" t="s">
        <v>895</v>
      </c>
      <c r="J3221" t="s">
        <v>627</v>
      </c>
      <c r="K3221" t="s">
        <v>896</v>
      </c>
    </row>
    <row r="3222" spans="1:11">
      <c r="A3222" s="26">
        <v>43921</v>
      </c>
      <c r="B3222" t="s">
        <v>516</v>
      </c>
      <c r="C3222" t="s">
        <v>517</v>
      </c>
      <c r="D3222" t="s">
        <v>615</v>
      </c>
      <c r="E3222" t="s">
        <v>518</v>
      </c>
      <c r="F3222" s="29">
        <v>96</v>
      </c>
      <c r="G3222" s="29">
        <v>65775156.789999999</v>
      </c>
      <c r="H3222" t="s">
        <v>11</v>
      </c>
      <c r="I3222" t="s">
        <v>897</v>
      </c>
      <c r="J3222" t="s">
        <v>627</v>
      </c>
      <c r="K3222" t="s">
        <v>898</v>
      </c>
    </row>
    <row r="3223" spans="1:11">
      <c r="A3223" s="26">
        <v>43921</v>
      </c>
      <c r="B3223" t="s">
        <v>516</v>
      </c>
      <c r="C3223" t="s">
        <v>517</v>
      </c>
      <c r="D3223" t="s">
        <v>615</v>
      </c>
      <c r="E3223" t="s">
        <v>518</v>
      </c>
      <c r="F3223" s="29">
        <v>3647</v>
      </c>
      <c r="G3223" s="29">
        <v>2889185166.4299998</v>
      </c>
      <c r="H3223" t="s">
        <v>11</v>
      </c>
      <c r="I3223" t="s">
        <v>899</v>
      </c>
      <c r="J3223" t="s">
        <v>627</v>
      </c>
      <c r="K3223" t="s">
        <v>900</v>
      </c>
    </row>
    <row r="3224" spans="1:11">
      <c r="A3224" s="26">
        <v>43921</v>
      </c>
      <c r="B3224" t="s">
        <v>516</v>
      </c>
      <c r="C3224" t="s">
        <v>517</v>
      </c>
      <c r="D3224" t="s">
        <v>615</v>
      </c>
      <c r="E3224" t="s">
        <v>518</v>
      </c>
      <c r="F3224" s="29">
        <v>205</v>
      </c>
      <c r="G3224" s="29">
        <v>21622437.440000001</v>
      </c>
      <c r="H3224" t="s">
        <v>11</v>
      </c>
      <c r="I3224" t="s">
        <v>901</v>
      </c>
      <c r="J3224" t="s">
        <v>627</v>
      </c>
      <c r="K3224" t="s">
        <v>902</v>
      </c>
    </row>
    <row r="3225" spans="1:11">
      <c r="A3225" s="26">
        <v>43921</v>
      </c>
      <c r="B3225" t="s">
        <v>516</v>
      </c>
      <c r="C3225" t="s">
        <v>517</v>
      </c>
      <c r="D3225" t="s">
        <v>615</v>
      </c>
      <c r="E3225" t="s">
        <v>518</v>
      </c>
      <c r="F3225" s="29">
        <v>104</v>
      </c>
      <c r="G3225" s="29">
        <v>42524256.789999999</v>
      </c>
      <c r="H3225" t="s">
        <v>11</v>
      </c>
      <c r="I3225" t="s">
        <v>903</v>
      </c>
      <c r="J3225" t="s">
        <v>627</v>
      </c>
      <c r="K3225" t="s">
        <v>904</v>
      </c>
    </row>
    <row r="3226" spans="1:11">
      <c r="A3226" s="26">
        <v>43921</v>
      </c>
      <c r="B3226" t="s">
        <v>516</v>
      </c>
      <c r="C3226" t="s">
        <v>517</v>
      </c>
      <c r="D3226" t="s">
        <v>615</v>
      </c>
      <c r="E3226" t="s">
        <v>518</v>
      </c>
      <c r="F3226" s="29">
        <v>47</v>
      </c>
      <c r="G3226" s="29">
        <v>2688400.71</v>
      </c>
      <c r="H3226" t="s">
        <v>11</v>
      </c>
      <c r="I3226" t="s">
        <v>905</v>
      </c>
      <c r="J3226" t="s">
        <v>627</v>
      </c>
      <c r="K3226" t="s">
        <v>906</v>
      </c>
    </row>
    <row r="3227" spans="1:11">
      <c r="A3227" s="26">
        <v>43921</v>
      </c>
      <c r="B3227" t="s">
        <v>516</v>
      </c>
      <c r="C3227" t="s">
        <v>517</v>
      </c>
      <c r="D3227" t="s">
        <v>615</v>
      </c>
      <c r="E3227" t="s">
        <v>518</v>
      </c>
      <c r="F3227" s="29">
        <v>277</v>
      </c>
      <c r="G3227" s="29">
        <v>9040897.1400000006</v>
      </c>
      <c r="H3227" t="s">
        <v>11</v>
      </c>
      <c r="I3227" t="s">
        <v>1226</v>
      </c>
      <c r="J3227" t="s">
        <v>627</v>
      </c>
      <c r="K3227" t="s">
        <v>1227</v>
      </c>
    </row>
    <row r="3228" spans="1:11">
      <c r="A3228" s="26">
        <v>43921</v>
      </c>
      <c r="B3228" t="s">
        <v>516</v>
      </c>
      <c r="C3228" t="s">
        <v>517</v>
      </c>
      <c r="D3228" t="s">
        <v>615</v>
      </c>
      <c r="E3228" t="s">
        <v>518</v>
      </c>
      <c r="F3228" s="29">
        <v>113</v>
      </c>
      <c r="G3228" s="29">
        <v>33123651.43</v>
      </c>
      <c r="H3228" t="s">
        <v>11</v>
      </c>
      <c r="I3228" t="s">
        <v>907</v>
      </c>
      <c r="J3228" t="s">
        <v>627</v>
      </c>
      <c r="K3228" t="s">
        <v>908</v>
      </c>
    </row>
    <row r="3229" spans="1:11">
      <c r="A3229" s="26">
        <v>43921</v>
      </c>
      <c r="B3229" t="s">
        <v>516</v>
      </c>
      <c r="C3229" t="s">
        <v>517</v>
      </c>
      <c r="D3229" t="s">
        <v>615</v>
      </c>
      <c r="E3229" t="s">
        <v>518</v>
      </c>
      <c r="F3229" s="29">
        <v>770</v>
      </c>
      <c r="G3229" s="29">
        <v>219936988.21000001</v>
      </c>
      <c r="H3229" t="s">
        <v>11</v>
      </c>
      <c r="I3229" t="s">
        <v>909</v>
      </c>
      <c r="J3229" t="s">
        <v>627</v>
      </c>
      <c r="K3229" t="s">
        <v>910</v>
      </c>
    </row>
    <row r="3230" spans="1:11">
      <c r="A3230" s="26">
        <v>43921</v>
      </c>
      <c r="B3230" t="s">
        <v>516</v>
      </c>
      <c r="C3230" t="s">
        <v>517</v>
      </c>
      <c r="D3230" t="s">
        <v>615</v>
      </c>
      <c r="E3230" t="s">
        <v>518</v>
      </c>
      <c r="F3230" s="29">
        <v>8</v>
      </c>
      <c r="G3230" s="29">
        <v>1231503.93</v>
      </c>
      <c r="H3230" t="s">
        <v>11</v>
      </c>
      <c r="I3230" t="s">
        <v>911</v>
      </c>
      <c r="J3230" t="s">
        <v>627</v>
      </c>
      <c r="K3230" t="s">
        <v>912</v>
      </c>
    </row>
    <row r="3231" spans="1:11">
      <c r="A3231" s="26">
        <v>43921</v>
      </c>
      <c r="B3231" t="s">
        <v>516</v>
      </c>
      <c r="C3231" t="s">
        <v>517</v>
      </c>
      <c r="D3231" t="s">
        <v>615</v>
      </c>
      <c r="E3231" t="s">
        <v>518</v>
      </c>
      <c r="F3231" s="29">
        <v>175</v>
      </c>
      <c r="G3231" s="29">
        <v>12035686.43</v>
      </c>
      <c r="H3231" t="s">
        <v>11</v>
      </c>
      <c r="I3231" t="s">
        <v>913</v>
      </c>
      <c r="J3231" t="s">
        <v>627</v>
      </c>
      <c r="K3231" t="s">
        <v>914</v>
      </c>
    </row>
    <row r="3232" spans="1:11">
      <c r="A3232" s="26">
        <v>43921</v>
      </c>
      <c r="B3232" t="s">
        <v>516</v>
      </c>
      <c r="C3232" t="s">
        <v>517</v>
      </c>
      <c r="D3232" t="s">
        <v>615</v>
      </c>
      <c r="E3232" t="s">
        <v>518</v>
      </c>
      <c r="F3232" s="29">
        <v>246</v>
      </c>
      <c r="G3232" s="29">
        <v>36387638.210000001</v>
      </c>
      <c r="H3232" t="s">
        <v>11</v>
      </c>
      <c r="I3232" t="s">
        <v>915</v>
      </c>
      <c r="J3232" t="s">
        <v>627</v>
      </c>
      <c r="K3232" t="s">
        <v>916</v>
      </c>
    </row>
    <row r="3233" spans="1:11">
      <c r="A3233" s="26">
        <v>43921</v>
      </c>
      <c r="B3233" t="s">
        <v>516</v>
      </c>
      <c r="C3233" t="s">
        <v>517</v>
      </c>
      <c r="D3233" t="s">
        <v>615</v>
      </c>
      <c r="E3233" t="s">
        <v>518</v>
      </c>
      <c r="F3233" s="29">
        <v>2</v>
      </c>
      <c r="G3233" s="29">
        <v>2007855</v>
      </c>
      <c r="H3233" t="s">
        <v>11</v>
      </c>
      <c r="I3233" t="s">
        <v>917</v>
      </c>
      <c r="J3233" t="s">
        <v>627</v>
      </c>
      <c r="K3233" t="s">
        <v>918</v>
      </c>
    </row>
    <row r="3234" spans="1:11">
      <c r="A3234" s="26">
        <v>43921</v>
      </c>
      <c r="B3234" t="s">
        <v>516</v>
      </c>
      <c r="C3234" t="s">
        <v>517</v>
      </c>
      <c r="D3234" t="s">
        <v>615</v>
      </c>
      <c r="E3234" t="s">
        <v>518</v>
      </c>
      <c r="F3234" s="29">
        <v>2204</v>
      </c>
      <c r="G3234" s="29">
        <v>1219382389.29</v>
      </c>
      <c r="H3234" t="s">
        <v>11</v>
      </c>
      <c r="I3234" t="s">
        <v>919</v>
      </c>
      <c r="J3234" t="s">
        <v>627</v>
      </c>
      <c r="K3234" t="s">
        <v>920</v>
      </c>
    </row>
    <row r="3235" spans="1:11">
      <c r="A3235" s="26">
        <v>43921</v>
      </c>
      <c r="B3235" t="s">
        <v>516</v>
      </c>
      <c r="C3235" t="s">
        <v>517</v>
      </c>
      <c r="D3235" t="s">
        <v>615</v>
      </c>
      <c r="E3235" t="s">
        <v>518</v>
      </c>
      <c r="F3235" s="29">
        <v>10</v>
      </c>
      <c r="G3235" s="29">
        <v>5915515.3600000003</v>
      </c>
      <c r="H3235" t="s">
        <v>11</v>
      </c>
      <c r="I3235" t="s">
        <v>921</v>
      </c>
      <c r="J3235" t="s">
        <v>627</v>
      </c>
      <c r="K3235" t="s">
        <v>922</v>
      </c>
    </row>
    <row r="3236" spans="1:11">
      <c r="A3236" s="26">
        <v>43921</v>
      </c>
      <c r="B3236" t="s">
        <v>516</v>
      </c>
      <c r="C3236" t="s">
        <v>517</v>
      </c>
      <c r="D3236" t="s">
        <v>615</v>
      </c>
      <c r="E3236" t="s">
        <v>518</v>
      </c>
      <c r="F3236" s="29">
        <v>86</v>
      </c>
      <c r="G3236" s="29">
        <v>10889483.93</v>
      </c>
      <c r="H3236" t="s">
        <v>11</v>
      </c>
      <c r="I3236" t="s">
        <v>923</v>
      </c>
      <c r="J3236" t="s">
        <v>627</v>
      </c>
      <c r="K3236" t="s">
        <v>924</v>
      </c>
    </row>
    <row r="3237" spans="1:11">
      <c r="A3237" s="26">
        <v>43921</v>
      </c>
      <c r="B3237" t="s">
        <v>516</v>
      </c>
      <c r="C3237" t="s">
        <v>517</v>
      </c>
      <c r="D3237" t="s">
        <v>615</v>
      </c>
      <c r="E3237" t="s">
        <v>518</v>
      </c>
      <c r="F3237" s="29">
        <v>1120</v>
      </c>
      <c r="G3237" s="29">
        <v>149675312.5</v>
      </c>
      <c r="H3237" t="s">
        <v>11</v>
      </c>
      <c r="I3237" t="s">
        <v>925</v>
      </c>
      <c r="J3237" t="s">
        <v>627</v>
      </c>
      <c r="K3237" t="s">
        <v>926</v>
      </c>
    </row>
    <row r="3238" spans="1:11">
      <c r="A3238" s="26">
        <v>43921</v>
      </c>
      <c r="B3238" t="s">
        <v>516</v>
      </c>
      <c r="C3238" t="s">
        <v>517</v>
      </c>
      <c r="D3238" t="s">
        <v>615</v>
      </c>
      <c r="E3238" t="s">
        <v>518</v>
      </c>
      <c r="F3238" s="29">
        <v>56</v>
      </c>
      <c r="G3238" s="29">
        <v>2991726.43</v>
      </c>
      <c r="H3238" t="s">
        <v>11</v>
      </c>
      <c r="I3238" t="s">
        <v>927</v>
      </c>
      <c r="J3238" t="s">
        <v>627</v>
      </c>
      <c r="K3238" t="s">
        <v>928</v>
      </c>
    </row>
    <row r="3239" spans="1:11">
      <c r="A3239" s="26">
        <v>43921</v>
      </c>
      <c r="B3239" t="s">
        <v>516</v>
      </c>
      <c r="C3239" t="s">
        <v>517</v>
      </c>
      <c r="D3239" t="s">
        <v>615</v>
      </c>
      <c r="E3239" t="s">
        <v>518</v>
      </c>
      <c r="F3239" s="29">
        <v>93</v>
      </c>
      <c r="G3239" s="29">
        <v>24358617.140000001</v>
      </c>
      <c r="H3239" t="s">
        <v>11</v>
      </c>
      <c r="I3239" t="s">
        <v>929</v>
      </c>
      <c r="J3239" t="s">
        <v>627</v>
      </c>
      <c r="K3239" t="s">
        <v>930</v>
      </c>
    </row>
    <row r="3240" spans="1:11">
      <c r="A3240" s="26">
        <v>43921</v>
      </c>
      <c r="B3240" t="s">
        <v>516</v>
      </c>
      <c r="C3240" t="s">
        <v>517</v>
      </c>
      <c r="D3240" t="s">
        <v>615</v>
      </c>
      <c r="E3240" t="s">
        <v>518</v>
      </c>
      <c r="F3240" s="29">
        <v>3</v>
      </c>
      <c r="G3240" s="29">
        <v>480630</v>
      </c>
      <c r="H3240" t="s">
        <v>11</v>
      </c>
      <c r="I3240" t="s">
        <v>1233</v>
      </c>
      <c r="J3240" t="s">
        <v>627</v>
      </c>
      <c r="K3240" t="s">
        <v>1234</v>
      </c>
    </row>
    <row r="3241" spans="1:11">
      <c r="A3241" s="26">
        <v>43921</v>
      </c>
      <c r="B3241" t="s">
        <v>516</v>
      </c>
      <c r="C3241" t="s">
        <v>517</v>
      </c>
      <c r="D3241" t="s">
        <v>615</v>
      </c>
      <c r="E3241" t="s">
        <v>518</v>
      </c>
      <c r="F3241" s="29">
        <v>29</v>
      </c>
      <c r="G3241" s="29">
        <v>3000391.79</v>
      </c>
      <c r="H3241" t="s">
        <v>11</v>
      </c>
      <c r="I3241" t="s">
        <v>931</v>
      </c>
      <c r="J3241" t="s">
        <v>627</v>
      </c>
      <c r="K3241" t="s">
        <v>932</v>
      </c>
    </row>
    <row r="3242" spans="1:11">
      <c r="A3242" s="26">
        <v>43921</v>
      </c>
      <c r="B3242" t="s">
        <v>516</v>
      </c>
      <c r="C3242" t="s">
        <v>517</v>
      </c>
      <c r="D3242" t="s">
        <v>615</v>
      </c>
      <c r="E3242" t="s">
        <v>518</v>
      </c>
      <c r="F3242" s="29">
        <v>7</v>
      </c>
      <c r="G3242" s="29">
        <v>223357.86</v>
      </c>
      <c r="H3242" t="s">
        <v>11</v>
      </c>
      <c r="I3242" t="s">
        <v>933</v>
      </c>
      <c r="J3242" t="s">
        <v>627</v>
      </c>
      <c r="K3242" t="s">
        <v>934</v>
      </c>
    </row>
    <row r="3243" spans="1:11">
      <c r="A3243" s="26">
        <v>43921</v>
      </c>
      <c r="B3243" t="s">
        <v>516</v>
      </c>
      <c r="C3243" t="s">
        <v>517</v>
      </c>
      <c r="D3243" t="s">
        <v>615</v>
      </c>
      <c r="E3243" t="s">
        <v>518</v>
      </c>
      <c r="F3243" s="29">
        <v>165</v>
      </c>
      <c r="G3243" s="29">
        <v>24710343.57</v>
      </c>
      <c r="H3243" t="s">
        <v>11</v>
      </c>
      <c r="I3243" t="s">
        <v>935</v>
      </c>
      <c r="J3243" t="s">
        <v>627</v>
      </c>
      <c r="K3243" t="s">
        <v>936</v>
      </c>
    </row>
    <row r="3244" spans="1:11">
      <c r="A3244" s="26">
        <v>43921</v>
      </c>
      <c r="B3244" t="s">
        <v>516</v>
      </c>
      <c r="C3244" t="s">
        <v>517</v>
      </c>
      <c r="D3244" t="s">
        <v>615</v>
      </c>
      <c r="E3244" t="s">
        <v>518</v>
      </c>
      <c r="F3244" s="29">
        <v>15</v>
      </c>
      <c r="G3244" s="29">
        <v>1028041.07</v>
      </c>
      <c r="H3244" t="s">
        <v>11</v>
      </c>
      <c r="I3244" t="s">
        <v>937</v>
      </c>
      <c r="J3244" t="s">
        <v>627</v>
      </c>
      <c r="K3244" t="s">
        <v>938</v>
      </c>
    </row>
    <row r="3245" spans="1:11">
      <c r="A3245" s="26">
        <v>43921</v>
      </c>
      <c r="B3245" t="s">
        <v>516</v>
      </c>
      <c r="C3245" t="s">
        <v>517</v>
      </c>
      <c r="D3245" t="s">
        <v>615</v>
      </c>
      <c r="E3245" t="s">
        <v>518</v>
      </c>
      <c r="F3245" s="29">
        <v>2533</v>
      </c>
      <c r="G3245" s="29">
        <v>501394023.56999999</v>
      </c>
      <c r="H3245" t="s">
        <v>11</v>
      </c>
      <c r="I3245" t="s">
        <v>939</v>
      </c>
      <c r="J3245" t="s">
        <v>627</v>
      </c>
      <c r="K3245" t="s">
        <v>940</v>
      </c>
    </row>
    <row r="3246" spans="1:11">
      <c r="A3246" s="26">
        <v>43921</v>
      </c>
      <c r="B3246" t="s">
        <v>516</v>
      </c>
      <c r="C3246" t="s">
        <v>517</v>
      </c>
      <c r="D3246" t="s">
        <v>615</v>
      </c>
      <c r="E3246" t="s">
        <v>518</v>
      </c>
      <c r="F3246" s="29">
        <v>53</v>
      </c>
      <c r="G3246" s="29">
        <v>32267711.789999999</v>
      </c>
      <c r="H3246" t="s">
        <v>11</v>
      </c>
      <c r="I3246" t="s">
        <v>941</v>
      </c>
      <c r="J3246" t="s">
        <v>627</v>
      </c>
      <c r="K3246" t="s">
        <v>942</v>
      </c>
    </row>
    <row r="3247" spans="1:11">
      <c r="A3247" s="26">
        <v>43921</v>
      </c>
      <c r="B3247" t="s">
        <v>516</v>
      </c>
      <c r="C3247" t="s">
        <v>517</v>
      </c>
      <c r="D3247" t="s">
        <v>615</v>
      </c>
      <c r="E3247" t="s">
        <v>518</v>
      </c>
      <c r="F3247" s="29">
        <v>285</v>
      </c>
      <c r="G3247" s="29">
        <v>34139833.210000001</v>
      </c>
      <c r="H3247" t="s">
        <v>11</v>
      </c>
      <c r="I3247" t="s">
        <v>943</v>
      </c>
      <c r="J3247" t="s">
        <v>627</v>
      </c>
      <c r="K3247" t="s">
        <v>944</v>
      </c>
    </row>
    <row r="3248" spans="1:11">
      <c r="A3248" s="26">
        <v>43921</v>
      </c>
      <c r="B3248" t="s">
        <v>516</v>
      </c>
      <c r="C3248" t="s">
        <v>517</v>
      </c>
      <c r="D3248" t="s">
        <v>615</v>
      </c>
      <c r="E3248" t="s">
        <v>518</v>
      </c>
      <c r="F3248" s="29">
        <v>23</v>
      </c>
      <c r="G3248" s="29">
        <v>4684911.43</v>
      </c>
      <c r="H3248" t="s">
        <v>11</v>
      </c>
      <c r="I3248" t="s">
        <v>945</v>
      </c>
      <c r="J3248" t="s">
        <v>627</v>
      </c>
      <c r="K3248" t="s">
        <v>946</v>
      </c>
    </row>
    <row r="3249" spans="1:11">
      <c r="A3249" s="26">
        <v>43921</v>
      </c>
      <c r="B3249" t="s">
        <v>516</v>
      </c>
      <c r="C3249" t="s">
        <v>517</v>
      </c>
      <c r="D3249" t="s">
        <v>615</v>
      </c>
      <c r="E3249" t="s">
        <v>518</v>
      </c>
      <c r="F3249" s="29">
        <v>245</v>
      </c>
      <c r="G3249" s="29">
        <v>14174077.859999999</v>
      </c>
      <c r="H3249" t="s">
        <v>11</v>
      </c>
      <c r="I3249" t="s">
        <v>947</v>
      </c>
      <c r="J3249" t="s">
        <v>627</v>
      </c>
      <c r="K3249" t="s">
        <v>948</v>
      </c>
    </row>
    <row r="3250" spans="1:11">
      <c r="A3250" s="26">
        <v>43921</v>
      </c>
      <c r="B3250" t="s">
        <v>516</v>
      </c>
      <c r="C3250" t="s">
        <v>517</v>
      </c>
      <c r="D3250" t="s">
        <v>615</v>
      </c>
      <c r="E3250" t="s">
        <v>518</v>
      </c>
      <c r="F3250" s="29">
        <v>269</v>
      </c>
      <c r="G3250" s="29">
        <v>167257118.21000001</v>
      </c>
      <c r="H3250" t="s">
        <v>11</v>
      </c>
      <c r="I3250" t="s">
        <v>949</v>
      </c>
      <c r="J3250" t="s">
        <v>627</v>
      </c>
      <c r="K3250" t="s">
        <v>950</v>
      </c>
    </row>
    <row r="3251" spans="1:11">
      <c r="A3251" s="26">
        <v>43921</v>
      </c>
      <c r="B3251" t="s">
        <v>516</v>
      </c>
      <c r="C3251" t="s">
        <v>517</v>
      </c>
      <c r="D3251" t="s">
        <v>615</v>
      </c>
      <c r="E3251" t="s">
        <v>518</v>
      </c>
      <c r="F3251" s="29">
        <v>1</v>
      </c>
      <c r="G3251" s="29">
        <v>165089.29</v>
      </c>
      <c r="H3251" t="s">
        <v>11</v>
      </c>
      <c r="I3251" t="s">
        <v>951</v>
      </c>
      <c r="J3251" t="s">
        <v>627</v>
      </c>
      <c r="K3251" t="s">
        <v>952</v>
      </c>
    </row>
    <row r="3252" spans="1:11">
      <c r="A3252" s="26">
        <v>43921</v>
      </c>
      <c r="B3252" t="s">
        <v>516</v>
      </c>
      <c r="C3252" t="s">
        <v>517</v>
      </c>
      <c r="D3252" t="s">
        <v>615</v>
      </c>
      <c r="E3252" t="s">
        <v>518</v>
      </c>
      <c r="F3252" s="29">
        <v>1777</v>
      </c>
      <c r="G3252" s="29">
        <v>1500232766.0699999</v>
      </c>
      <c r="H3252" t="s">
        <v>11</v>
      </c>
      <c r="I3252" t="s">
        <v>953</v>
      </c>
      <c r="J3252" t="s">
        <v>627</v>
      </c>
      <c r="K3252" t="s">
        <v>954</v>
      </c>
    </row>
    <row r="3253" spans="1:11">
      <c r="A3253" s="26">
        <v>43921</v>
      </c>
      <c r="B3253" t="s">
        <v>516</v>
      </c>
      <c r="C3253" t="s">
        <v>517</v>
      </c>
      <c r="D3253" t="s">
        <v>615</v>
      </c>
      <c r="E3253" t="s">
        <v>518</v>
      </c>
      <c r="F3253" s="29">
        <v>281</v>
      </c>
      <c r="G3253" s="29">
        <v>50685655.359999999</v>
      </c>
      <c r="H3253" t="s">
        <v>11</v>
      </c>
      <c r="I3253" t="s">
        <v>955</v>
      </c>
      <c r="J3253" t="s">
        <v>627</v>
      </c>
      <c r="K3253" t="s">
        <v>956</v>
      </c>
    </row>
    <row r="3254" spans="1:11">
      <c r="A3254" s="26">
        <v>43921</v>
      </c>
      <c r="B3254" t="s">
        <v>516</v>
      </c>
      <c r="C3254" t="s">
        <v>517</v>
      </c>
      <c r="D3254" t="s">
        <v>615</v>
      </c>
      <c r="E3254" t="s">
        <v>518</v>
      </c>
      <c r="F3254" s="29">
        <v>1256</v>
      </c>
      <c r="G3254" s="29">
        <v>377502583.93000001</v>
      </c>
      <c r="H3254" t="s">
        <v>11</v>
      </c>
      <c r="I3254" t="s">
        <v>957</v>
      </c>
      <c r="J3254" t="s">
        <v>627</v>
      </c>
      <c r="K3254" t="s">
        <v>958</v>
      </c>
    </row>
    <row r="3255" spans="1:11">
      <c r="A3255" s="26">
        <v>43921</v>
      </c>
      <c r="B3255" t="s">
        <v>516</v>
      </c>
      <c r="C3255" t="s">
        <v>517</v>
      </c>
      <c r="D3255" t="s">
        <v>615</v>
      </c>
      <c r="E3255" t="s">
        <v>518</v>
      </c>
      <c r="F3255" s="29">
        <v>150</v>
      </c>
      <c r="G3255" s="29">
        <v>46536635.710000001</v>
      </c>
      <c r="H3255" t="s">
        <v>11</v>
      </c>
      <c r="I3255" t="s">
        <v>959</v>
      </c>
      <c r="J3255" t="s">
        <v>627</v>
      </c>
      <c r="K3255" t="s">
        <v>960</v>
      </c>
    </row>
    <row r="3256" spans="1:11">
      <c r="A3256" s="26">
        <v>43921</v>
      </c>
      <c r="B3256" t="s">
        <v>516</v>
      </c>
      <c r="C3256" t="s">
        <v>517</v>
      </c>
      <c r="D3256" t="s">
        <v>615</v>
      </c>
      <c r="E3256" t="s">
        <v>518</v>
      </c>
      <c r="F3256" s="29">
        <v>138</v>
      </c>
      <c r="G3256" s="29">
        <v>31773873.210000001</v>
      </c>
      <c r="H3256" t="s">
        <v>11</v>
      </c>
      <c r="I3256" t="s">
        <v>961</v>
      </c>
      <c r="J3256" t="s">
        <v>627</v>
      </c>
      <c r="K3256" t="s">
        <v>962</v>
      </c>
    </row>
    <row r="3257" spans="1:11">
      <c r="A3257" s="26">
        <v>43921</v>
      </c>
      <c r="B3257" t="s">
        <v>516</v>
      </c>
      <c r="C3257" t="s">
        <v>517</v>
      </c>
      <c r="D3257" t="s">
        <v>615</v>
      </c>
      <c r="E3257" t="s">
        <v>518</v>
      </c>
      <c r="F3257" s="29">
        <v>52</v>
      </c>
      <c r="G3257" s="29">
        <v>16842168.57</v>
      </c>
      <c r="H3257" t="s">
        <v>11</v>
      </c>
      <c r="I3257" t="s">
        <v>963</v>
      </c>
      <c r="J3257" t="s">
        <v>627</v>
      </c>
      <c r="K3257" t="s">
        <v>964</v>
      </c>
    </row>
    <row r="3258" spans="1:11">
      <c r="A3258" s="26">
        <v>43921</v>
      </c>
      <c r="B3258" t="s">
        <v>516</v>
      </c>
      <c r="C3258" t="s">
        <v>517</v>
      </c>
      <c r="D3258" t="s">
        <v>615</v>
      </c>
      <c r="E3258" t="s">
        <v>518</v>
      </c>
      <c r="F3258" s="29">
        <v>542</v>
      </c>
      <c r="G3258" s="29">
        <v>7342525</v>
      </c>
      <c r="H3258" t="s">
        <v>11</v>
      </c>
      <c r="I3258" t="s">
        <v>965</v>
      </c>
      <c r="J3258" t="s">
        <v>627</v>
      </c>
      <c r="K3258" t="s">
        <v>966</v>
      </c>
    </row>
    <row r="3259" spans="1:11">
      <c r="A3259" s="26">
        <v>43921</v>
      </c>
      <c r="B3259" t="s">
        <v>516</v>
      </c>
      <c r="C3259" t="s">
        <v>517</v>
      </c>
      <c r="D3259" t="s">
        <v>615</v>
      </c>
      <c r="E3259" t="s">
        <v>518</v>
      </c>
      <c r="F3259" s="29">
        <v>20</v>
      </c>
      <c r="G3259" s="29">
        <v>836799.29</v>
      </c>
      <c r="H3259" t="s">
        <v>11</v>
      </c>
      <c r="I3259" t="s">
        <v>1230</v>
      </c>
      <c r="J3259" t="s">
        <v>627</v>
      </c>
      <c r="K3259" t="s">
        <v>1231</v>
      </c>
    </row>
    <row r="3260" spans="1:11">
      <c r="A3260" s="26">
        <v>43921</v>
      </c>
      <c r="B3260" t="s">
        <v>516</v>
      </c>
      <c r="C3260" t="s">
        <v>517</v>
      </c>
      <c r="D3260" t="s">
        <v>615</v>
      </c>
      <c r="E3260" t="s">
        <v>518</v>
      </c>
      <c r="F3260" s="29">
        <v>15</v>
      </c>
      <c r="G3260" s="29">
        <v>2597736.79</v>
      </c>
      <c r="H3260" t="s">
        <v>11</v>
      </c>
      <c r="I3260" t="s">
        <v>967</v>
      </c>
      <c r="J3260" t="s">
        <v>627</v>
      </c>
      <c r="K3260" t="s">
        <v>968</v>
      </c>
    </row>
    <row r="3261" spans="1:11">
      <c r="A3261" s="26">
        <v>43921</v>
      </c>
      <c r="B3261" t="s">
        <v>516</v>
      </c>
      <c r="C3261" t="s">
        <v>517</v>
      </c>
      <c r="D3261" t="s">
        <v>615</v>
      </c>
      <c r="E3261" t="s">
        <v>518</v>
      </c>
      <c r="F3261" s="29">
        <v>623</v>
      </c>
      <c r="G3261" s="29">
        <v>128512421.43000001</v>
      </c>
      <c r="H3261" t="s">
        <v>11</v>
      </c>
      <c r="I3261" t="s">
        <v>969</v>
      </c>
      <c r="J3261" t="s">
        <v>627</v>
      </c>
      <c r="K3261" t="s">
        <v>970</v>
      </c>
    </row>
    <row r="3262" spans="1:11">
      <c r="A3262" s="26">
        <v>43921</v>
      </c>
      <c r="B3262" t="s">
        <v>516</v>
      </c>
      <c r="C3262" t="s">
        <v>517</v>
      </c>
      <c r="D3262" t="s">
        <v>615</v>
      </c>
      <c r="E3262" t="s">
        <v>518</v>
      </c>
      <c r="F3262" s="29">
        <v>319</v>
      </c>
      <c r="G3262" s="29">
        <v>35690408.93</v>
      </c>
      <c r="H3262" t="s">
        <v>11</v>
      </c>
      <c r="I3262" t="s">
        <v>971</v>
      </c>
      <c r="J3262" t="s">
        <v>627</v>
      </c>
      <c r="K3262" t="s">
        <v>972</v>
      </c>
    </row>
    <row r="3263" spans="1:11">
      <c r="A3263" s="26">
        <v>43921</v>
      </c>
      <c r="B3263" t="s">
        <v>516</v>
      </c>
      <c r="C3263" t="s">
        <v>517</v>
      </c>
      <c r="D3263" t="s">
        <v>615</v>
      </c>
      <c r="E3263" t="s">
        <v>518</v>
      </c>
      <c r="F3263" s="29">
        <v>1632</v>
      </c>
      <c r="G3263" s="29">
        <v>728909647.67999995</v>
      </c>
      <c r="H3263" t="s">
        <v>11</v>
      </c>
      <c r="I3263" t="s">
        <v>809</v>
      </c>
      <c r="J3263" t="s">
        <v>627</v>
      </c>
      <c r="K3263" t="s">
        <v>973</v>
      </c>
    </row>
    <row r="3264" spans="1:11">
      <c r="A3264" s="26">
        <v>43921</v>
      </c>
      <c r="B3264" t="s">
        <v>516</v>
      </c>
      <c r="C3264" t="s">
        <v>517</v>
      </c>
      <c r="D3264" t="s">
        <v>615</v>
      </c>
      <c r="E3264" t="s">
        <v>518</v>
      </c>
      <c r="F3264" s="29">
        <v>24</v>
      </c>
      <c r="G3264" s="29">
        <v>984957.25</v>
      </c>
      <c r="H3264" t="s">
        <v>11</v>
      </c>
      <c r="I3264" t="s">
        <v>917</v>
      </c>
      <c r="J3264" t="s">
        <v>627</v>
      </c>
      <c r="K3264" t="s">
        <v>974</v>
      </c>
    </row>
    <row r="3265" spans="1:11">
      <c r="A3265" s="26">
        <v>43921</v>
      </c>
      <c r="B3265" t="s">
        <v>516</v>
      </c>
      <c r="C3265" t="s">
        <v>517</v>
      </c>
      <c r="D3265" t="s">
        <v>615</v>
      </c>
      <c r="E3265" t="s">
        <v>518</v>
      </c>
      <c r="F3265" s="29">
        <v>317</v>
      </c>
      <c r="G3265" s="29">
        <v>43617367.859999999</v>
      </c>
      <c r="H3265" t="s">
        <v>11</v>
      </c>
      <c r="I3265" t="s">
        <v>975</v>
      </c>
      <c r="J3265" t="s">
        <v>627</v>
      </c>
      <c r="K3265" t="s">
        <v>976</v>
      </c>
    </row>
    <row r="3266" spans="1:11">
      <c r="A3266" s="26">
        <v>43921</v>
      </c>
      <c r="B3266" t="s">
        <v>516</v>
      </c>
      <c r="C3266" t="s">
        <v>517</v>
      </c>
      <c r="D3266" t="s">
        <v>615</v>
      </c>
      <c r="E3266" t="s">
        <v>518</v>
      </c>
      <c r="F3266" s="29">
        <v>1140</v>
      </c>
      <c r="G3266" s="29">
        <v>383817669.29000002</v>
      </c>
      <c r="H3266" t="s">
        <v>11</v>
      </c>
      <c r="I3266" t="s">
        <v>977</v>
      </c>
      <c r="J3266" t="s">
        <v>627</v>
      </c>
      <c r="K3266" t="s">
        <v>978</v>
      </c>
    </row>
    <row r="3267" spans="1:11">
      <c r="A3267" s="26">
        <v>43921</v>
      </c>
      <c r="B3267" t="s">
        <v>516</v>
      </c>
      <c r="C3267" t="s">
        <v>517</v>
      </c>
      <c r="D3267" t="s">
        <v>615</v>
      </c>
      <c r="E3267" t="s">
        <v>518</v>
      </c>
      <c r="F3267" s="29">
        <v>75</v>
      </c>
      <c r="G3267" s="29">
        <v>32893778.93</v>
      </c>
      <c r="H3267" t="s">
        <v>11</v>
      </c>
      <c r="I3267" t="s">
        <v>979</v>
      </c>
      <c r="J3267" t="s">
        <v>627</v>
      </c>
      <c r="K3267" t="s">
        <v>980</v>
      </c>
    </row>
    <row r="3268" spans="1:11">
      <c r="A3268" s="26">
        <v>43921</v>
      </c>
      <c r="B3268" t="s">
        <v>516</v>
      </c>
      <c r="C3268" t="s">
        <v>517</v>
      </c>
      <c r="D3268" t="s">
        <v>615</v>
      </c>
      <c r="E3268" t="s">
        <v>518</v>
      </c>
      <c r="F3268" s="29">
        <v>132</v>
      </c>
      <c r="G3268" s="29">
        <v>30210492.140000001</v>
      </c>
      <c r="H3268" t="s">
        <v>11</v>
      </c>
      <c r="I3268" t="s">
        <v>981</v>
      </c>
      <c r="J3268" t="s">
        <v>627</v>
      </c>
      <c r="K3268" t="s">
        <v>982</v>
      </c>
    </row>
    <row r="3269" spans="1:11">
      <c r="A3269" s="26">
        <v>43921</v>
      </c>
      <c r="B3269" t="s">
        <v>516</v>
      </c>
      <c r="C3269" t="s">
        <v>517</v>
      </c>
      <c r="D3269" t="s">
        <v>615</v>
      </c>
      <c r="E3269" t="s">
        <v>518</v>
      </c>
      <c r="F3269" s="29">
        <v>520</v>
      </c>
      <c r="G3269" s="29">
        <v>16649504.640000001</v>
      </c>
      <c r="H3269" t="s">
        <v>11</v>
      </c>
      <c r="I3269" t="s">
        <v>983</v>
      </c>
      <c r="J3269" t="s">
        <v>627</v>
      </c>
      <c r="K3269" t="s">
        <v>984</v>
      </c>
    </row>
    <row r="3270" spans="1:11">
      <c r="A3270" s="26">
        <v>43921</v>
      </c>
      <c r="B3270" t="s">
        <v>516</v>
      </c>
      <c r="C3270" t="s">
        <v>517</v>
      </c>
      <c r="D3270" t="s">
        <v>615</v>
      </c>
      <c r="E3270" t="s">
        <v>518</v>
      </c>
      <c r="F3270" s="29">
        <v>52</v>
      </c>
      <c r="G3270" s="29">
        <v>29145980.359999999</v>
      </c>
      <c r="H3270" t="s">
        <v>11</v>
      </c>
      <c r="I3270" t="s">
        <v>985</v>
      </c>
      <c r="J3270" t="s">
        <v>627</v>
      </c>
      <c r="K3270" t="s">
        <v>986</v>
      </c>
    </row>
    <row r="3271" spans="1:11">
      <c r="A3271" s="26">
        <v>43921</v>
      </c>
      <c r="B3271" t="s">
        <v>516</v>
      </c>
      <c r="C3271" t="s">
        <v>517</v>
      </c>
      <c r="D3271" t="s">
        <v>615</v>
      </c>
      <c r="E3271" t="s">
        <v>518</v>
      </c>
      <c r="F3271" s="29">
        <v>36</v>
      </c>
      <c r="G3271" s="29">
        <v>4034256.43</v>
      </c>
      <c r="H3271" t="s">
        <v>11</v>
      </c>
      <c r="I3271" t="s">
        <v>987</v>
      </c>
      <c r="J3271" t="s">
        <v>627</v>
      </c>
      <c r="K3271" t="s">
        <v>988</v>
      </c>
    </row>
    <row r="3272" spans="1:11">
      <c r="A3272" s="26">
        <v>43921</v>
      </c>
      <c r="B3272" t="s">
        <v>516</v>
      </c>
      <c r="C3272" t="s">
        <v>517</v>
      </c>
      <c r="D3272" t="s">
        <v>615</v>
      </c>
      <c r="E3272" t="s">
        <v>518</v>
      </c>
      <c r="F3272" s="29">
        <v>241</v>
      </c>
      <c r="G3272" s="29">
        <v>62310043.93</v>
      </c>
      <c r="H3272" t="s">
        <v>11</v>
      </c>
      <c r="I3272" t="s">
        <v>989</v>
      </c>
      <c r="J3272" t="s">
        <v>627</v>
      </c>
      <c r="K3272" t="s">
        <v>990</v>
      </c>
    </row>
    <row r="3273" spans="1:11">
      <c r="A3273" s="26">
        <v>43921</v>
      </c>
      <c r="B3273" t="s">
        <v>516</v>
      </c>
      <c r="C3273" t="s">
        <v>517</v>
      </c>
      <c r="D3273" t="s">
        <v>615</v>
      </c>
      <c r="E3273" t="s">
        <v>518</v>
      </c>
      <c r="F3273" s="29">
        <v>1393</v>
      </c>
      <c r="G3273" s="29">
        <v>1098021539.29</v>
      </c>
      <c r="H3273" t="s">
        <v>11</v>
      </c>
      <c r="I3273" t="s">
        <v>991</v>
      </c>
      <c r="J3273" t="s">
        <v>627</v>
      </c>
      <c r="K3273" t="s">
        <v>992</v>
      </c>
    </row>
    <row r="3274" spans="1:11">
      <c r="A3274" s="26">
        <v>43921</v>
      </c>
      <c r="B3274" t="s">
        <v>516</v>
      </c>
      <c r="C3274" t="s">
        <v>517</v>
      </c>
      <c r="D3274" t="s">
        <v>615</v>
      </c>
      <c r="E3274" t="s">
        <v>518</v>
      </c>
      <c r="F3274" s="29">
        <v>11</v>
      </c>
      <c r="G3274" s="29">
        <v>18796569.640000001</v>
      </c>
      <c r="H3274" t="s">
        <v>11</v>
      </c>
      <c r="I3274" t="s">
        <v>993</v>
      </c>
      <c r="J3274" t="s">
        <v>627</v>
      </c>
      <c r="K3274" t="s">
        <v>994</v>
      </c>
    </row>
    <row r="3275" spans="1:11">
      <c r="A3275" s="26">
        <v>43921</v>
      </c>
      <c r="B3275" t="s">
        <v>516</v>
      </c>
      <c r="C3275" t="s">
        <v>517</v>
      </c>
      <c r="D3275" t="s">
        <v>615</v>
      </c>
      <c r="E3275" t="s">
        <v>518</v>
      </c>
      <c r="F3275" s="29">
        <v>122</v>
      </c>
      <c r="G3275" s="29">
        <v>10852869.48</v>
      </c>
      <c r="H3275" t="s">
        <v>11</v>
      </c>
      <c r="I3275" t="s">
        <v>993</v>
      </c>
      <c r="J3275" t="s">
        <v>627</v>
      </c>
      <c r="K3275" t="s">
        <v>995</v>
      </c>
    </row>
    <row r="3276" spans="1:11">
      <c r="A3276" s="26">
        <v>43921</v>
      </c>
      <c r="B3276" t="s">
        <v>516</v>
      </c>
      <c r="C3276" t="s">
        <v>517</v>
      </c>
      <c r="D3276" t="s">
        <v>615</v>
      </c>
      <c r="E3276" t="s">
        <v>518</v>
      </c>
      <c r="F3276" s="29">
        <v>333</v>
      </c>
      <c r="G3276" s="29">
        <v>45932418.93</v>
      </c>
      <c r="H3276" t="s">
        <v>11</v>
      </c>
      <c r="I3276" t="s">
        <v>996</v>
      </c>
      <c r="J3276" t="s">
        <v>627</v>
      </c>
      <c r="K3276" t="s">
        <v>997</v>
      </c>
    </row>
    <row r="3277" spans="1:11">
      <c r="A3277" s="26">
        <v>43921</v>
      </c>
      <c r="B3277" t="s">
        <v>516</v>
      </c>
      <c r="C3277" t="s">
        <v>517</v>
      </c>
      <c r="D3277" t="s">
        <v>615</v>
      </c>
      <c r="E3277" t="s">
        <v>518</v>
      </c>
      <c r="F3277" s="29">
        <v>1523</v>
      </c>
      <c r="G3277" s="29">
        <v>516791355.36000001</v>
      </c>
      <c r="H3277" t="s">
        <v>11</v>
      </c>
      <c r="I3277" t="s">
        <v>998</v>
      </c>
      <c r="J3277" t="s">
        <v>627</v>
      </c>
      <c r="K3277" t="s">
        <v>999</v>
      </c>
    </row>
    <row r="3278" spans="1:11">
      <c r="A3278" s="26">
        <v>43921</v>
      </c>
      <c r="B3278" t="s">
        <v>516</v>
      </c>
      <c r="C3278" t="s">
        <v>517</v>
      </c>
      <c r="D3278" t="s">
        <v>615</v>
      </c>
      <c r="E3278" t="s">
        <v>518</v>
      </c>
      <c r="F3278" s="29">
        <v>386</v>
      </c>
      <c r="G3278" s="29">
        <v>15435408.23</v>
      </c>
      <c r="H3278" t="s">
        <v>11</v>
      </c>
      <c r="I3278" t="s">
        <v>991</v>
      </c>
      <c r="J3278" t="s">
        <v>627</v>
      </c>
      <c r="K3278" t="s">
        <v>1000</v>
      </c>
    </row>
    <row r="3279" spans="1:11">
      <c r="A3279" s="26">
        <v>43921</v>
      </c>
      <c r="B3279" t="s">
        <v>516</v>
      </c>
      <c r="C3279" t="s">
        <v>517</v>
      </c>
      <c r="D3279" t="s">
        <v>615</v>
      </c>
      <c r="E3279" t="s">
        <v>518</v>
      </c>
      <c r="F3279" s="29">
        <v>11</v>
      </c>
      <c r="G3279" s="29">
        <v>1324800.71</v>
      </c>
      <c r="H3279" t="s">
        <v>11</v>
      </c>
      <c r="I3279" t="s">
        <v>1001</v>
      </c>
      <c r="J3279" t="s">
        <v>627</v>
      </c>
      <c r="K3279" t="s">
        <v>1002</v>
      </c>
    </row>
    <row r="3280" spans="1:11">
      <c r="A3280" s="26">
        <v>43921</v>
      </c>
      <c r="B3280" t="s">
        <v>516</v>
      </c>
      <c r="C3280" t="s">
        <v>517</v>
      </c>
      <c r="D3280" t="s">
        <v>615</v>
      </c>
      <c r="E3280" t="s">
        <v>518</v>
      </c>
      <c r="F3280" s="29">
        <v>71</v>
      </c>
      <c r="G3280" s="29">
        <v>21886660.359999999</v>
      </c>
      <c r="H3280" t="s">
        <v>11</v>
      </c>
      <c r="I3280" t="s">
        <v>1003</v>
      </c>
      <c r="J3280" t="s">
        <v>627</v>
      </c>
      <c r="K3280" t="s">
        <v>1004</v>
      </c>
    </row>
    <row r="3281" spans="1:11">
      <c r="A3281" s="26">
        <v>43921</v>
      </c>
      <c r="B3281" t="s">
        <v>516</v>
      </c>
      <c r="C3281" t="s">
        <v>517</v>
      </c>
      <c r="D3281" t="s">
        <v>615</v>
      </c>
      <c r="E3281" t="s">
        <v>518</v>
      </c>
      <c r="F3281" s="29">
        <v>136</v>
      </c>
      <c r="G3281" s="29">
        <v>11547988.210000001</v>
      </c>
      <c r="H3281" t="s">
        <v>11</v>
      </c>
      <c r="I3281" t="s">
        <v>1005</v>
      </c>
      <c r="J3281" t="s">
        <v>627</v>
      </c>
      <c r="K3281" t="s">
        <v>1006</v>
      </c>
    </row>
    <row r="3282" spans="1:11">
      <c r="A3282" s="26">
        <v>43921</v>
      </c>
      <c r="B3282" t="s">
        <v>516</v>
      </c>
      <c r="C3282" t="s">
        <v>517</v>
      </c>
      <c r="D3282" t="s">
        <v>615</v>
      </c>
      <c r="E3282" t="s">
        <v>518</v>
      </c>
      <c r="F3282" s="29">
        <v>38</v>
      </c>
      <c r="G3282" s="29">
        <v>9795512.5</v>
      </c>
      <c r="H3282" t="s">
        <v>11</v>
      </c>
      <c r="I3282" t="s">
        <v>1007</v>
      </c>
      <c r="J3282" t="s">
        <v>627</v>
      </c>
      <c r="K3282" t="s">
        <v>1008</v>
      </c>
    </row>
    <row r="3283" spans="1:11">
      <c r="A3283" s="26">
        <v>43921</v>
      </c>
      <c r="B3283" t="s">
        <v>516</v>
      </c>
      <c r="C3283" t="s">
        <v>517</v>
      </c>
      <c r="D3283" t="s">
        <v>615</v>
      </c>
      <c r="E3283" t="s">
        <v>518</v>
      </c>
      <c r="F3283" s="29">
        <v>147</v>
      </c>
      <c r="G3283" s="29">
        <v>10449660.710000001</v>
      </c>
      <c r="H3283" t="s">
        <v>11</v>
      </c>
      <c r="I3283" t="s">
        <v>1009</v>
      </c>
      <c r="J3283" t="s">
        <v>627</v>
      </c>
      <c r="K3283" t="s">
        <v>1010</v>
      </c>
    </row>
    <row r="3284" spans="1:11">
      <c r="A3284" s="26">
        <v>43921</v>
      </c>
      <c r="B3284" t="s">
        <v>516</v>
      </c>
      <c r="C3284" t="s">
        <v>517</v>
      </c>
      <c r="D3284" t="s">
        <v>615</v>
      </c>
      <c r="E3284" t="s">
        <v>518</v>
      </c>
      <c r="F3284" s="29">
        <v>30</v>
      </c>
      <c r="G3284" s="29">
        <v>46776951.07</v>
      </c>
      <c r="H3284" t="s">
        <v>11</v>
      </c>
      <c r="I3284" t="s">
        <v>1011</v>
      </c>
      <c r="J3284" t="s">
        <v>627</v>
      </c>
      <c r="K3284" t="s">
        <v>1012</v>
      </c>
    </row>
    <row r="3285" spans="1:11">
      <c r="A3285" s="26">
        <v>43921</v>
      </c>
      <c r="B3285" t="s">
        <v>516</v>
      </c>
      <c r="C3285" t="s">
        <v>517</v>
      </c>
      <c r="D3285" t="s">
        <v>615</v>
      </c>
      <c r="E3285" t="s">
        <v>518</v>
      </c>
      <c r="F3285" s="29">
        <v>6</v>
      </c>
      <c r="G3285" s="29">
        <v>3790507.86</v>
      </c>
      <c r="H3285" t="s">
        <v>11</v>
      </c>
      <c r="I3285" t="s">
        <v>1013</v>
      </c>
      <c r="J3285" t="s">
        <v>627</v>
      </c>
      <c r="K3285" t="s">
        <v>1014</v>
      </c>
    </row>
    <row r="3286" spans="1:11">
      <c r="A3286" s="26">
        <v>43921</v>
      </c>
      <c r="B3286" t="s">
        <v>516</v>
      </c>
      <c r="C3286" t="s">
        <v>517</v>
      </c>
      <c r="D3286" t="s">
        <v>615</v>
      </c>
      <c r="E3286" t="s">
        <v>518</v>
      </c>
      <c r="F3286" s="29">
        <v>555</v>
      </c>
      <c r="G3286" s="29">
        <v>135322092.5</v>
      </c>
      <c r="H3286" t="s">
        <v>11</v>
      </c>
      <c r="I3286" t="s">
        <v>1015</v>
      </c>
      <c r="J3286" t="s">
        <v>627</v>
      </c>
      <c r="K3286" t="s">
        <v>1016</v>
      </c>
    </row>
    <row r="3287" spans="1:11">
      <c r="A3287" s="26">
        <v>43921</v>
      </c>
      <c r="B3287" t="s">
        <v>516</v>
      </c>
      <c r="C3287" t="s">
        <v>517</v>
      </c>
      <c r="D3287" t="s">
        <v>615</v>
      </c>
      <c r="E3287" t="s">
        <v>518</v>
      </c>
      <c r="F3287" s="29">
        <v>190</v>
      </c>
      <c r="G3287" s="29">
        <v>24829321.789999999</v>
      </c>
      <c r="H3287" t="s">
        <v>11</v>
      </c>
      <c r="I3287" t="s">
        <v>1017</v>
      </c>
      <c r="J3287" t="s">
        <v>627</v>
      </c>
      <c r="K3287" t="s">
        <v>1018</v>
      </c>
    </row>
    <row r="3288" spans="1:11">
      <c r="A3288" s="26">
        <v>43921</v>
      </c>
      <c r="B3288" t="s">
        <v>516</v>
      </c>
      <c r="C3288" t="s">
        <v>517</v>
      </c>
      <c r="D3288" t="s">
        <v>615</v>
      </c>
      <c r="E3288" t="s">
        <v>518</v>
      </c>
      <c r="F3288" s="29">
        <v>257</v>
      </c>
      <c r="G3288" s="29">
        <v>17003188.93</v>
      </c>
      <c r="H3288" t="s">
        <v>11</v>
      </c>
      <c r="I3288" t="s">
        <v>1019</v>
      </c>
      <c r="J3288" t="s">
        <v>627</v>
      </c>
      <c r="K3288" t="s">
        <v>1020</v>
      </c>
    </row>
    <row r="3289" spans="1:11">
      <c r="A3289" s="26">
        <v>43921</v>
      </c>
      <c r="B3289" t="s">
        <v>516</v>
      </c>
      <c r="C3289" t="s">
        <v>517</v>
      </c>
      <c r="D3289" t="s">
        <v>615</v>
      </c>
      <c r="E3289" t="s">
        <v>518</v>
      </c>
      <c r="F3289" s="29">
        <v>94</v>
      </c>
      <c r="G3289" s="29">
        <v>43153399.289999999</v>
      </c>
      <c r="H3289" t="s">
        <v>11</v>
      </c>
      <c r="I3289" t="s">
        <v>1021</v>
      </c>
      <c r="J3289" t="s">
        <v>627</v>
      </c>
      <c r="K3289" t="s">
        <v>1022</v>
      </c>
    </row>
    <row r="3290" spans="1:11">
      <c r="A3290" s="26">
        <v>43921</v>
      </c>
      <c r="B3290" t="s">
        <v>516</v>
      </c>
      <c r="C3290" t="s">
        <v>517</v>
      </c>
      <c r="D3290" t="s">
        <v>615</v>
      </c>
      <c r="E3290" t="s">
        <v>518</v>
      </c>
      <c r="F3290" s="29">
        <v>117</v>
      </c>
      <c r="G3290" s="29">
        <v>9449919.4800000004</v>
      </c>
      <c r="H3290" t="s">
        <v>11</v>
      </c>
      <c r="I3290" t="s">
        <v>1011</v>
      </c>
      <c r="J3290" t="s">
        <v>627</v>
      </c>
      <c r="K3290" t="s">
        <v>1023</v>
      </c>
    </row>
    <row r="3291" spans="1:11">
      <c r="A3291" s="26">
        <v>43921</v>
      </c>
      <c r="B3291" t="s">
        <v>516</v>
      </c>
      <c r="C3291" t="s">
        <v>517</v>
      </c>
      <c r="D3291" t="s">
        <v>615</v>
      </c>
      <c r="E3291" t="s">
        <v>518</v>
      </c>
      <c r="F3291" s="29">
        <v>41</v>
      </c>
      <c r="G3291" s="29">
        <v>17048660.359999999</v>
      </c>
      <c r="H3291" t="s">
        <v>11</v>
      </c>
      <c r="I3291" t="s">
        <v>1024</v>
      </c>
      <c r="J3291" t="s">
        <v>627</v>
      </c>
      <c r="K3291" t="s">
        <v>1025</v>
      </c>
    </row>
    <row r="3292" spans="1:11">
      <c r="A3292" s="26">
        <v>43921</v>
      </c>
      <c r="B3292" t="s">
        <v>516</v>
      </c>
      <c r="C3292" t="s">
        <v>517</v>
      </c>
      <c r="D3292" t="s">
        <v>615</v>
      </c>
      <c r="E3292" t="s">
        <v>518</v>
      </c>
      <c r="F3292" s="29">
        <v>38</v>
      </c>
      <c r="G3292" s="29">
        <v>5658196.9199999999</v>
      </c>
      <c r="H3292" t="s">
        <v>11</v>
      </c>
      <c r="I3292" t="s">
        <v>1026</v>
      </c>
      <c r="J3292" t="s">
        <v>627</v>
      </c>
      <c r="K3292" t="s">
        <v>1027</v>
      </c>
    </row>
    <row r="3293" spans="1:11">
      <c r="A3293" s="26">
        <v>43921</v>
      </c>
      <c r="B3293" t="s">
        <v>516</v>
      </c>
      <c r="C3293" t="s">
        <v>517</v>
      </c>
      <c r="D3293" t="s">
        <v>615</v>
      </c>
      <c r="E3293" t="s">
        <v>518</v>
      </c>
      <c r="F3293" s="29">
        <v>17</v>
      </c>
      <c r="G3293" s="29">
        <v>1264037.95</v>
      </c>
      <c r="H3293" t="s">
        <v>11</v>
      </c>
      <c r="I3293" t="s">
        <v>1028</v>
      </c>
      <c r="J3293" t="s">
        <v>627</v>
      </c>
      <c r="K3293" t="s">
        <v>1029</v>
      </c>
    </row>
    <row r="3294" spans="1:11">
      <c r="A3294" s="26">
        <v>43921</v>
      </c>
      <c r="B3294" t="s">
        <v>516</v>
      </c>
      <c r="C3294" t="s">
        <v>517</v>
      </c>
      <c r="D3294" t="s">
        <v>615</v>
      </c>
      <c r="E3294" t="s">
        <v>518</v>
      </c>
      <c r="F3294" s="29">
        <v>5312</v>
      </c>
      <c r="G3294" s="29">
        <v>10425063085.709999</v>
      </c>
      <c r="H3294" t="s">
        <v>11</v>
      </c>
      <c r="I3294" t="s">
        <v>1091</v>
      </c>
      <c r="J3294" t="s">
        <v>1087</v>
      </c>
      <c r="K3294" t="s">
        <v>1092</v>
      </c>
    </row>
    <row r="3295" spans="1:11">
      <c r="A3295" s="26">
        <v>43921</v>
      </c>
      <c r="B3295" t="s">
        <v>516</v>
      </c>
      <c r="C3295" t="s">
        <v>517</v>
      </c>
      <c r="D3295" t="s">
        <v>615</v>
      </c>
      <c r="E3295" t="s">
        <v>518</v>
      </c>
      <c r="F3295" s="29">
        <v>2303</v>
      </c>
      <c r="G3295" s="29">
        <v>2912839189.29</v>
      </c>
      <c r="H3295" t="s">
        <v>11</v>
      </c>
      <c r="I3295" t="s">
        <v>1095</v>
      </c>
      <c r="J3295" t="s">
        <v>1087</v>
      </c>
      <c r="K3295" t="s">
        <v>1096</v>
      </c>
    </row>
    <row r="3296" spans="1:11">
      <c r="A3296" s="26">
        <v>43921</v>
      </c>
      <c r="B3296" t="s">
        <v>516</v>
      </c>
      <c r="C3296" t="s">
        <v>517</v>
      </c>
      <c r="D3296" t="s">
        <v>615</v>
      </c>
      <c r="E3296" t="s">
        <v>518</v>
      </c>
      <c r="F3296" s="29">
        <v>520</v>
      </c>
      <c r="G3296" s="29">
        <v>156136092.86000001</v>
      </c>
      <c r="H3296" t="s">
        <v>11</v>
      </c>
      <c r="I3296" t="s">
        <v>1097</v>
      </c>
      <c r="J3296" t="s">
        <v>1087</v>
      </c>
      <c r="K3296" t="s">
        <v>1098</v>
      </c>
    </row>
    <row r="3297" spans="1:11">
      <c r="A3297" s="26">
        <v>43921</v>
      </c>
      <c r="B3297" t="s">
        <v>516</v>
      </c>
      <c r="C3297" t="s">
        <v>517</v>
      </c>
      <c r="D3297" t="s">
        <v>615</v>
      </c>
      <c r="E3297" t="s">
        <v>518</v>
      </c>
      <c r="F3297" s="29">
        <v>76</v>
      </c>
      <c r="G3297" s="29">
        <v>42148800</v>
      </c>
      <c r="H3297" t="s">
        <v>11</v>
      </c>
      <c r="I3297" t="s">
        <v>1099</v>
      </c>
      <c r="J3297" t="s">
        <v>1087</v>
      </c>
      <c r="K3297" t="s">
        <v>1100</v>
      </c>
    </row>
    <row r="3298" spans="1:11">
      <c r="A3298" s="26">
        <v>43921</v>
      </c>
      <c r="B3298" t="s">
        <v>516</v>
      </c>
      <c r="C3298" t="s">
        <v>517</v>
      </c>
      <c r="D3298" t="s">
        <v>615</v>
      </c>
      <c r="E3298" t="s">
        <v>518</v>
      </c>
      <c r="F3298" s="29">
        <v>2425</v>
      </c>
      <c r="G3298" s="29">
        <v>1346559381.25</v>
      </c>
      <c r="H3298" t="s">
        <v>11</v>
      </c>
      <c r="I3298" t="s">
        <v>1101</v>
      </c>
      <c r="J3298" t="s">
        <v>1087</v>
      </c>
      <c r="K3298" t="s">
        <v>1102</v>
      </c>
    </row>
    <row r="3299" spans="1:11">
      <c r="A3299" s="26">
        <v>43921</v>
      </c>
      <c r="B3299" t="s">
        <v>516</v>
      </c>
      <c r="C3299" t="s">
        <v>517</v>
      </c>
      <c r="D3299" t="s">
        <v>615</v>
      </c>
      <c r="E3299" t="s">
        <v>518</v>
      </c>
      <c r="F3299" s="29">
        <v>2001</v>
      </c>
      <c r="G3299" s="29">
        <v>1149321267.6500001</v>
      </c>
      <c r="H3299" t="s">
        <v>11</v>
      </c>
      <c r="I3299" t="s">
        <v>1101</v>
      </c>
      <c r="J3299" t="s">
        <v>1087</v>
      </c>
      <c r="K3299" t="s">
        <v>1103</v>
      </c>
    </row>
    <row r="3300" spans="1:11">
      <c r="A3300" s="26">
        <v>43921</v>
      </c>
      <c r="B3300" t="s">
        <v>516</v>
      </c>
      <c r="C3300" t="s">
        <v>517</v>
      </c>
      <c r="D3300" t="s">
        <v>615</v>
      </c>
      <c r="E3300" t="s">
        <v>518</v>
      </c>
      <c r="F3300" s="29">
        <v>2598</v>
      </c>
      <c r="G3300" s="29">
        <v>1371198791.1800001</v>
      </c>
      <c r="H3300" t="s">
        <v>11</v>
      </c>
      <c r="I3300" t="s">
        <v>1101</v>
      </c>
      <c r="J3300" t="s">
        <v>1087</v>
      </c>
      <c r="K3300" t="s">
        <v>1104</v>
      </c>
    </row>
    <row r="3301" spans="1:11">
      <c r="A3301" s="26">
        <v>43921</v>
      </c>
      <c r="B3301" t="s">
        <v>516</v>
      </c>
      <c r="C3301" t="s">
        <v>517</v>
      </c>
      <c r="D3301" t="s">
        <v>615</v>
      </c>
      <c r="E3301" t="s">
        <v>518</v>
      </c>
      <c r="F3301" s="29">
        <v>303103</v>
      </c>
      <c r="G3301" s="29">
        <v>159832026412.5</v>
      </c>
      <c r="H3301" t="s">
        <v>11</v>
      </c>
      <c r="I3301" t="s">
        <v>1106</v>
      </c>
      <c r="J3301" t="s">
        <v>1087</v>
      </c>
      <c r="K3301" t="s">
        <v>1107</v>
      </c>
    </row>
    <row r="3302" spans="1:11">
      <c r="A3302" s="26">
        <v>43921</v>
      </c>
      <c r="B3302" t="s">
        <v>516</v>
      </c>
      <c r="C3302" t="s">
        <v>517</v>
      </c>
      <c r="D3302" t="s">
        <v>615</v>
      </c>
      <c r="E3302" t="s">
        <v>518</v>
      </c>
      <c r="F3302" s="29">
        <v>1792</v>
      </c>
      <c r="G3302" s="29">
        <v>1092587357.6800001</v>
      </c>
      <c r="H3302" t="s">
        <v>11</v>
      </c>
      <c r="I3302" t="s">
        <v>1112</v>
      </c>
      <c r="J3302" t="s">
        <v>1087</v>
      </c>
      <c r="K3302" t="s">
        <v>1113</v>
      </c>
    </row>
    <row r="3303" spans="1:11">
      <c r="A3303" s="26">
        <v>43921</v>
      </c>
      <c r="B3303" t="s">
        <v>516</v>
      </c>
      <c r="C3303" t="s">
        <v>517</v>
      </c>
      <c r="D3303" t="s">
        <v>615</v>
      </c>
      <c r="E3303" t="s">
        <v>518</v>
      </c>
      <c r="F3303" s="29">
        <v>138</v>
      </c>
      <c r="G3303" s="29">
        <v>118773716.06999999</v>
      </c>
      <c r="H3303" t="s">
        <v>11</v>
      </c>
      <c r="I3303" t="s">
        <v>1206</v>
      </c>
      <c r="J3303" t="s">
        <v>1087</v>
      </c>
      <c r="K3303" t="s">
        <v>1207</v>
      </c>
    </row>
    <row r="3304" spans="1:11">
      <c r="A3304" s="26">
        <v>43921</v>
      </c>
      <c r="B3304" t="s">
        <v>516</v>
      </c>
      <c r="C3304" t="s">
        <v>517</v>
      </c>
      <c r="D3304" t="s">
        <v>615</v>
      </c>
      <c r="E3304" t="s">
        <v>518</v>
      </c>
      <c r="F3304" s="29">
        <v>493</v>
      </c>
      <c r="G3304" s="29">
        <v>155057207.53999999</v>
      </c>
      <c r="H3304" t="s">
        <v>11</v>
      </c>
      <c r="I3304" t="s">
        <v>1114</v>
      </c>
      <c r="J3304" t="s">
        <v>1087</v>
      </c>
      <c r="K3304" t="s">
        <v>1115</v>
      </c>
    </row>
    <row r="3305" spans="1:11">
      <c r="A3305" s="26">
        <v>43921</v>
      </c>
      <c r="B3305" t="s">
        <v>516</v>
      </c>
      <c r="C3305" t="s">
        <v>517</v>
      </c>
      <c r="D3305" t="s">
        <v>615</v>
      </c>
      <c r="E3305" t="s">
        <v>518</v>
      </c>
      <c r="F3305" s="29">
        <v>257412</v>
      </c>
      <c r="G3305" s="29">
        <v>553150985964.29004</v>
      </c>
      <c r="H3305" t="s">
        <v>11</v>
      </c>
      <c r="I3305" t="s">
        <v>1116</v>
      </c>
      <c r="J3305" t="s">
        <v>1087</v>
      </c>
      <c r="K3305" t="s">
        <v>1117</v>
      </c>
    </row>
    <row r="3306" spans="1:11">
      <c r="A3306" s="26">
        <v>43921</v>
      </c>
      <c r="B3306" t="s">
        <v>516</v>
      </c>
      <c r="C3306" t="s">
        <v>517</v>
      </c>
      <c r="D3306" t="s">
        <v>615</v>
      </c>
      <c r="E3306" t="s">
        <v>518</v>
      </c>
      <c r="F3306" s="29">
        <v>19061</v>
      </c>
      <c r="G3306" s="29">
        <v>9695255590.3899994</v>
      </c>
      <c r="H3306" t="s">
        <v>11</v>
      </c>
      <c r="I3306" t="s">
        <v>1118</v>
      </c>
      <c r="J3306" t="s">
        <v>1087</v>
      </c>
      <c r="K3306" t="s">
        <v>1119</v>
      </c>
    </row>
    <row r="3307" spans="1:11">
      <c r="A3307" s="26">
        <v>43921</v>
      </c>
      <c r="B3307" t="s">
        <v>516</v>
      </c>
      <c r="C3307" t="s">
        <v>517</v>
      </c>
      <c r="D3307" t="s">
        <v>615</v>
      </c>
      <c r="E3307" t="s">
        <v>518</v>
      </c>
      <c r="F3307" s="29">
        <v>3042</v>
      </c>
      <c r="G3307" s="29">
        <v>1331534882.4100001</v>
      </c>
      <c r="H3307" t="s">
        <v>11</v>
      </c>
      <c r="I3307" t="s">
        <v>1120</v>
      </c>
      <c r="J3307" t="s">
        <v>1087</v>
      </c>
      <c r="K3307" t="s">
        <v>1121</v>
      </c>
    </row>
    <row r="3308" spans="1:11">
      <c r="A3308" s="26">
        <v>43921</v>
      </c>
      <c r="B3308" t="s">
        <v>516</v>
      </c>
      <c r="C3308" t="s">
        <v>517</v>
      </c>
      <c r="D3308" t="s">
        <v>615</v>
      </c>
      <c r="E3308" t="s">
        <v>518</v>
      </c>
      <c r="F3308" s="29">
        <v>295</v>
      </c>
      <c r="G3308" s="29">
        <v>319969333.93000001</v>
      </c>
      <c r="H3308" t="s">
        <v>11</v>
      </c>
      <c r="I3308" t="s">
        <v>1122</v>
      </c>
      <c r="J3308" t="s">
        <v>1087</v>
      </c>
      <c r="K3308" t="s">
        <v>1123</v>
      </c>
    </row>
    <row r="3309" spans="1:11">
      <c r="A3309" s="26">
        <v>43921</v>
      </c>
      <c r="B3309" t="s">
        <v>516</v>
      </c>
      <c r="C3309" t="s">
        <v>517</v>
      </c>
      <c r="D3309" t="s">
        <v>615</v>
      </c>
      <c r="E3309" t="s">
        <v>518</v>
      </c>
      <c r="F3309" s="29">
        <v>418</v>
      </c>
      <c r="G3309" s="29">
        <v>3334701.52</v>
      </c>
      <c r="H3309" t="s">
        <v>11</v>
      </c>
      <c r="I3309" t="s">
        <v>1128</v>
      </c>
      <c r="J3309" t="s">
        <v>1129</v>
      </c>
      <c r="K3309" t="s">
        <v>1130</v>
      </c>
    </row>
    <row r="3310" spans="1:11">
      <c r="A3310" s="26">
        <v>43921</v>
      </c>
      <c r="B3310" t="s">
        <v>516</v>
      </c>
      <c r="C3310" t="s">
        <v>517</v>
      </c>
      <c r="D3310" t="s">
        <v>615</v>
      </c>
      <c r="E3310" t="s">
        <v>518</v>
      </c>
      <c r="F3310" s="29">
        <v>419</v>
      </c>
      <c r="G3310" s="29">
        <v>3298942.77</v>
      </c>
      <c r="H3310" t="s">
        <v>11</v>
      </c>
      <c r="I3310" t="s">
        <v>1131</v>
      </c>
      <c r="J3310" t="s">
        <v>1129</v>
      </c>
      <c r="K3310" t="s">
        <v>1132</v>
      </c>
    </row>
    <row r="3311" spans="1:11">
      <c r="A3311" s="26">
        <v>43921</v>
      </c>
      <c r="B3311" t="s">
        <v>516</v>
      </c>
      <c r="C3311" t="s">
        <v>517</v>
      </c>
      <c r="D3311" t="s">
        <v>615</v>
      </c>
      <c r="E3311" t="s">
        <v>518</v>
      </c>
      <c r="F3311" s="29">
        <v>474319</v>
      </c>
      <c r="G3311" s="29">
        <v>1437323682.1900001</v>
      </c>
      <c r="H3311" t="s">
        <v>11</v>
      </c>
      <c r="I3311" t="s">
        <v>1133</v>
      </c>
      <c r="J3311" t="s">
        <v>1129</v>
      </c>
      <c r="K3311" t="s">
        <v>1134</v>
      </c>
    </row>
    <row r="3312" spans="1:11">
      <c r="A3312" s="26">
        <v>43921</v>
      </c>
      <c r="B3312" t="s">
        <v>516</v>
      </c>
      <c r="C3312" t="s">
        <v>517</v>
      </c>
      <c r="D3312" t="s">
        <v>615</v>
      </c>
      <c r="E3312" t="s">
        <v>518</v>
      </c>
      <c r="F3312" s="29">
        <v>513489</v>
      </c>
      <c r="G3312" s="29">
        <v>1340223745.5899999</v>
      </c>
      <c r="H3312" t="s">
        <v>11</v>
      </c>
      <c r="I3312" t="s">
        <v>1133</v>
      </c>
      <c r="J3312" t="s">
        <v>1129</v>
      </c>
      <c r="K3312" t="s">
        <v>1135</v>
      </c>
    </row>
    <row r="3313" spans="1:11">
      <c r="A3313" s="26">
        <v>43921</v>
      </c>
      <c r="B3313" t="s">
        <v>516</v>
      </c>
      <c r="C3313" t="s">
        <v>517</v>
      </c>
      <c r="D3313" t="s">
        <v>615</v>
      </c>
      <c r="E3313" t="s">
        <v>518</v>
      </c>
      <c r="F3313" s="29">
        <v>391224</v>
      </c>
      <c r="G3313" s="29">
        <v>1442967986.47</v>
      </c>
      <c r="H3313" t="s">
        <v>11</v>
      </c>
      <c r="I3313" t="s">
        <v>1133</v>
      </c>
      <c r="J3313" t="s">
        <v>1129</v>
      </c>
      <c r="K3313" t="s">
        <v>1136</v>
      </c>
    </row>
    <row r="3314" spans="1:11">
      <c r="A3314" s="26">
        <v>43921</v>
      </c>
      <c r="B3314" t="s">
        <v>516</v>
      </c>
      <c r="C3314" t="s">
        <v>517</v>
      </c>
      <c r="D3314" t="s">
        <v>615</v>
      </c>
      <c r="E3314" t="s">
        <v>518</v>
      </c>
      <c r="F3314" s="29">
        <v>373214</v>
      </c>
      <c r="G3314" s="29">
        <v>2142480518.6600001</v>
      </c>
      <c r="H3314" t="s">
        <v>11</v>
      </c>
      <c r="I3314" t="s">
        <v>1138</v>
      </c>
      <c r="J3314" t="s">
        <v>1129</v>
      </c>
      <c r="K3314" t="s">
        <v>1139</v>
      </c>
    </row>
    <row r="3315" spans="1:11">
      <c r="A3315" s="26">
        <v>43921</v>
      </c>
      <c r="B3315" t="s">
        <v>516</v>
      </c>
      <c r="C3315" t="s">
        <v>517</v>
      </c>
      <c r="D3315" t="s">
        <v>615</v>
      </c>
      <c r="E3315" t="s">
        <v>518</v>
      </c>
      <c r="F3315" s="29">
        <v>1</v>
      </c>
      <c r="G3315" s="29">
        <v>5278.21</v>
      </c>
      <c r="H3315" t="s">
        <v>11</v>
      </c>
      <c r="I3315" t="s">
        <v>626</v>
      </c>
      <c r="J3315" t="s">
        <v>1140</v>
      </c>
      <c r="K3315" t="s">
        <v>1141</v>
      </c>
    </row>
    <row r="3316" spans="1:11">
      <c r="A3316" s="26">
        <v>43921</v>
      </c>
      <c r="B3316" t="s">
        <v>516</v>
      </c>
      <c r="C3316" t="s">
        <v>517</v>
      </c>
      <c r="D3316" t="s">
        <v>615</v>
      </c>
      <c r="E3316" t="s">
        <v>518</v>
      </c>
      <c r="F3316" s="29">
        <v>9</v>
      </c>
      <c r="G3316" s="29">
        <v>10848.93</v>
      </c>
      <c r="H3316" t="s">
        <v>11</v>
      </c>
      <c r="I3316" t="s">
        <v>629</v>
      </c>
      <c r="J3316" t="s">
        <v>1140</v>
      </c>
      <c r="K3316" t="s">
        <v>1142</v>
      </c>
    </row>
    <row r="3317" spans="1:11">
      <c r="A3317" s="26">
        <v>43921</v>
      </c>
      <c r="B3317" t="s">
        <v>516</v>
      </c>
      <c r="C3317" t="s">
        <v>517</v>
      </c>
      <c r="D3317" t="s">
        <v>615</v>
      </c>
      <c r="E3317" t="s">
        <v>518</v>
      </c>
      <c r="F3317" s="29">
        <v>78</v>
      </c>
      <c r="G3317" s="29">
        <v>69526.429999999993</v>
      </c>
      <c r="H3317" t="s">
        <v>11</v>
      </c>
      <c r="I3317" t="s">
        <v>631</v>
      </c>
      <c r="J3317" t="s">
        <v>1140</v>
      </c>
      <c r="K3317" t="s">
        <v>1143</v>
      </c>
    </row>
    <row r="3318" spans="1:11">
      <c r="A3318" s="26">
        <v>43921</v>
      </c>
      <c r="B3318" t="s">
        <v>516</v>
      </c>
      <c r="C3318" t="s">
        <v>517</v>
      </c>
      <c r="D3318" t="s">
        <v>615</v>
      </c>
      <c r="E3318" t="s">
        <v>518</v>
      </c>
      <c r="F3318" s="29">
        <v>49</v>
      </c>
      <c r="G3318" s="29">
        <v>839718.93</v>
      </c>
      <c r="H3318" t="s">
        <v>11</v>
      </c>
      <c r="I3318" t="s">
        <v>633</v>
      </c>
      <c r="J3318" t="s">
        <v>1140</v>
      </c>
      <c r="K3318" t="s">
        <v>1144</v>
      </c>
    </row>
    <row r="3319" spans="1:11">
      <c r="A3319" s="26">
        <v>43921</v>
      </c>
      <c r="B3319" t="s">
        <v>516</v>
      </c>
      <c r="C3319" t="s">
        <v>517</v>
      </c>
      <c r="D3319" t="s">
        <v>615</v>
      </c>
      <c r="E3319" t="s">
        <v>518</v>
      </c>
      <c r="F3319" s="29">
        <v>22</v>
      </c>
      <c r="G3319" s="29">
        <v>62242.5</v>
      </c>
      <c r="H3319" t="s">
        <v>11</v>
      </c>
      <c r="I3319" t="s">
        <v>635</v>
      </c>
      <c r="J3319" t="s">
        <v>1140</v>
      </c>
      <c r="K3319" t="s">
        <v>1145</v>
      </c>
    </row>
    <row r="3320" spans="1:11">
      <c r="A3320" s="26">
        <v>43921</v>
      </c>
      <c r="B3320" t="s">
        <v>516</v>
      </c>
      <c r="C3320" t="s">
        <v>517</v>
      </c>
      <c r="D3320" t="s">
        <v>615</v>
      </c>
      <c r="E3320" t="s">
        <v>518</v>
      </c>
      <c r="F3320" s="29">
        <v>4</v>
      </c>
      <c r="G3320" s="29">
        <v>19120.36</v>
      </c>
      <c r="H3320" t="s">
        <v>11</v>
      </c>
      <c r="I3320" t="s">
        <v>637</v>
      </c>
      <c r="J3320" t="s">
        <v>1140</v>
      </c>
      <c r="K3320" t="s">
        <v>1146</v>
      </c>
    </row>
    <row r="3321" spans="1:11">
      <c r="A3321" s="26">
        <v>43921</v>
      </c>
      <c r="B3321" t="s">
        <v>516</v>
      </c>
      <c r="C3321" t="s">
        <v>517</v>
      </c>
      <c r="D3321" t="s">
        <v>615</v>
      </c>
      <c r="E3321" t="s">
        <v>518</v>
      </c>
      <c r="F3321" s="29">
        <v>6</v>
      </c>
      <c r="G3321" s="29">
        <v>6537.86</v>
      </c>
      <c r="H3321" t="s">
        <v>11</v>
      </c>
      <c r="I3321" t="s">
        <v>639</v>
      </c>
      <c r="J3321" t="s">
        <v>1140</v>
      </c>
      <c r="K3321" t="s">
        <v>1147</v>
      </c>
    </row>
    <row r="3322" spans="1:11">
      <c r="A3322" s="26">
        <v>43921</v>
      </c>
      <c r="B3322" t="s">
        <v>516</v>
      </c>
      <c r="C3322" t="s">
        <v>517</v>
      </c>
      <c r="D3322" t="s">
        <v>615</v>
      </c>
      <c r="E3322" t="s">
        <v>518</v>
      </c>
      <c r="F3322" s="29">
        <v>104</v>
      </c>
      <c r="G3322" s="29">
        <v>80439.64</v>
      </c>
      <c r="H3322" t="s">
        <v>11</v>
      </c>
      <c r="I3322" t="s">
        <v>641</v>
      </c>
      <c r="J3322" t="s">
        <v>1140</v>
      </c>
      <c r="K3322" t="s">
        <v>1148</v>
      </c>
    </row>
    <row r="3323" spans="1:11">
      <c r="A3323" s="26">
        <v>43921</v>
      </c>
      <c r="B3323" t="s">
        <v>516</v>
      </c>
      <c r="C3323" t="s">
        <v>517</v>
      </c>
      <c r="D3323" t="s">
        <v>615</v>
      </c>
      <c r="E3323" t="s">
        <v>518</v>
      </c>
      <c r="F3323" s="29">
        <v>6</v>
      </c>
      <c r="G3323" s="29">
        <v>7835.36</v>
      </c>
      <c r="H3323" t="s">
        <v>11</v>
      </c>
      <c r="I3323" t="s">
        <v>643</v>
      </c>
      <c r="J3323" t="s">
        <v>1140</v>
      </c>
      <c r="K3323" t="s">
        <v>1149</v>
      </c>
    </row>
    <row r="3324" spans="1:11">
      <c r="A3324" s="26">
        <v>43921</v>
      </c>
      <c r="B3324" t="s">
        <v>516</v>
      </c>
      <c r="C3324" t="s">
        <v>517</v>
      </c>
      <c r="D3324" t="s">
        <v>615</v>
      </c>
      <c r="E3324" t="s">
        <v>518</v>
      </c>
      <c r="F3324" s="29">
        <v>23</v>
      </c>
      <c r="G3324" s="29">
        <v>36887.86</v>
      </c>
      <c r="H3324" t="s">
        <v>11</v>
      </c>
      <c r="I3324" t="s">
        <v>645</v>
      </c>
      <c r="J3324" t="s">
        <v>1140</v>
      </c>
      <c r="K3324" t="s">
        <v>1150</v>
      </c>
    </row>
    <row r="3325" spans="1:11">
      <c r="A3325" s="26">
        <v>43921</v>
      </c>
      <c r="B3325" t="s">
        <v>516</v>
      </c>
      <c r="C3325" t="s">
        <v>517</v>
      </c>
      <c r="D3325" t="s">
        <v>615</v>
      </c>
      <c r="E3325" t="s">
        <v>518</v>
      </c>
      <c r="F3325" s="29">
        <v>6</v>
      </c>
      <c r="G3325" s="29">
        <v>11085</v>
      </c>
      <c r="H3325" t="s">
        <v>11</v>
      </c>
      <c r="I3325" t="s">
        <v>647</v>
      </c>
      <c r="J3325" t="s">
        <v>1140</v>
      </c>
      <c r="K3325" t="s">
        <v>1151</v>
      </c>
    </row>
    <row r="3326" spans="1:11">
      <c r="A3326" s="26">
        <v>43921</v>
      </c>
      <c r="B3326" t="s">
        <v>516</v>
      </c>
      <c r="C3326" t="s">
        <v>517</v>
      </c>
      <c r="D3326" t="s">
        <v>615</v>
      </c>
      <c r="E3326" t="s">
        <v>518</v>
      </c>
      <c r="F3326" s="29">
        <v>5</v>
      </c>
      <c r="G3326" s="29">
        <v>4944.29</v>
      </c>
      <c r="H3326" t="s">
        <v>11</v>
      </c>
      <c r="I3326" t="s">
        <v>649</v>
      </c>
      <c r="J3326" t="s">
        <v>1140</v>
      </c>
      <c r="K3326" t="s">
        <v>1152</v>
      </c>
    </row>
    <row r="3327" spans="1:11">
      <c r="A3327" s="26">
        <v>43921</v>
      </c>
      <c r="B3327" t="s">
        <v>516</v>
      </c>
      <c r="C3327" t="s">
        <v>517</v>
      </c>
      <c r="D3327" t="s">
        <v>615</v>
      </c>
      <c r="E3327" t="s">
        <v>518</v>
      </c>
      <c r="F3327" s="29">
        <v>7</v>
      </c>
      <c r="G3327" s="29">
        <v>12794.64</v>
      </c>
      <c r="H3327" t="s">
        <v>11</v>
      </c>
      <c r="I3327" t="s">
        <v>651</v>
      </c>
      <c r="J3327" t="s">
        <v>1140</v>
      </c>
      <c r="K3327" t="s">
        <v>1153</v>
      </c>
    </row>
    <row r="3328" spans="1:11">
      <c r="A3328" s="26">
        <v>43921</v>
      </c>
      <c r="B3328" t="s">
        <v>516</v>
      </c>
      <c r="C3328" t="s">
        <v>517</v>
      </c>
      <c r="D3328" t="s">
        <v>615</v>
      </c>
      <c r="E3328" t="s">
        <v>518</v>
      </c>
      <c r="F3328" s="29">
        <v>4</v>
      </c>
      <c r="G3328" s="29">
        <v>19196.43</v>
      </c>
      <c r="H3328" t="s">
        <v>11</v>
      </c>
      <c r="I3328" t="s">
        <v>653</v>
      </c>
      <c r="J3328" t="s">
        <v>1140</v>
      </c>
      <c r="K3328" t="s">
        <v>1154</v>
      </c>
    </row>
    <row r="3329" spans="1:11">
      <c r="A3329" s="26">
        <v>43921</v>
      </c>
      <c r="B3329" t="s">
        <v>516</v>
      </c>
      <c r="C3329" t="s">
        <v>517</v>
      </c>
      <c r="D3329" t="s">
        <v>615</v>
      </c>
      <c r="E3329" t="s">
        <v>518</v>
      </c>
      <c r="F3329" s="29">
        <v>2</v>
      </c>
      <c r="G3329" s="29">
        <v>5743.57</v>
      </c>
      <c r="H3329" t="s">
        <v>11</v>
      </c>
      <c r="I3329" t="s">
        <v>655</v>
      </c>
      <c r="J3329" t="s">
        <v>1140</v>
      </c>
      <c r="K3329" t="s">
        <v>1155</v>
      </c>
    </row>
    <row r="3330" spans="1:11">
      <c r="A3330" s="26">
        <v>43921</v>
      </c>
      <c r="B3330" t="s">
        <v>516</v>
      </c>
      <c r="C3330" t="s">
        <v>517</v>
      </c>
      <c r="D3330" t="s">
        <v>615</v>
      </c>
      <c r="E3330" t="s">
        <v>518</v>
      </c>
      <c r="F3330" s="29">
        <v>12</v>
      </c>
      <c r="G3330" s="29">
        <v>2259.29</v>
      </c>
      <c r="H3330" t="s">
        <v>11</v>
      </c>
      <c r="I3330" t="s">
        <v>657</v>
      </c>
      <c r="J3330" t="s">
        <v>1140</v>
      </c>
      <c r="K3330" t="s">
        <v>1156</v>
      </c>
    </row>
    <row r="3331" spans="1:11">
      <c r="A3331" s="26">
        <v>43921</v>
      </c>
      <c r="B3331" t="s">
        <v>516</v>
      </c>
      <c r="C3331" t="s">
        <v>517</v>
      </c>
      <c r="D3331" t="s">
        <v>615</v>
      </c>
      <c r="E3331" t="s">
        <v>518</v>
      </c>
      <c r="F3331" s="29">
        <v>26</v>
      </c>
      <c r="G3331" s="29">
        <v>42468.93</v>
      </c>
      <c r="H3331" t="s">
        <v>11</v>
      </c>
      <c r="I3331" t="s">
        <v>1222</v>
      </c>
      <c r="J3331" t="s">
        <v>1140</v>
      </c>
      <c r="K3331" t="s">
        <v>1228</v>
      </c>
    </row>
    <row r="3332" spans="1:11">
      <c r="A3332" s="26">
        <v>43921</v>
      </c>
      <c r="B3332" t="s">
        <v>516</v>
      </c>
      <c r="C3332" t="s">
        <v>517</v>
      </c>
      <c r="D3332" t="s">
        <v>615</v>
      </c>
      <c r="E3332" t="s">
        <v>518</v>
      </c>
      <c r="F3332" s="29">
        <v>28</v>
      </c>
      <c r="G3332" s="29">
        <v>10206.43</v>
      </c>
      <c r="H3332" t="s">
        <v>11</v>
      </c>
      <c r="I3332" t="s">
        <v>665</v>
      </c>
      <c r="J3332" t="s">
        <v>1140</v>
      </c>
      <c r="K3332" t="s">
        <v>1157</v>
      </c>
    </row>
    <row r="3333" spans="1:11">
      <c r="A3333" s="26">
        <v>43921</v>
      </c>
      <c r="B3333" t="s">
        <v>516</v>
      </c>
      <c r="C3333" t="s">
        <v>517</v>
      </c>
      <c r="D3333" t="s">
        <v>615</v>
      </c>
      <c r="E3333" t="s">
        <v>518</v>
      </c>
      <c r="F3333" s="29">
        <v>2</v>
      </c>
      <c r="G3333" s="29">
        <v>1235.71</v>
      </c>
      <c r="H3333" t="s">
        <v>11</v>
      </c>
      <c r="I3333" t="s">
        <v>671</v>
      </c>
      <c r="J3333" t="s">
        <v>1140</v>
      </c>
      <c r="K3333" t="s">
        <v>1158</v>
      </c>
    </row>
    <row r="3334" spans="1:11">
      <c r="A3334" s="26">
        <v>43921</v>
      </c>
      <c r="B3334" t="s">
        <v>516</v>
      </c>
      <c r="C3334" t="s">
        <v>517</v>
      </c>
      <c r="D3334" t="s">
        <v>615</v>
      </c>
      <c r="E3334" t="s">
        <v>518</v>
      </c>
      <c r="F3334" s="29">
        <v>5</v>
      </c>
      <c r="G3334" s="29">
        <v>5520.71</v>
      </c>
      <c r="H3334" t="s">
        <v>11</v>
      </c>
      <c r="I3334" t="s">
        <v>675</v>
      </c>
      <c r="J3334" t="s">
        <v>1140</v>
      </c>
      <c r="K3334" t="s">
        <v>1159</v>
      </c>
    </row>
    <row r="3335" spans="1:11">
      <c r="A3335" s="26">
        <v>43921</v>
      </c>
      <c r="B3335" t="s">
        <v>516</v>
      </c>
      <c r="C3335" t="s">
        <v>517</v>
      </c>
      <c r="D3335" t="s">
        <v>615</v>
      </c>
      <c r="E3335" t="s">
        <v>518</v>
      </c>
      <c r="F3335" s="29">
        <v>31</v>
      </c>
      <c r="G3335" s="29">
        <v>73010.36</v>
      </c>
      <c r="H3335" t="s">
        <v>11</v>
      </c>
      <c r="I3335" t="s">
        <v>677</v>
      </c>
      <c r="J3335" t="s">
        <v>1140</v>
      </c>
      <c r="K3335" t="s">
        <v>1160</v>
      </c>
    </row>
    <row r="3336" spans="1:11">
      <c r="A3336" s="26">
        <v>43921</v>
      </c>
      <c r="B3336" t="s">
        <v>516</v>
      </c>
      <c r="C3336" t="s">
        <v>517</v>
      </c>
      <c r="D3336" t="s">
        <v>615</v>
      </c>
      <c r="E3336" t="s">
        <v>518</v>
      </c>
      <c r="F3336" s="29">
        <v>5</v>
      </c>
      <c r="G3336" s="29">
        <v>22413.93</v>
      </c>
      <c r="H3336" t="s">
        <v>11</v>
      </c>
      <c r="I3336" t="s">
        <v>679</v>
      </c>
      <c r="J3336" t="s">
        <v>1140</v>
      </c>
      <c r="K3336" t="s">
        <v>1161</v>
      </c>
    </row>
    <row r="3337" spans="1:11">
      <c r="A3337" s="26">
        <v>43921</v>
      </c>
      <c r="B3337" t="s">
        <v>516</v>
      </c>
      <c r="C3337" t="s">
        <v>517</v>
      </c>
      <c r="D3337" t="s">
        <v>615</v>
      </c>
      <c r="E3337" t="s">
        <v>518</v>
      </c>
      <c r="F3337" s="29">
        <v>52</v>
      </c>
      <c r="G3337" s="29">
        <v>292353.21000000002</v>
      </c>
      <c r="H3337" t="s">
        <v>11</v>
      </c>
      <c r="I3337" t="s">
        <v>681</v>
      </c>
      <c r="J3337" t="s">
        <v>1140</v>
      </c>
      <c r="K3337" t="s">
        <v>1162</v>
      </c>
    </row>
    <row r="3338" spans="1:11">
      <c r="A3338" s="26">
        <v>43921</v>
      </c>
      <c r="B3338" t="s">
        <v>516</v>
      </c>
      <c r="C3338" t="s">
        <v>517</v>
      </c>
      <c r="D3338" t="s">
        <v>615</v>
      </c>
      <c r="E3338" t="s">
        <v>518</v>
      </c>
      <c r="F3338" s="29">
        <v>0</v>
      </c>
      <c r="G3338" s="29">
        <v>433.93</v>
      </c>
      <c r="H3338" t="s">
        <v>11</v>
      </c>
      <c r="I3338" t="s">
        <v>685</v>
      </c>
      <c r="J3338" t="s">
        <v>1140</v>
      </c>
      <c r="K3338" t="s">
        <v>1163</v>
      </c>
    </row>
    <row r="3339" spans="1:11">
      <c r="A3339" s="26">
        <v>43921</v>
      </c>
      <c r="B3339" t="s">
        <v>516</v>
      </c>
      <c r="C3339" t="s">
        <v>517</v>
      </c>
      <c r="D3339" t="s">
        <v>615</v>
      </c>
      <c r="E3339" t="s">
        <v>518</v>
      </c>
      <c r="F3339" s="29">
        <v>3</v>
      </c>
      <c r="G3339" s="29">
        <v>5019.29</v>
      </c>
      <c r="H3339" t="s">
        <v>11</v>
      </c>
      <c r="I3339" t="s">
        <v>687</v>
      </c>
      <c r="J3339" t="s">
        <v>1140</v>
      </c>
      <c r="K3339" t="s">
        <v>1164</v>
      </c>
    </row>
    <row r="3340" spans="1:11">
      <c r="A3340" s="26">
        <v>43921</v>
      </c>
      <c r="B3340" t="s">
        <v>516</v>
      </c>
      <c r="C3340" t="s">
        <v>517</v>
      </c>
      <c r="D3340" t="s">
        <v>615</v>
      </c>
      <c r="E3340" t="s">
        <v>518</v>
      </c>
      <c r="F3340" s="29">
        <v>2</v>
      </c>
      <c r="G3340" s="29">
        <v>10735.71</v>
      </c>
      <c r="H3340" t="s">
        <v>11</v>
      </c>
      <c r="I3340" t="s">
        <v>689</v>
      </c>
      <c r="J3340" t="s">
        <v>1140</v>
      </c>
      <c r="K3340" t="s">
        <v>1165</v>
      </c>
    </row>
    <row r="3341" spans="1:11">
      <c r="A3341" s="26">
        <v>43921</v>
      </c>
      <c r="B3341" t="s">
        <v>516</v>
      </c>
      <c r="C3341" t="s">
        <v>517</v>
      </c>
      <c r="D3341" t="s">
        <v>615</v>
      </c>
      <c r="E3341" t="s">
        <v>518</v>
      </c>
      <c r="F3341" s="29">
        <v>17</v>
      </c>
      <c r="G3341" s="29">
        <v>33686.79</v>
      </c>
      <c r="H3341" t="s">
        <v>11</v>
      </c>
      <c r="I3341" t="s">
        <v>691</v>
      </c>
      <c r="J3341" t="s">
        <v>1140</v>
      </c>
      <c r="K3341" t="s">
        <v>1166</v>
      </c>
    </row>
    <row r="3342" spans="1:11">
      <c r="A3342" s="26">
        <v>43921</v>
      </c>
      <c r="B3342" t="s">
        <v>516</v>
      </c>
      <c r="C3342" t="s">
        <v>517</v>
      </c>
      <c r="D3342" t="s">
        <v>615</v>
      </c>
      <c r="E3342" t="s">
        <v>518</v>
      </c>
      <c r="F3342" s="29">
        <v>2</v>
      </c>
      <c r="G3342" s="29">
        <v>2703.57</v>
      </c>
      <c r="H3342" t="s">
        <v>11</v>
      </c>
      <c r="I3342" t="s">
        <v>693</v>
      </c>
      <c r="J3342" t="s">
        <v>1140</v>
      </c>
      <c r="K3342" t="s">
        <v>1167</v>
      </c>
    </row>
    <row r="3343" spans="1:11">
      <c r="A3343" s="26">
        <v>43921</v>
      </c>
      <c r="B3343" t="s">
        <v>516</v>
      </c>
      <c r="C3343" t="s">
        <v>517</v>
      </c>
      <c r="D3343" t="s">
        <v>615</v>
      </c>
      <c r="E3343" t="s">
        <v>518</v>
      </c>
      <c r="F3343" s="29">
        <v>2</v>
      </c>
      <c r="G3343" s="29">
        <v>735.36</v>
      </c>
      <c r="H3343" t="s">
        <v>11</v>
      </c>
      <c r="I3343" t="s">
        <v>695</v>
      </c>
      <c r="J3343" t="s">
        <v>1140</v>
      </c>
      <c r="K3343" t="s">
        <v>1168</v>
      </c>
    </row>
    <row r="3344" spans="1:11">
      <c r="A3344" s="26">
        <v>43921</v>
      </c>
      <c r="B3344" t="s">
        <v>516</v>
      </c>
      <c r="C3344" t="s">
        <v>517</v>
      </c>
      <c r="D3344" t="s">
        <v>615</v>
      </c>
      <c r="E3344" t="s">
        <v>518</v>
      </c>
      <c r="F3344" s="29">
        <v>91</v>
      </c>
      <c r="G3344" s="29">
        <v>36514.29</v>
      </c>
      <c r="H3344" t="s">
        <v>11</v>
      </c>
      <c r="I3344" t="s">
        <v>697</v>
      </c>
      <c r="J3344" t="s">
        <v>1140</v>
      </c>
      <c r="K3344" t="s">
        <v>1169</v>
      </c>
    </row>
    <row r="3345" spans="1:11">
      <c r="A3345" s="26">
        <v>43921</v>
      </c>
      <c r="B3345" t="s">
        <v>516</v>
      </c>
      <c r="C3345" t="s">
        <v>517</v>
      </c>
      <c r="D3345" t="s">
        <v>615</v>
      </c>
      <c r="E3345" t="s">
        <v>518</v>
      </c>
      <c r="F3345" s="29">
        <v>4</v>
      </c>
      <c r="G3345" s="29">
        <v>8650</v>
      </c>
      <c r="H3345" t="s">
        <v>11</v>
      </c>
      <c r="I3345" t="s">
        <v>699</v>
      </c>
      <c r="J3345" t="s">
        <v>1140</v>
      </c>
      <c r="K3345" t="s">
        <v>1170</v>
      </c>
    </row>
    <row r="3346" spans="1:11">
      <c r="A3346" s="26">
        <v>43921</v>
      </c>
      <c r="B3346" t="s">
        <v>516</v>
      </c>
      <c r="C3346" t="s">
        <v>517</v>
      </c>
      <c r="D3346" t="s">
        <v>615</v>
      </c>
      <c r="E3346" t="s">
        <v>518</v>
      </c>
      <c r="F3346" s="29">
        <v>12</v>
      </c>
      <c r="G3346" s="29">
        <v>18364.64</v>
      </c>
      <c r="H3346" t="s">
        <v>11</v>
      </c>
      <c r="I3346" t="s">
        <v>1224</v>
      </c>
      <c r="J3346" t="s">
        <v>1140</v>
      </c>
      <c r="K3346" t="s">
        <v>1229</v>
      </c>
    </row>
    <row r="3347" spans="1:11">
      <c r="A3347" s="26">
        <v>43921</v>
      </c>
      <c r="B3347" t="s">
        <v>516</v>
      </c>
      <c r="C3347" t="s">
        <v>517</v>
      </c>
      <c r="D3347" t="s">
        <v>615</v>
      </c>
      <c r="E3347" t="s">
        <v>518</v>
      </c>
      <c r="F3347" s="29">
        <v>7</v>
      </c>
      <c r="G3347" s="29">
        <v>88836.43</v>
      </c>
      <c r="H3347" t="s">
        <v>11</v>
      </c>
      <c r="I3347" t="s">
        <v>701</v>
      </c>
      <c r="J3347" t="s">
        <v>1140</v>
      </c>
      <c r="K3347" t="s">
        <v>1171</v>
      </c>
    </row>
    <row r="3348" spans="1:11">
      <c r="A3348" s="26">
        <v>43921</v>
      </c>
      <c r="B3348" t="s">
        <v>516</v>
      </c>
      <c r="C3348" t="s">
        <v>517</v>
      </c>
      <c r="D3348" t="s">
        <v>615</v>
      </c>
      <c r="E3348" t="s">
        <v>518</v>
      </c>
      <c r="F3348" s="29">
        <v>5</v>
      </c>
      <c r="G3348" s="29">
        <v>10054.64</v>
      </c>
      <c r="H3348" t="s">
        <v>11</v>
      </c>
      <c r="I3348" t="s">
        <v>703</v>
      </c>
      <c r="J3348" t="s">
        <v>1140</v>
      </c>
      <c r="K3348" t="s">
        <v>1208</v>
      </c>
    </row>
    <row r="3349" spans="1:11">
      <c r="A3349" s="26">
        <v>43921</v>
      </c>
      <c r="B3349" t="s">
        <v>516</v>
      </c>
      <c r="C3349" t="s">
        <v>517</v>
      </c>
      <c r="D3349" t="s">
        <v>615</v>
      </c>
      <c r="E3349" t="s">
        <v>518</v>
      </c>
      <c r="F3349" s="29">
        <v>6</v>
      </c>
      <c r="G3349" s="29">
        <v>7230.36</v>
      </c>
      <c r="H3349" t="s">
        <v>11</v>
      </c>
      <c r="I3349" t="s">
        <v>705</v>
      </c>
      <c r="J3349" t="s">
        <v>1140</v>
      </c>
      <c r="K3349" t="s">
        <v>1172</v>
      </c>
    </row>
    <row r="3350" spans="1:11">
      <c r="A3350" s="26">
        <v>43921</v>
      </c>
      <c r="B3350" t="s">
        <v>516</v>
      </c>
      <c r="C3350" t="s">
        <v>517</v>
      </c>
      <c r="D3350" t="s">
        <v>615</v>
      </c>
      <c r="E3350" t="s">
        <v>518</v>
      </c>
      <c r="F3350" s="29">
        <v>2</v>
      </c>
      <c r="G3350" s="29">
        <v>6457.86</v>
      </c>
      <c r="H3350" t="s">
        <v>11</v>
      </c>
      <c r="I3350" t="s">
        <v>763</v>
      </c>
      <c r="J3350" t="s">
        <v>1140</v>
      </c>
      <c r="K3350" t="s">
        <v>1173</v>
      </c>
    </row>
    <row r="3351" spans="1:11">
      <c r="A3351" s="26">
        <v>43921</v>
      </c>
      <c r="B3351" t="s">
        <v>516</v>
      </c>
      <c r="C3351" t="s">
        <v>517</v>
      </c>
      <c r="D3351" t="s">
        <v>615</v>
      </c>
      <c r="E3351" t="s">
        <v>518</v>
      </c>
      <c r="F3351" s="29">
        <v>3</v>
      </c>
      <c r="G3351" s="29">
        <v>37671.43</v>
      </c>
      <c r="H3351" t="s">
        <v>11</v>
      </c>
      <c r="I3351" t="s">
        <v>781</v>
      </c>
      <c r="J3351" t="s">
        <v>1140</v>
      </c>
      <c r="K3351" t="s">
        <v>1174</v>
      </c>
    </row>
    <row r="3352" spans="1:11">
      <c r="A3352" s="26">
        <v>43921</v>
      </c>
      <c r="B3352" t="s">
        <v>516</v>
      </c>
      <c r="C3352" t="s">
        <v>517</v>
      </c>
      <c r="D3352" t="s">
        <v>615</v>
      </c>
      <c r="E3352" t="s">
        <v>518</v>
      </c>
      <c r="F3352" s="29">
        <v>5</v>
      </c>
      <c r="G3352" s="29">
        <v>9155</v>
      </c>
      <c r="H3352" t="s">
        <v>11</v>
      </c>
      <c r="I3352" t="s">
        <v>789</v>
      </c>
      <c r="J3352" t="s">
        <v>1140</v>
      </c>
      <c r="K3352" t="s">
        <v>1175</v>
      </c>
    </row>
    <row r="3353" spans="1:11">
      <c r="A3353" s="26">
        <v>43921</v>
      </c>
      <c r="B3353" t="s">
        <v>516</v>
      </c>
      <c r="C3353" t="s">
        <v>517</v>
      </c>
      <c r="D3353" t="s">
        <v>615</v>
      </c>
      <c r="E3353" t="s">
        <v>518</v>
      </c>
      <c r="F3353" s="29">
        <v>0</v>
      </c>
      <c r="G3353" s="29">
        <v>92403.93</v>
      </c>
      <c r="H3353" t="s">
        <v>11</v>
      </c>
      <c r="I3353" t="s">
        <v>809</v>
      </c>
      <c r="J3353" t="s">
        <v>1140</v>
      </c>
      <c r="K3353" t="s">
        <v>1176</v>
      </c>
    </row>
    <row r="3354" spans="1:11">
      <c r="A3354" s="26">
        <v>43921</v>
      </c>
      <c r="B3354" t="s">
        <v>516</v>
      </c>
      <c r="C3354" t="s">
        <v>517</v>
      </c>
      <c r="D3354" t="s">
        <v>615</v>
      </c>
      <c r="E3354" t="s">
        <v>518</v>
      </c>
      <c r="F3354" s="29">
        <v>3</v>
      </c>
      <c r="G3354" s="29">
        <v>5128.21</v>
      </c>
      <c r="H3354" t="s">
        <v>11</v>
      </c>
      <c r="I3354" t="s">
        <v>885</v>
      </c>
      <c r="J3354" t="s">
        <v>1140</v>
      </c>
      <c r="K3354" t="s">
        <v>1177</v>
      </c>
    </row>
    <row r="3355" spans="1:11">
      <c r="A3355" s="26">
        <v>43921</v>
      </c>
      <c r="B3355" t="s">
        <v>516</v>
      </c>
      <c r="C3355" t="s">
        <v>517</v>
      </c>
      <c r="D3355" t="s">
        <v>615</v>
      </c>
      <c r="E3355" t="s">
        <v>518</v>
      </c>
      <c r="F3355" s="29">
        <v>53</v>
      </c>
      <c r="G3355" s="29">
        <v>1128216.07</v>
      </c>
      <c r="H3355" t="s">
        <v>11</v>
      </c>
      <c r="I3355" t="s">
        <v>953</v>
      </c>
      <c r="J3355" t="s">
        <v>1140</v>
      </c>
      <c r="K3355" t="s">
        <v>1178</v>
      </c>
    </row>
    <row r="3356" spans="1:11">
      <c r="A3356" s="26">
        <v>43921</v>
      </c>
      <c r="B3356" t="s">
        <v>516</v>
      </c>
      <c r="C3356" t="s">
        <v>517</v>
      </c>
      <c r="D3356" t="s">
        <v>615</v>
      </c>
      <c r="E3356" t="s">
        <v>518</v>
      </c>
      <c r="F3356" s="29">
        <v>89</v>
      </c>
      <c r="G3356" s="29">
        <v>330253.57</v>
      </c>
      <c r="H3356" t="s">
        <v>11</v>
      </c>
      <c r="I3356" t="s">
        <v>955</v>
      </c>
      <c r="J3356" t="s">
        <v>1140</v>
      </c>
      <c r="K3356" t="s">
        <v>1179</v>
      </c>
    </row>
    <row r="3357" spans="1:11">
      <c r="A3357" s="26">
        <v>43921</v>
      </c>
      <c r="B3357" t="s">
        <v>516</v>
      </c>
      <c r="C3357" t="s">
        <v>517</v>
      </c>
      <c r="D3357" t="s">
        <v>615</v>
      </c>
      <c r="E3357" t="s">
        <v>518</v>
      </c>
      <c r="F3357" s="29">
        <v>207</v>
      </c>
      <c r="G3357" s="29">
        <v>1209880.3600000001</v>
      </c>
      <c r="H3357" t="s">
        <v>11</v>
      </c>
      <c r="I3357" t="s">
        <v>957</v>
      </c>
      <c r="J3357" t="s">
        <v>1140</v>
      </c>
      <c r="K3357" t="s">
        <v>1180</v>
      </c>
    </row>
    <row r="3358" spans="1:11">
      <c r="A3358" s="26">
        <v>43921</v>
      </c>
      <c r="B3358" t="s">
        <v>516</v>
      </c>
      <c r="C3358" t="s">
        <v>517</v>
      </c>
      <c r="D3358" t="s">
        <v>615</v>
      </c>
      <c r="E3358" t="s">
        <v>518</v>
      </c>
      <c r="F3358" s="29">
        <v>87</v>
      </c>
      <c r="G3358" s="29">
        <v>974769.64</v>
      </c>
      <c r="H3358" t="s">
        <v>11</v>
      </c>
      <c r="I3358" t="s">
        <v>959</v>
      </c>
      <c r="J3358" t="s">
        <v>1140</v>
      </c>
      <c r="K3358" t="s">
        <v>1181</v>
      </c>
    </row>
    <row r="3359" spans="1:11">
      <c r="A3359" s="26">
        <v>43921</v>
      </c>
      <c r="B3359" t="s">
        <v>516</v>
      </c>
      <c r="C3359" t="s">
        <v>517</v>
      </c>
      <c r="D3359" t="s">
        <v>615</v>
      </c>
      <c r="E3359" t="s">
        <v>518</v>
      </c>
      <c r="F3359" s="29">
        <v>71</v>
      </c>
      <c r="G3359" s="29">
        <v>381173.21</v>
      </c>
      <c r="H3359" t="s">
        <v>11</v>
      </c>
      <c r="I3359" t="s">
        <v>961</v>
      </c>
      <c r="J3359" t="s">
        <v>1140</v>
      </c>
      <c r="K3359" t="s">
        <v>1182</v>
      </c>
    </row>
    <row r="3360" spans="1:11">
      <c r="A3360" s="26">
        <v>43921</v>
      </c>
      <c r="B3360" t="s">
        <v>516</v>
      </c>
      <c r="C3360" t="s">
        <v>517</v>
      </c>
      <c r="D3360" t="s">
        <v>615</v>
      </c>
      <c r="E3360" t="s">
        <v>518</v>
      </c>
      <c r="F3360" s="29">
        <v>124</v>
      </c>
      <c r="G3360" s="29">
        <v>614166.06999999995</v>
      </c>
      <c r="H3360" t="s">
        <v>11</v>
      </c>
      <c r="I3360" t="s">
        <v>969</v>
      </c>
      <c r="J3360" t="s">
        <v>1140</v>
      </c>
      <c r="K3360" t="s">
        <v>1183</v>
      </c>
    </row>
    <row r="3361" spans="1:11">
      <c r="A3361" s="26">
        <v>43921</v>
      </c>
      <c r="B3361" t="s">
        <v>516</v>
      </c>
      <c r="C3361" t="s">
        <v>517</v>
      </c>
      <c r="D3361" t="s">
        <v>615</v>
      </c>
      <c r="E3361" t="s">
        <v>518</v>
      </c>
      <c r="F3361" s="29">
        <v>45</v>
      </c>
      <c r="G3361" s="29">
        <v>86494.64</v>
      </c>
      <c r="H3361" t="s">
        <v>11</v>
      </c>
      <c r="I3361" t="s">
        <v>971</v>
      </c>
      <c r="J3361" t="s">
        <v>1140</v>
      </c>
      <c r="K3361" t="s">
        <v>1184</v>
      </c>
    </row>
    <row r="3362" spans="1:11">
      <c r="A3362" s="26">
        <v>43921</v>
      </c>
      <c r="B3362" t="s">
        <v>516</v>
      </c>
      <c r="C3362" t="s">
        <v>517</v>
      </c>
      <c r="D3362" t="s">
        <v>615</v>
      </c>
      <c r="E3362" t="s">
        <v>518</v>
      </c>
      <c r="F3362" s="29">
        <v>46</v>
      </c>
      <c r="G3362" s="29">
        <v>170810.71</v>
      </c>
      <c r="H3362" t="s">
        <v>11</v>
      </c>
      <c r="I3362" t="s">
        <v>975</v>
      </c>
      <c r="J3362" t="s">
        <v>1140</v>
      </c>
      <c r="K3362" t="s">
        <v>1185</v>
      </c>
    </row>
    <row r="3363" spans="1:11">
      <c r="A3363" s="26">
        <v>43921</v>
      </c>
      <c r="B3363" t="s">
        <v>516</v>
      </c>
      <c r="C3363" t="s">
        <v>517</v>
      </c>
      <c r="D3363" t="s">
        <v>615</v>
      </c>
      <c r="E3363" t="s">
        <v>518</v>
      </c>
      <c r="F3363" s="29">
        <v>13</v>
      </c>
      <c r="G3363" s="29">
        <v>88047.14</v>
      </c>
      <c r="H3363" t="s">
        <v>11</v>
      </c>
      <c r="I3363" t="s">
        <v>996</v>
      </c>
      <c r="J3363" t="s">
        <v>1140</v>
      </c>
      <c r="K3363" t="s">
        <v>1186</v>
      </c>
    </row>
    <row r="3364" spans="1:11">
      <c r="A3364" s="26">
        <v>43921</v>
      </c>
      <c r="B3364" t="s">
        <v>516</v>
      </c>
      <c r="C3364" t="s">
        <v>517</v>
      </c>
      <c r="D3364" t="s">
        <v>615</v>
      </c>
      <c r="E3364" t="s">
        <v>1188</v>
      </c>
      <c r="F3364" s="29">
        <v>262</v>
      </c>
      <c r="G3364" s="29">
        <v>183560667.68000001</v>
      </c>
      <c r="H3364" t="s">
        <v>11</v>
      </c>
      <c r="I3364" t="s">
        <v>1189</v>
      </c>
      <c r="J3364" t="s">
        <v>1190</v>
      </c>
      <c r="K3364" t="s">
        <v>1191</v>
      </c>
    </row>
    <row r="3365" spans="1:11">
      <c r="A3365" s="26">
        <v>43921</v>
      </c>
      <c r="B3365" t="s">
        <v>516</v>
      </c>
      <c r="C3365" t="s">
        <v>517</v>
      </c>
      <c r="D3365" t="s">
        <v>615</v>
      </c>
      <c r="E3365" t="s">
        <v>1188</v>
      </c>
      <c r="F3365" s="29">
        <v>1187</v>
      </c>
      <c r="G3365" s="29">
        <v>166351094.28999999</v>
      </c>
      <c r="H3365" t="s">
        <v>11</v>
      </c>
      <c r="I3365" t="s">
        <v>1192</v>
      </c>
      <c r="J3365" t="s">
        <v>1190</v>
      </c>
      <c r="K3365" t="s">
        <v>1193</v>
      </c>
    </row>
    <row r="3366" spans="1:11">
      <c r="A3366" s="26">
        <v>43921</v>
      </c>
      <c r="B3366" t="s">
        <v>516</v>
      </c>
      <c r="C3366" t="s">
        <v>517</v>
      </c>
      <c r="D3366" t="s">
        <v>615</v>
      </c>
      <c r="E3366" t="s">
        <v>619</v>
      </c>
      <c r="F3366" s="29">
        <v>303</v>
      </c>
      <c r="G3366" s="29">
        <v>4917449.2</v>
      </c>
      <c r="H3366" t="s">
        <v>11</v>
      </c>
      <c r="I3366" t="s">
        <v>1194</v>
      </c>
      <c r="J3366" t="s">
        <v>1190</v>
      </c>
      <c r="K3366" t="s">
        <v>1195</v>
      </c>
    </row>
    <row r="3367" spans="1:11">
      <c r="A3367" s="26">
        <v>43921</v>
      </c>
      <c r="B3367" t="s">
        <v>516</v>
      </c>
      <c r="C3367" t="s">
        <v>517</v>
      </c>
      <c r="D3367" t="s">
        <v>615</v>
      </c>
      <c r="E3367" t="s">
        <v>619</v>
      </c>
      <c r="F3367" s="29">
        <v>300</v>
      </c>
      <c r="G3367" s="29">
        <v>7710251.71</v>
      </c>
      <c r="H3367" t="s">
        <v>11</v>
      </c>
      <c r="I3367" t="s">
        <v>1196</v>
      </c>
      <c r="J3367" t="s">
        <v>1190</v>
      </c>
      <c r="K3367" t="s">
        <v>1197</v>
      </c>
    </row>
    <row r="3368" spans="1:11">
      <c r="A3368" s="26">
        <v>43921</v>
      </c>
      <c r="B3368" t="s">
        <v>516</v>
      </c>
      <c r="C3368" t="s">
        <v>517</v>
      </c>
      <c r="D3368" t="s">
        <v>615</v>
      </c>
      <c r="E3368" t="s">
        <v>619</v>
      </c>
      <c r="F3368" s="29">
        <v>186</v>
      </c>
      <c r="G3368" s="29">
        <v>4149394.89</v>
      </c>
      <c r="H3368" t="s">
        <v>11</v>
      </c>
      <c r="I3368" t="s">
        <v>1198</v>
      </c>
      <c r="J3368" t="s">
        <v>1190</v>
      </c>
      <c r="K3368" t="s">
        <v>1199</v>
      </c>
    </row>
    <row r="3369" spans="1:11">
      <c r="A3369" s="26">
        <v>43921</v>
      </c>
      <c r="B3369" t="s">
        <v>516</v>
      </c>
      <c r="C3369" t="s">
        <v>517</v>
      </c>
      <c r="D3369" t="s">
        <v>615</v>
      </c>
      <c r="E3369" t="s">
        <v>1200</v>
      </c>
      <c r="F3369" s="29">
        <v>401</v>
      </c>
      <c r="G3369" s="29">
        <v>863412617.86000001</v>
      </c>
      <c r="H3369" t="s">
        <v>11</v>
      </c>
      <c r="I3369" t="s">
        <v>1201</v>
      </c>
      <c r="J3369" t="s">
        <v>1190</v>
      </c>
      <c r="K3369" t="s">
        <v>1202</v>
      </c>
    </row>
    <row r="3370" spans="1:11">
      <c r="A3370" s="26">
        <v>43921</v>
      </c>
      <c r="B3370" t="s">
        <v>516</v>
      </c>
      <c r="C3370" t="s">
        <v>517</v>
      </c>
      <c r="D3370" t="s">
        <v>615</v>
      </c>
      <c r="E3370" t="s">
        <v>1188</v>
      </c>
      <c r="F3370" s="29">
        <v>18</v>
      </c>
      <c r="G3370" s="29">
        <v>20649.46</v>
      </c>
      <c r="H3370" t="s">
        <v>11</v>
      </c>
      <c r="I3370" t="s">
        <v>1209</v>
      </c>
      <c r="J3370" t="s">
        <v>1210</v>
      </c>
      <c r="K3370" t="s">
        <v>1211</v>
      </c>
    </row>
    <row r="3371" spans="1:11">
      <c r="A3371" s="26">
        <v>43921</v>
      </c>
      <c r="B3371" t="s">
        <v>516</v>
      </c>
      <c r="C3371" t="s">
        <v>517</v>
      </c>
      <c r="D3371" t="s">
        <v>615</v>
      </c>
      <c r="E3371" t="s">
        <v>1188</v>
      </c>
      <c r="F3371" s="29">
        <v>108</v>
      </c>
      <c r="G3371" s="29">
        <v>14515.43</v>
      </c>
      <c r="H3371" t="s">
        <v>11</v>
      </c>
      <c r="I3371" t="s">
        <v>1212</v>
      </c>
      <c r="J3371" t="s">
        <v>1210</v>
      </c>
      <c r="K3371" t="s">
        <v>1213</v>
      </c>
    </row>
    <row r="3372" spans="1:11">
      <c r="A3372" s="26">
        <v>43830</v>
      </c>
      <c r="B3372" t="s">
        <v>516</v>
      </c>
      <c r="C3372" t="s">
        <v>517</v>
      </c>
      <c r="D3372" t="s">
        <v>615</v>
      </c>
      <c r="E3372" t="s">
        <v>518</v>
      </c>
      <c r="F3372" s="29">
        <v>67</v>
      </c>
      <c r="G3372" s="29">
        <v>24966122.75</v>
      </c>
      <c r="H3372" t="s">
        <v>11</v>
      </c>
      <c r="I3372" t="s">
        <v>616</v>
      </c>
      <c r="J3372" t="s">
        <v>617</v>
      </c>
      <c r="K3372" t="s">
        <v>618</v>
      </c>
    </row>
    <row r="3373" spans="1:11">
      <c r="A3373" s="26">
        <v>43830</v>
      </c>
      <c r="B3373" t="s">
        <v>516</v>
      </c>
      <c r="C3373" t="s">
        <v>517</v>
      </c>
      <c r="D3373" t="s">
        <v>615</v>
      </c>
      <c r="E3373" t="s">
        <v>619</v>
      </c>
      <c r="F3373" s="29">
        <v>166</v>
      </c>
      <c r="G3373" s="29">
        <v>2347696.89</v>
      </c>
      <c r="H3373" t="s">
        <v>11</v>
      </c>
      <c r="I3373" t="s">
        <v>620</v>
      </c>
      <c r="J3373" t="s">
        <v>617</v>
      </c>
      <c r="K3373" t="s">
        <v>621</v>
      </c>
    </row>
    <row r="3374" spans="1:11">
      <c r="A3374" s="26">
        <v>43830</v>
      </c>
      <c r="B3374" t="s">
        <v>516</v>
      </c>
      <c r="C3374" t="s">
        <v>517</v>
      </c>
      <c r="D3374" t="s">
        <v>615</v>
      </c>
      <c r="E3374" t="s">
        <v>518</v>
      </c>
      <c r="F3374" s="29">
        <v>566</v>
      </c>
      <c r="G3374" s="29">
        <v>305997733.58999997</v>
      </c>
      <c r="H3374" t="s">
        <v>11</v>
      </c>
      <c r="I3374" t="s">
        <v>622</v>
      </c>
      <c r="J3374" t="s">
        <v>617</v>
      </c>
      <c r="K3374" t="s">
        <v>623</v>
      </c>
    </row>
    <row r="3375" spans="1:11">
      <c r="A3375" s="26">
        <v>43830</v>
      </c>
      <c r="B3375" t="s">
        <v>516</v>
      </c>
      <c r="C3375" t="s">
        <v>517</v>
      </c>
      <c r="D3375" t="s">
        <v>615</v>
      </c>
      <c r="E3375" t="s">
        <v>518</v>
      </c>
      <c r="F3375" s="29">
        <v>142</v>
      </c>
      <c r="G3375" s="29">
        <v>228156.64</v>
      </c>
      <c r="H3375" t="s">
        <v>11</v>
      </c>
      <c r="I3375" t="s">
        <v>624</v>
      </c>
      <c r="J3375" t="s">
        <v>617</v>
      </c>
      <c r="K3375" t="s">
        <v>625</v>
      </c>
    </row>
    <row r="3376" spans="1:11">
      <c r="A3376" s="26">
        <v>43830</v>
      </c>
      <c r="B3376" t="s">
        <v>516</v>
      </c>
      <c r="C3376" t="s">
        <v>517</v>
      </c>
      <c r="D3376" t="s">
        <v>615</v>
      </c>
      <c r="E3376" t="s">
        <v>518</v>
      </c>
      <c r="F3376" s="29">
        <v>25</v>
      </c>
      <c r="G3376" s="29">
        <v>3582005.63</v>
      </c>
      <c r="H3376" t="s">
        <v>11</v>
      </c>
      <c r="I3376" t="s">
        <v>626</v>
      </c>
      <c r="J3376" t="s">
        <v>627</v>
      </c>
      <c r="K3376" t="s">
        <v>628</v>
      </c>
    </row>
    <row r="3377" spans="1:11">
      <c r="A3377" s="26">
        <v>43830</v>
      </c>
      <c r="B3377" t="s">
        <v>516</v>
      </c>
      <c r="C3377" t="s">
        <v>517</v>
      </c>
      <c r="D3377" t="s">
        <v>615</v>
      </c>
      <c r="E3377" t="s">
        <v>518</v>
      </c>
      <c r="F3377" s="29">
        <v>48</v>
      </c>
      <c r="G3377" s="29">
        <v>2267195.31</v>
      </c>
      <c r="H3377" t="s">
        <v>11</v>
      </c>
      <c r="I3377" t="s">
        <v>629</v>
      </c>
      <c r="J3377" t="s">
        <v>627</v>
      </c>
      <c r="K3377" t="s">
        <v>630</v>
      </c>
    </row>
    <row r="3378" spans="1:11">
      <c r="A3378" s="26">
        <v>43830</v>
      </c>
      <c r="B3378" t="s">
        <v>516</v>
      </c>
      <c r="C3378" t="s">
        <v>517</v>
      </c>
      <c r="D3378" t="s">
        <v>615</v>
      </c>
      <c r="E3378" t="s">
        <v>518</v>
      </c>
      <c r="F3378" s="29">
        <v>2258</v>
      </c>
      <c r="G3378" s="29">
        <v>69289508.129999995</v>
      </c>
      <c r="H3378" t="s">
        <v>11</v>
      </c>
      <c r="I3378" t="s">
        <v>631</v>
      </c>
      <c r="J3378" t="s">
        <v>627</v>
      </c>
      <c r="K3378" t="s">
        <v>632</v>
      </c>
    </row>
    <row r="3379" spans="1:11">
      <c r="A3379" s="26">
        <v>43830</v>
      </c>
      <c r="B3379" t="s">
        <v>516</v>
      </c>
      <c r="C3379" t="s">
        <v>517</v>
      </c>
      <c r="D3379" t="s">
        <v>615</v>
      </c>
      <c r="E3379" t="s">
        <v>518</v>
      </c>
      <c r="F3379" s="29">
        <v>7698</v>
      </c>
      <c r="G3379" s="29">
        <v>4720882384.0600004</v>
      </c>
      <c r="H3379" t="s">
        <v>11</v>
      </c>
      <c r="I3379" t="s">
        <v>633</v>
      </c>
      <c r="J3379" t="s">
        <v>627</v>
      </c>
      <c r="K3379" t="s">
        <v>634</v>
      </c>
    </row>
    <row r="3380" spans="1:11">
      <c r="A3380" s="26">
        <v>43830</v>
      </c>
      <c r="B3380" t="s">
        <v>516</v>
      </c>
      <c r="C3380" t="s">
        <v>517</v>
      </c>
      <c r="D3380" t="s">
        <v>615</v>
      </c>
      <c r="E3380" t="s">
        <v>518</v>
      </c>
      <c r="F3380" s="29">
        <v>266</v>
      </c>
      <c r="G3380" s="29">
        <v>24288478.129999999</v>
      </c>
      <c r="H3380" t="s">
        <v>11</v>
      </c>
      <c r="I3380" t="s">
        <v>635</v>
      </c>
      <c r="J3380" t="s">
        <v>627</v>
      </c>
      <c r="K3380" t="s">
        <v>636</v>
      </c>
    </row>
    <row r="3381" spans="1:11">
      <c r="A3381" s="26">
        <v>43830</v>
      </c>
      <c r="B3381" t="s">
        <v>516</v>
      </c>
      <c r="C3381" t="s">
        <v>517</v>
      </c>
      <c r="D3381" t="s">
        <v>615</v>
      </c>
      <c r="E3381" t="s">
        <v>518</v>
      </c>
      <c r="F3381" s="29">
        <v>38</v>
      </c>
      <c r="G3381" s="29">
        <v>7457659.6900000004</v>
      </c>
      <c r="H3381" t="s">
        <v>11</v>
      </c>
      <c r="I3381" t="s">
        <v>637</v>
      </c>
      <c r="J3381" t="s">
        <v>627</v>
      </c>
      <c r="K3381" t="s">
        <v>638</v>
      </c>
    </row>
    <row r="3382" spans="1:11">
      <c r="A3382" s="26">
        <v>43830</v>
      </c>
      <c r="B3382" t="s">
        <v>516</v>
      </c>
      <c r="C3382" t="s">
        <v>517</v>
      </c>
      <c r="D3382" t="s">
        <v>615</v>
      </c>
      <c r="E3382" t="s">
        <v>518</v>
      </c>
      <c r="F3382" s="29">
        <v>82</v>
      </c>
      <c r="G3382" s="29">
        <v>3022329.06</v>
      </c>
      <c r="H3382" t="s">
        <v>11</v>
      </c>
      <c r="I3382" t="s">
        <v>639</v>
      </c>
      <c r="J3382" t="s">
        <v>627</v>
      </c>
      <c r="K3382" t="s">
        <v>640</v>
      </c>
    </row>
    <row r="3383" spans="1:11">
      <c r="A3383" s="26">
        <v>43830</v>
      </c>
      <c r="B3383" t="s">
        <v>516</v>
      </c>
      <c r="C3383" t="s">
        <v>517</v>
      </c>
      <c r="D3383" t="s">
        <v>615</v>
      </c>
      <c r="E3383" t="s">
        <v>518</v>
      </c>
      <c r="F3383" s="29">
        <v>1281</v>
      </c>
      <c r="G3383" s="29">
        <v>22808930</v>
      </c>
      <c r="H3383" t="s">
        <v>11</v>
      </c>
      <c r="I3383" t="s">
        <v>641</v>
      </c>
      <c r="J3383" t="s">
        <v>627</v>
      </c>
      <c r="K3383" t="s">
        <v>642</v>
      </c>
    </row>
    <row r="3384" spans="1:11">
      <c r="A3384" s="26">
        <v>43830</v>
      </c>
      <c r="B3384" t="s">
        <v>516</v>
      </c>
      <c r="C3384" t="s">
        <v>517</v>
      </c>
      <c r="D3384" t="s">
        <v>615</v>
      </c>
      <c r="E3384" t="s">
        <v>518</v>
      </c>
      <c r="F3384" s="29">
        <v>25</v>
      </c>
      <c r="G3384" s="29">
        <v>1078456.8799999999</v>
      </c>
      <c r="H3384" t="s">
        <v>11</v>
      </c>
      <c r="I3384" t="s">
        <v>643</v>
      </c>
      <c r="J3384" t="s">
        <v>627</v>
      </c>
      <c r="K3384" t="s">
        <v>644</v>
      </c>
    </row>
    <row r="3385" spans="1:11">
      <c r="A3385" s="26">
        <v>43830</v>
      </c>
      <c r="B3385" t="s">
        <v>516</v>
      </c>
      <c r="C3385" t="s">
        <v>517</v>
      </c>
      <c r="D3385" t="s">
        <v>615</v>
      </c>
      <c r="E3385" t="s">
        <v>518</v>
      </c>
      <c r="F3385" s="29">
        <v>381</v>
      </c>
      <c r="G3385" s="29">
        <v>32014440</v>
      </c>
      <c r="H3385" t="s">
        <v>11</v>
      </c>
      <c r="I3385" t="s">
        <v>645</v>
      </c>
      <c r="J3385" t="s">
        <v>627</v>
      </c>
      <c r="K3385" t="s">
        <v>646</v>
      </c>
    </row>
    <row r="3386" spans="1:11">
      <c r="A3386" s="26">
        <v>43830</v>
      </c>
      <c r="B3386" t="s">
        <v>516</v>
      </c>
      <c r="C3386" t="s">
        <v>517</v>
      </c>
      <c r="D3386" t="s">
        <v>615</v>
      </c>
      <c r="E3386" t="s">
        <v>518</v>
      </c>
      <c r="F3386" s="29">
        <v>50</v>
      </c>
      <c r="G3386" s="29">
        <v>3006050.63</v>
      </c>
      <c r="H3386" t="s">
        <v>11</v>
      </c>
      <c r="I3386" t="s">
        <v>647</v>
      </c>
      <c r="J3386" t="s">
        <v>627</v>
      </c>
      <c r="K3386" t="s">
        <v>648</v>
      </c>
    </row>
    <row r="3387" spans="1:11">
      <c r="A3387" s="26">
        <v>43830</v>
      </c>
      <c r="B3387" t="s">
        <v>516</v>
      </c>
      <c r="C3387" t="s">
        <v>517</v>
      </c>
      <c r="D3387" t="s">
        <v>615</v>
      </c>
      <c r="E3387" t="s">
        <v>518</v>
      </c>
      <c r="F3387" s="29">
        <v>35</v>
      </c>
      <c r="G3387" s="29">
        <v>982300.63</v>
      </c>
      <c r="H3387" t="s">
        <v>11</v>
      </c>
      <c r="I3387" t="s">
        <v>649</v>
      </c>
      <c r="J3387" t="s">
        <v>627</v>
      </c>
      <c r="K3387" t="s">
        <v>650</v>
      </c>
    </row>
    <row r="3388" spans="1:11">
      <c r="A3388" s="26">
        <v>43830</v>
      </c>
      <c r="B3388" t="s">
        <v>516</v>
      </c>
      <c r="C3388" t="s">
        <v>517</v>
      </c>
      <c r="D3388" t="s">
        <v>615</v>
      </c>
      <c r="E3388" t="s">
        <v>518</v>
      </c>
      <c r="F3388" s="29">
        <v>72</v>
      </c>
      <c r="G3388" s="29">
        <v>3106277.81</v>
      </c>
      <c r="H3388" t="s">
        <v>11</v>
      </c>
      <c r="I3388" t="s">
        <v>651</v>
      </c>
      <c r="J3388" t="s">
        <v>627</v>
      </c>
      <c r="K3388" t="s">
        <v>652</v>
      </c>
    </row>
    <row r="3389" spans="1:11">
      <c r="A3389" s="26">
        <v>43830</v>
      </c>
      <c r="B3389" t="s">
        <v>516</v>
      </c>
      <c r="C3389" t="s">
        <v>517</v>
      </c>
      <c r="D3389" t="s">
        <v>615</v>
      </c>
      <c r="E3389" t="s">
        <v>518</v>
      </c>
      <c r="F3389" s="29">
        <v>94</v>
      </c>
      <c r="G3389" s="29">
        <v>13856503.130000001</v>
      </c>
      <c r="H3389" t="s">
        <v>11</v>
      </c>
      <c r="I3389" t="s">
        <v>653</v>
      </c>
      <c r="J3389" t="s">
        <v>627</v>
      </c>
      <c r="K3389" t="s">
        <v>654</v>
      </c>
    </row>
    <row r="3390" spans="1:11">
      <c r="A3390" s="26">
        <v>43830</v>
      </c>
      <c r="B3390" t="s">
        <v>516</v>
      </c>
      <c r="C3390" t="s">
        <v>517</v>
      </c>
      <c r="D3390" t="s">
        <v>615</v>
      </c>
      <c r="E3390" t="s">
        <v>518</v>
      </c>
      <c r="F3390" s="29">
        <v>111</v>
      </c>
      <c r="G3390" s="29">
        <v>6624257.5</v>
      </c>
      <c r="H3390" t="s">
        <v>11</v>
      </c>
      <c r="I3390" t="s">
        <v>655</v>
      </c>
      <c r="J3390" t="s">
        <v>627</v>
      </c>
      <c r="K3390" t="s">
        <v>656</v>
      </c>
    </row>
    <row r="3391" spans="1:11">
      <c r="A3391" s="26">
        <v>43830</v>
      </c>
      <c r="B3391" t="s">
        <v>516</v>
      </c>
      <c r="C3391" t="s">
        <v>517</v>
      </c>
      <c r="D3391" t="s">
        <v>615</v>
      </c>
      <c r="E3391" t="s">
        <v>518</v>
      </c>
      <c r="F3391" s="29">
        <v>443</v>
      </c>
      <c r="G3391" s="29">
        <v>13191410.310000001</v>
      </c>
      <c r="H3391" t="s">
        <v>11</v>
      </c>
      <c r="I3391" t="s">
        <v>657</v>
      </c>
      <c r="J3391" t="s">
        <v>627</v>
      </c>
      <c r="K3391" t="s">
        <v>658</v>
      </c>
    </row>
    <row r="3392" spans="1:11">
      <c r="A3392" s="26">
        <v>43830</v>
      </c>
      <c r="B3392" t="s">
        <v>516</v>
      </c>
      <c r="C3392" t="s">
        <v>517</v>
      </c>
      <c r="D3392" t="s">
        <v>615</v>
      </c>
      <c r="E3392" t="s">
        <v>518</v>
      </c>
      <c r="F3392" s="29">
        <v>209</v>
      </c>
      <c r="G3392" s="29">
        <v>4479863.4400000004</v>
      </c>
      <c r="H3392" t="s">
        <v>11</v>
      </c>
      <c r="I3392" t="s">
        <v>659</v>
      </c>
      <c r="J3392" t="s">
        <v>627</v>
      </c>
      <c r="K3392" t="s">
        <v>660</v>
      </c>
    </row>
    <row r="3393" spans="1:11">
      <c r="A3393" s="26">
        <v>43830</v>
      </c>
      <c r="B3393" t="s">
        <v>516</v>
      </c>
      <c r="C3393" t="s">
        <v>517</v>
      </c>
      <c r="D3393" t="s">
        <v>615</v>
      </c>
      <c r="E3393" t="s">
        <v>518</v>
      </c>
      <c r="F3393" s="29">
        <v>121</v>
      </c>
      <c r="G3393" s="29">
        <v>5327148.13</v>
      </c>
      <c r="H3393" t="s">
        <v>11</v>
      </c>
      <c r="I3393" t="s">
        <v>661</v>
      </c>
      <c r="J3393" t="s">
        <v>627</v>
      </c>
      <c r="K3393" t="s">
        <v>662</v>
      </c>
    </row>
    <row r="3394" spans="1:11">
      <c r="A3394" s="26">
        <v>43830</v>
      </c>
      <c r="B3394" t="s">
        <v>516</v>
      </c>
      <c r="C3394" t="s">
        <v>517</v>
      </c>
      <c r="D3394" t="s">
        <v>615</v>
      </c>
      <c r="E3394" t="s">
        <v>518</v>
      </c>
      <c r="F3394" s="29">
        <v>964</v>
      </c>
      <c r="G3394" s="29">
        <v>39145071.880000003</v>
      </c>
      <c r="H3394" t="s">
        <v>11</v>
      </c>
      <c r="I3394" t="s">
        <v>1222</v>
      </c>
      <c r="J3394" t="s">
        <v>627</v>
      </c>
      <c r="K3394" t="s">
        <v>1223</v>
      </c>
    </row>
    <row r="3395" spans="1:11">
      <c r="A3395" s="26">
        <v>43830</v>
      </c>
      <c r="B3395" t="s">
        <v>516</v>
      </c>
      <c r="C3395" t="s">
        <v>517</v>
      </c>
      <c r="D3395" t="s">
        <v>615</v>
      </c>
      <c r="E3395" t="s">
        <v>518</v>
      </c>
      <c r="F3395" s="29">
        <v>1105</v>
      </c>
      <c r="G3395" s="29">
        <v>167262755.63</v>
      </c>
      <c r="H3395" t="s">
        <v>11</v>
      </c>
      <c r="I3395" t="s">
        <v>663</v>
      </c>
      <c r="J3395" t="s">
        <v>627</v>
      </c>
      <c r="K3395" t="s">
        <v>664</v>
      </c>
    </row>
    <row r="3396" spans="1:11">
      <c r="A3396" s="26">
        <v>43830</v>
      </c>
      <c r="B3396" t="s">
        <v>516</v>
      </c>
      <c r="C3396" t="s">
        <v>517</v>
      </c>
      <c r="D3396" t="s">
        <v>615</v>
      </c>
      <c r="E3396" t="s">
        <v>518</v>
      </c>
      <c r="F3396" s="29">
        <v>879</v>
      </c>
      <c r="G3396" s="29">
        <v>22240081.879999999</v>
      </c>
      <c r="H3396" t="s">
        <v>11</v>
      </c>
      <c r="I3396" t="s">
        <v>665</v>
      </c>
      <c r="J3396" t="s">
        <v>627</v>
      </c>
      <c r="K3396" t="s">
        <v>666</v>
      </c>
    </row>
    <row r="3397" spans="1:11">
      <c r="A3397" s="26">
        <v>43830</v>
      </c>
      <c r="B3397" t="s">
        <v>516</v>
      </c>
      <c r="C3397" t="s">
        <v>517</v>
      </c>
      <c r="D3397" t="s">
        <v>615</v>
      </c>
      <c r="E3397" t="s">
        <v>518</v>
      </c>
      <c r="F3397" s="29">
        <v>49</v>
      </c>
      <c r="G3397" s="29">
        <v>2239155.63</v>
      </c>
      <c r="H3397" t="s">
        <v>11</v>
      </c>
      <c r="I3397" t="s">
        <v>671</v>
      </c>
      <c r="J3397" t="s">
        <v>627</v>
      </c>
      <c r="K3397" t="s">
        <v>672</v>
      </c>
    </row>
    <row r="3398" spans="1:11">
      <c r="A3398" s="26">
        <v>43830</v>
      </c>
      <c r="B3398" t="s">
        <v>516</v>
      </c>
      <c r="C3398" t="s">
        <v>517</v>
      </c>
      <c r="D3398" t="s">
        <v>615</v>
      </c>
      <c r="E3398" t="s">
        <v>518</v>
      </c>
      <c r="F3398" s="29">
        <v>676</v>
      </c>
      <c r="G3398" s="29">
        <v>13721045</v>
      </c>
      <c r="H3398" t="s">
        <v>11</v>
      </c>
      <c r="I3398" t="s">
        <v>673</v>
      </c>
      <c r="J3398" t="s">
        <v>627</v>
      </c>
      <c r="K3398" t="s">
        <v>674</v>
      </c>
    </row>
    <row r="3399" spans="1:11">
      <c r="A3399" s="26">
        <v>43830</v>
      </c>
      <c r="B3399" t="s">
        <v>516</v>
      </c>
      <c r="C3399" t="s">
        <v>517</v>
      </c>
      <c r="D3399" t="s">
        <v>615</v>
      </c>
      <c r="E3399" t="s">
        <v>518</v>
      </c>
      <c r="F3399" s="29">
        <v>45</v>
      </c>
      <c r="G3399" s="29">
        <v>1152355</v>
      </c>
      <c r="H3399" t="s">
        <v>11</v>
      </c>
      <c r="I3399" t="s">
        <v>675</v>
      </c>
      <c r="J3399" t="s">
        <v>627</v>
      </c>
      <c r="K3399" t="s">
        <v>676</v>
      </c>
    </row>
    <row r="3400" spans="1:11">
      <c r="A3400" s="26">
        <v>43830</v>
      </c>
      <c r="B3400" t="s">
        <v>516</v>
      </c>
      <c r="C3400" t="s">
        <v>517</v>
      </c>
      <c r="D3400" t="s">
        <v>615</v>
      </c>
      <c r="E3400" t="s">
        <v>518</v>
      </c>
      <c r="F3400" s="29">
        <v>519</v>
      </c>
      <c r="G3400" s="29">
        <v>43128519.380000003</v>
      </c>
      <c r="H3400" t="s">
        <v>11</v>
      </c>
      <c r="I3400" t="s">
        <v>677</v>
      </c>
      <c r="J3400" t="s">
        <v>627</v>
      </c>
      <c r="K3400" t="s">
        <v>678</v>
      </c>
    </row>
    <row r="3401" spans="1:11">
      <c r="A3401" s="26">
        <v>43830</v>
      </c>
      <c r="B3401" t="s">
        <v>516</v>
      </c>
      <c r="C3401" t="s">
        <v>517</v>
      </c>
      <c r="D3401" t="s">
        <v>615</v>
      </c>
      <c r="E3401" t="s">
        <v>518</v>
      </c>
      <c r="F3401" s="29">
        <v>41</v>
      </c>
      <c r="G3401" s="29">
        <v>7163113.75</v>
      </c>
      <c r="H3401" t="s">
        <v>11</v>
      </c>
      <c r="I3401" t="s">
        <v>679</v>
      </c>
      <c r="J3401" t="s">
        <v>627</v>
      </c>
      <c r="K3401" t="s">
        <v>680</v>
      </c>
    </row>
    <row r="3402" spans="1:11">
      <c r="A3402" s="26">
        <v>43830</v>
      </c>
      <c r="B3402" t="s">
        <v>516</v>
      </c>
      <c r="C3402" t="s">
        <v>517</v>
      </c>
      <c r="D3402" t="s">
        <v>615</v>
      </c>
      <c r="E3402" t="s">
        <v>518</v>
      </c>
      <c r="F3402" s="29">
        <v>4908</v>
      </c>
      <c r="G3402" s="29">
        <v>847821499.38</v>
      </c>
      <c r="H3402" t="s">
        <v>11</v>
      </c>
      <c r="I3402" t="s">
        <v>681</v>
      </c>
      <c r="J3402" t="s">
        <v>627</v>
      </c>
      <c r="K3402" t="s">
        <v>682</v>
      </c>
    </row>
    <row r="3403" spans="1:11">
      <c r="A3403" s="26">
        <v>43830</v>
      </c>
      <c r="B3403" t="s">
        <v>516</v>
      </c>
      <c r="C3403" t="s">
        <v>517</v>
      </c>
      <c r="D3403" t="s">
        <v>615</v>
      </c>
      <c r="E3403" t="s">
        <v>518</v>
      </c>
      <c r="F3403" s="29">
        <v>2631</v>
      </c>
      <c r="G3403" s="29">
        <v>180342667.81</v>
      </c>
      <c r="H3403" t="s">
        <v>11</v>
      </c>
      <c r="I3403" t="s">
        <v>683</v>
      </c>
      <c r="J3403" t="s">
        <v>627</v>
      </c>
      <c r="K3403" t="s">
        <v>684</v>
      </c>
    </row>
    <row r="3404" spans="1:11">
      <c r="A3404" s="26">
        <v>43830</v>
      </c>
      <c r="B3404" t="s">
        <v>516</v>
      </c>
      <c r="C3404" t="s">
        <v>517</v>
      </c>
      <c r="D3404" t="s">
        <v>615</v>
      </c>
      <c r="E3404" t="s">
        <v>518</v>
      </c>
      <c r="F3404" s="29">
        <v>18</v>
      </c>
      <c r="G3404" s="29">
        <v>8056531.5599999996</v>
      </c>
      <c r="H3404" t="s">
        <v>11</v>
      </c>
      <c r="I3404" t="s">
        <v>685</v>
      </c>
      <c r="J3404" t="s">
        <v>627</v>
      </c>
      <c r="K3404" t="s">
        <v>686</v>
      </c>
    </row>
    <row r="3405" spans="1:11">
      <c r="A3405" s="26">
        <v>43830</v>
      </c>
      <c r="B3405" t="s">
        <v>516</v>
      </c>
      <c r="C3405" t="s">
        <v>517</v>
      </c>
      <c r="D3405" t="s">
        <v>615</v>
      </c>
      <c r="E3405" t="s">
        <v>518</v>
      </c>
      <c r="F3405" s="29">
        <v>183</v>
      </c>
      <c r="G3405" s="29">
        <v>22254394.690000001</v>
      </c>
      <c r="H3405" t="s">
        <v>11</v>
      </c>
      <c r="I3405" t="s">
        <v>687</v>
      </c>
      <c r="J3405" t="s">
        <v>627</v>
      </c>
      <c r="K3405" t="s">
        <v>688</v>
      </c>
    </row>
    <row r="3406" spans="1:11">
      <c r="A3406" s="26">
        <v>43830</v>
      </c>
      <c r="B3406" t="s">
        <v>516</v>
      </c>
      <c r="C3406" t="s">
        <v>517</v>
      </c>
      <c r="D3406" t="s">
        <v>615</v>
      </c>
      <c r="E3406" t="s">
        <v>518</v>
      </c>
      <c r="F3406" s="29">
        <v>48</v>
      </c>
      <c r="G3406" s="29">
        <v>10762336.880000001</v>
      </c>
      <c r="H3406" t="s">
        <v>11</v>
      </c>
      <c r="I3406" t="s">
        <v>689</v>
      </c>
      <c r="J3406" t="s">
        <v>627</v>
      </c>
      <c r="K3406" t="s">
        <v>690</v>
      </c>
    </row>
    <row r="3407" spans="1:11">
      <c r="A3407" s="26">
        <v>43830</v>
      </c>
      <c r="B3407" t="s">
        <v>516</v>
      </c>
      <c r="C3407" t="s">
        <v>517</v>
      </c>
      <c r="D3407" t="s">
        <v>615</v>
      </c>
      <c r="E3407" t="s">
        <v>518</v>
      </c>
      <c r="F3407" s="29">
        <v>173</v>
      </c>
      <c r="G3407" s="29">
        <v>9445329.0600000005</v>
      </c>
      <c r="H3407" t="s">
        <v>11</v>
      </c>
      <c r="I3407" t="s">
        <v>691</v>
      </c>
      <c r="J3407" t="s">
        <v>627</v>
      </c>
      <c r="K3407" t="s">
        <v>692</v>
      </c>
    </row>
    <row r="3408" spans="1:11">
      <c r="A3408" s="26">
        <v>43830</v>
      </c>
      <c r="B3408" t="s">
        <v>516</v>
      </c>
      <c r="C3408" t="s">
        <v>517</v>
      </c>
      <c r="D3408" t="s">
        <v>615</v>
      </c>
      <c r="E3408" t="s">
        <v>518</v>
      </c>
      <c r="F3408" s="29">
        <v>90</v>
      </c>
      <c r="G3408" s="29">
        <v>3491133.75</v>
      </c>
      <c r="H3408" t="s">
        <v>11</v>
      </c>
      <c r="I3408" t="s">
        <v>693</v>
      </c>
      <c r="J3408" t="s">
        <v>627</v>
      </c>
      <c r="K3408" t="s">
        <v>694</v>
      </c>
    </row>
    <row r="3409" spans="1:11">
      <c r="A3409" s="26">
        <v>43830</v>
      </c>
      <c r="B3409" t="s">
        <v>516</v>
      </c>
      <c r="C3409" t="s">
        <v>517</v>
      </c>
      <c r="D3409" t="s">
        <v>615</v>
      </c>
      <c r="E3409" t="s">
        <v>518</v>
      </c>
      <c r="F3409" s="29">
        <v>18</v>
      </c>
      <c r="G3409" s="29">
        <v>803868.44</v>
      </c>
      <c r="H3409" t="s">
        <v>11</v>
      </c>
      <c r="I3409" t="s">
        <v>695</v>
      </c>
      <c r="J3409" t="s">
        <v>627</v>
      </c>
      <c r="K3409" t="s">
        <v>696</v>
      </c>
    </row>
    <row r="3410" spans="1:11">
      <c r="A3410" s="26">
        <v>43830</v>
      </c>
      <c r="B3410" t="s">
        <v>516</v>
      </c>
      <c r="C3410" t="s">
        <v>517</v>
      </c>
      <c r="D3410" t="s">
        <v>615</v>
      </c>
      <c r="E3410" t="s">
        <v>518</v>
      </c>
      <c r="F3410" s="29">
        <v>2317</v>
      </c>
      <c r="G3410" s="29">
        <v>35190408.439999998</v>
      </c>
      <c r="H3410" t="s">
        <v>11</v>
      </c>
      <c r="I3410" t="s">
        <v>697</v>
      </c>
      <c r="J3410" t="s">
        <v>627</v>
      </c>
      <c r="K3410" t="s">
        <v>698</v>
      </c>
    </row>
    <row r="3411" spans="1:11">
      <c r="A3411" s="26">
        <v>43830</v>
      </c>
      <c r="B3411" t="s">
        <v>516</v>
      </c>
      <c r="C3411" t="s">
        <v>517</v>
      </c>
      <c r="D3411" t="s">
        <v>615</v>
      </c>
      <c r="E3411" t="s">
        <v>518</v>
      </c>
      <c r="F3411" s="29">
        <v>221</v>
      </c>
      <c r="G3411" s="29">
        <v>7935757.5</v>
      </c>
      <c r="H3411" t="s">
        <v>11</v>
      </c>
      <c r="I3411" t="s">
        <v>699</v>
      </c>
      <c r="J3411" t="s">
        <v>627</v>
      </c>
      <c r="K3411" t="s">
        <v>700</v>
      </c>
    </row>
    <row r="3412" spans="1:11">
      <c r="A3412" s="26">
        <v>43830</v>
      </c>
      <c r="B3412" t="s">
        <v>516</v>
      </c>
      <c r="C3412" t="s">
        <v>517</v>
      </c>
      <c r="D3412" t="s">
        <v>615</v>
      </c>
      <c r="E3412" t="s">
        <v>518</v>
      </c>
      <c r="F3412" s="29">
        <v>2969</v>
      </c>
      <c r="G3412" s="29">
        <v>186285187.19</v>
      </c>
      <c r="H3412" t="s">
        <v>11</v>
      </c>
      <c r="I3412" t="s">
        <v>1224</v>
      </c>
      <c r="J3412" t="s">
        <v>627</v>
      </c>
      <c r="K3412" t="s">
        <v>1225</v>
      </c>
    </row>
    <row r="3413" spans="1:11">
      <c r="A3413" s="26">
        <v>43830</v>
      </c>
      <c r="B3413" t="s">
        <v>516</v>
      </c>
      <c r="C3413" t="s">
        <v>517</v>
      </c>
      <c r="D3413" t="s">
        <v>615</v>
      </c>
      <c r="E3413" t="s">
        <v>518</v>
      </c>
      <c r="F3413" s="29">
        <v>1745</v>
      </c>
      <c r="G3413" s="29">
        <v>1439187863.4400001</v>
      </c>
      <c r="H3413" t="s">
        <v>11</v>
      </c>
      <c r="I3413" t="s">
        <v>701</v>
      </c>
      <c r="J3413" t="s">
        <v>627</v>
      </c>
      <c r="K3413" t="s">
        <v>702</v>
      </c>
    </row>
    <row r="3414" spans="1:11">
      <c r="A3414" s="26">
        <v>43830</v>
      </c>
      <c r="B3414" t="s">
        <v>516</v>
      </c>
      <c r="C3414" t="s">
        <v>517</v>
      </c>
      <c r="D3414" t="s">
        <v>615</v>
      </c>
      <c r="E3414" t="s">
        <v>518</v>
      </c>
      <c r="F3414" s="29">
        <v>87</v>
      </c>
      <c r="G3414" s="29">
        <v>12924269.060000001</v>
      </c>
      <c r="H3414" t="s">
        <v>11</v>
      </c>
      <c r="I3414" t="s">
        <v>703</v>
      </c>
      <c r="J3414" t="s">
        <v>627</v>
      </c>
      <c r="K3414" t="s">
        <v>704</v>
      </c>
    </row>
    <row r="3415" spans="1:11">
      <c r="A3415" s="26">
        <v>43830</v>
      </c>
      <c r="B3415" t="s">
        <v>516</v>
      </c>
      <c r="C3415" t="s">
        <v>517</v>
      </c>
      <c r="D3415" t="s">
        <v>615</v>
      </c>
      <c r="E3415" t="s">
        <v>518</v>
      </c>
      <c r="F3415" s="29">
        <v>352</v>
      </c>
      <c r="G3415" s="29">
        <v>19881103.440000001</v>
      </c>
      <c r="H3415" t="s">
        <v>11</v>
      </c>
      <c r="I3415" t="s">
        <v>705</v>
      </c>
      <c r="J3415" t="s">
        <v>627</v>
      </c>
      <c r="K3415" t="s">
        <v>706</v>
      </c>
    </row>
    <row r="3416" spans="1:11">
      <c r="A3416" s="26">
        <v>43830</v>
      </c>
      <c r="B3416" t="s">
        <v>516</v>
      </c>
      <c r="C3416" t="s">
        <v>517</v>
      </c>
      <c r="D3416" t="s">
        <v>615</v>
      </c>
      <c r="E3416" t="s">
        <v>518</v>
      </c>
      <c r="F3416" s="29">
        <v>75</v>
      </c>
      <c r="G3416" s="29">
        <v>6739263.75</v>
      </c>
      <c r="H3416" t="s">
        <v>11</v>
      </c>
      <c r="I3416" t="s">
        <v>707</v>
      </c>
      <c r="J3416" t="s">
        <v>627</v>
      </c>
      <c r="K3416" t="s">
        <v>708</v>
      </c>
    </row>
    <row r="3417" spans="1:11">
      <c r="A3417" s="26">
        <v>43830</v>
      </c>
      <c r="B3417" t="s">
        <v>516</v>
      </c>
      <c r="C3417" t="s">
        <v>517</v>
      </c>
      <c r="D3417" t="s">
        <v>615</v>
      </c>
      <c r="E3417" t="s">
        <v>518</v>
      </c>
      <c r="F3417" s="29">
        <v>24</v>
      </c>
      <c r="G3417" s="29">
        <v>1940266.56</v>
      </c>
      <c r="H3417" t="s">
        <v>11</v>
      </c>
      <c r="I3417" t="s">
        <v>709</v>
      </c>
      <c r="J3417" t="s">
        <v>627</v>
      </c>
      <c r="K3417" t="s">
        <v>710</v>
      </c>
    </row>
    <row r="3418" spans="1:11">
      <c r="A3418" s="26">
        <v>43830</v>
      </c>
      <c r="B3418" t="s">
        <v>516</v>
      </c>
      <c r="C3418" t="s">
        <v>517</v>
      </c>
      <c r="D3418" t="s">
        <v>615</v>
      </c>
      <c r="E3418" t="s">
        <v>518</v>
      </c>
      <c r="F3418" s="29">
        <v>93</v>
      </c>
      <c r="G3418" s="29">
        <v>3428643.75</v>
      </c>
      <c r="H3418" t="s">
        <v>11</v>
      </c>
      <c r="I3418" t="s">
        <v>711</v>
      </c>
      <c r="J3418" t="s">
        <v>627</v>
      </c>
      <c r="K3418" t="s">
        <v>712</v>
      </c>
    </row>
    <row r="3419" spans="1:11">
      <c r="A3419" s="26">
        <v>43830</v>
      </c>
      <c r="B3419" t="s">
        <v>516</v>
      </c>
      <c r="C3419" t="s">
        <v>517</v>
      </c>
      <c r="D3419" t="s">
        <v>615</v>
      </c>
      <c r="E3419" t="s">
        <v>518</v>
      </c>
      <c r="F3419" s="29">
        <v>230</v>
      </c>
      <c r="G3419" s="29">
        <v>4590984.38</v>
      </c>
      <c r="H3419" t="s">
        <v>11</v>
      </c>
      <c r="I3419" t="s">
        <v>713</v>
      </c>
      <c r="J3419" t="s">
        <v>627</v>
      </c>
      <c r="K3419" t="s">
        <v>714</v>
      </c>
    </row>
    <row r="3420" spans="1:11">
      <c r="A3420" s="26">
        <v>43830</v>
      </c>
      <c r="B3420" t="s">
        <v>516</v>
      </c>
      <c r="C3420" t="s">
        <v>517</v>
      </c>
      <c r="D3420" t="s">
        <v>615</v>
      </c>
      <c r="E3420" t="s">
        <v>518</v>
      </c>
      <c r="F3420" s="29">
        <v>16</v>
      </c>
      <c r="G3420" s="29">
        <v>1518661.88</v>
      </c>
      <c r="H3420" t="s">
        <v>11</v>
      </c>
      <c r="I3420" t="s">
        <v>715</v>
      </c>
      <c r="J3420" t="s">
        <v>627</v>
      </c>
      <c r="K3420" t="s">
        <v>716</v>
      </c>
    </row>
    <row r="3421" spans="1:11">
      <c r="A3421" s="26">
        <v>43830</v>
      </c>
      <c r="B3421" t="s">
        <v>516</v>
      </c>
      <c r="C3421" t="s">
        <v>517</v>
      </c>
      <c r="D3421" t="s">
        <v>615</v>
      </c>
      <c r="E3421" t="s">
        <v>518</v>
      </c>
      <c r="F3421" s="29">
        <v>74</v>
      </c>
      <c r="G3421" s="29">
        <v>3908333.44</v>
      </c>
      <c r="H3421" t="s">
        <v>11</v>
      </c>
      <c r="I3421" t="s">
        <v>719</v>
      </c>
      <c r="J3421" t="s">
        <v>627</v>
      </c>
      <c r="K3421" t="s">
        <v>720</v>
      </c>
    </row>
    <row r="3422" spans="1:11">
      <c r="A3422" s="26">
        <v>43830</v>
      </c>
      <c r="B3422" t="s">
        <v>516</v>
      </c>
      <c r="C3422" t="s">
        <v>517</v>
      </c>
      <c r="D3422" t="s">
        <v>615</v>
      </c>
      <c r="E3422" t="s">
        <v>518</v>
      </c>
      <c r="F3422" s="29">
        <v>30</v>
      </c>
      <c r="G3422" s="29">
        <v>25888073.440000001</v>
      </c>
      <c r="H3422" t="s">
        <v>11</v>
      </c>
      <c r="I3422" t="s">
        <v>721</v>
      </c>
      <c r="J3422" t="s">
        <v>627</v>
      </c>
      <c r="K3422" t="s">
        <v>722</v>
      </c>
    </row>
    <row r="3423" spans="1:11">
      <c r="A3423" s="26">
        <v>43830</v>
      </c>
      <c r="B3423" t="s">
        <v>516</v>
      </c>
      <c r="C3423" t="s">
        <v>517</v>
      </c>
      <c r="D3423" t="s">
        <v>615</v>
      </c>
      <c r="E3423" t="s">
        <v>518</v>
      </c>
      <c r="F3423" s="29">
        <v>2</v>
      </c>
      <c r="G3423" s="29">
        <v>223862.5</v>
      </c>
      <c r="H3423" t="s">
        <v>11</v>
      </c>
      <c r="I3423" t="s">
        <v>723</v>
      </c>
      <c r="J3423" t="s">
        <v>627</v>
      </c>
      <c r="K3423" t="s">
        <v>724</v>
      </c>
    </row>
    <row r="3424" spans="1:11">
      <c r="A3424" s="26">
        <v>43830</v>
      </c>
      <c r="B3424" t="s">
        <v>516</v>
      </c>
      <c r="C3424" t="s">
        <v>517</v>
      </c>
      <c r="D3424" t="s">
        <v>615</v>
      </c>
      <c r="E3424" t="s">
        <v>518</v>
      </c>
      <c r="F3424" s="29">
        <v>28</v>
      </c>
      <c r="G3424" s="29">
        <v>457425.31</v>
      </c>
      <c r="H3424" t="s">
        <v>11</v>
      </c>
      <c r="I3424" t="s">
        <v>725</v>
      </c>
      <c r="J3424" t="s">
        <v>627</v>
      </c>
      <c r="K3424" t="s">
        <v>726</v>
      </c>
    </row>
    <row r="3425" spans="1:11">
      <c r="A3425" s="26">
        <v>43830</v>
      </c>
      <c r="B3425" t="s">
        <v>516</v>
      </c>
      <c r="C3425" t="s">
        <v>517</v>
      </c>
      <c r="D3425" t="s">
        <v>615</v>
      </c>
      <c r="E3425" t="s">
        <v>518</v>
      </c>
      <c r="F3425" s="29">
        <v>169</v>
      </c>
      <c r="G3425" s="29">
        <v>10677607.189999999</v>
      </c>
      <c r="H3425" t="s">
        <v>11</v>
      </c>
      <c r="I3425" t="s">
        <v>733</v>
      </c>
      <c r="J3425" t="s">
        <v>627</v>
      </c>
      <c r="K3425" t="s">
        <v>734</v>
      </c>
    </row>
    <row r="3426" spans="1:11">
      <c r="A3426" s="26">
        <v>43830</v>
      </c>
      <c r="B3426" t="s">
        <v>516</v>
      </c>
      <c r="C3426" t="s">
        <v>517</v>
      </c>
      <c r="D3426" t="s">
        <v>615</v>
      </c>
      <c r="E3426" t="s">
        <v>518</v>
      </c>
      <c r="F3426" s="29">
        <v>364</v>
      </c>
      <c r="G3426" s="29">
        <v>194106846.25</v>
      </c>
      <c r="H3426" t="s">
        <v>11</v>
      </c>
      <c r="I3426" t="s">
        <v>735</v>
      </c>
      <c r="J3426" t="s">
        <v>627</v>
      </c>
      <c r="K3426" t="s">
        <v>736</v>
      </c>
    </row>
    <row r="3427" spans="1:11">
      <c r="A3427" s="26">
        <v>43830</v>
      </c>
      <c r="B3427" t="s">
        <v>516</v>
      </c>
      <c r="C3427" t="s">
        <v>517</v>
      </c>
      <c r="D3427" t="s">
        <v>615</v>
      </c>
      <c r="E3427" t="s">
        <v>518</v>
      </c>
      <c r="F3427" s="29">
        <v>3</v>
      </c>
      <c r="G3427" s="29">
        <v>1839873.13</v>
      </c>
      <c r="H3427" t="s">
        <v>11</v>
      </c>
      <c r="I3427" t="s">
        <v>737</v>
      </c>
      <c r="J3427" t="s">
        <v>627</v>
      </c>
      <c r="K3427" t="s">
        <v>738</v>
      </c>
    </row>
    <row r="3428" spans="1:11">
      <c r="A3428" s="26">
        <v>43830</v>
      </c>
      <c r="B3428" t="s">
        <v>516</v>
      </c>
      <c r="C3428" t="s">
        <v>517</v>
      </c>
      <c r="D3428" t="s">
        <v>615</v>
      </c>
      <c r="E3428" t="s">
        <v>518</v>
      </c>
      <c r="F3428" s="29">
        <v>87</v>
      </c>
      <c r="G3428" s="29">
        <v>7682874.3799999999</v>
      </c>
      <c r="H3428" t="s">
        <v>11</v>
      </c>
      <c r="I3428" t="s">
        <v>739</v>
      </c>
      <c r="J3428" t="s">
        <v>627</v>
      </c>
      <c r="K3428" t="s">
        <v>740</v>
      </c>
    </row>
    <row r="3429" spans="1:11">
      <c r="A3429" s="26">
        <v>43830</v>
      </c>
      <c r="B3429" t="s">
        <v>516</v>
      </c>
      <c r="C3429" t="s">
        <v>517</v>
      </c>
      <c r="D3429" t="s">
        <v>615</v>
      </c>
      <c r="E3429" t="s">
        <v>518</v>
      </c>
      <c r="F3429" s="29">
        <v>88</v>
      </c>
      <c r="G3429" s="29">
        <v>8837027.1899999995</v>
      </c>
      <c r="H3429" t="s">
        <v>11</v>
      </c>
      <c r="I3429" t="s">
        <v>743</v>
      </c>
      <c r="J3429" t="s">
        <v>627</v>
      </c>
      <c r="K3429" t="s">
        <v>744</v>
      </c>
    </row>
    <row r="3430" spans="1:11">
      <c r="A3430" s="26">
        <v>43830</v>
      </c>
      <c r="B3430" t="s">
        <v>516</v>
      </c>
      <c r="C3430" t="s">
        <v>517</v>
      </c>
      <c r="D3430" t="s">
        <v>615</v>
      </c>
      <c r="E3430" t="s">
        <v>518</v>
      </c>
      <c r="F3430" s="29">
        <v>538</v>
      </c>
      <c r="G3430" s="29">
        <v>147596880</v>
      </c>
      <c r="H3430" t="s">
        <v>11</v>
      </c>
      <c r="I3430" t="s">
        <v>745</v>
      </c>
      <c r="J3430" t="s">
        <v>627</v>
      </c>
      <c r="K3430" t="s">
        <v>746</v>
      </c>
    </row>
    <row r="3431" spans="1:11">
      <c r="A3431" s="26">
        <v>43830</v>
      </c>
      <c r="B3431" t="s">
        <v>516</v>
      </c>
      <c r="C3431" t="s">
        <v>517</v>
      </c>
      <c r="D3431" t="s">
        <v>615</v>
      </c>
      <c r="E3431" t="s">
        <v>518</v>
      </c>
      <c r="F3431" s="29">
        <v>2854</v>
      </c>
      <c r="G3431" s="29">
        <v>256319583.44</v>
      </c>
      <c r="H3431" t="s">
        <v>11</v>
      </c>
      <c r="I3431" t="s">
        <v>747</v>
      </c>
      <c r="J3431" t="s">
        <v>627</v>
      </c>
      <c r="K3431" t="s">
        <v>748</v>
      </c>
    </row>
    <row r="3432" spans="1:11">
      <c r="A3432" s="26">
        <v>43830</v>
      </c>
      <c r="B3432" t="s">
        <v>516</v>
      </c>
      <c r="C3432" t="s">
        <v>517</v>
      </c>
      <c r="D3432" t="s">
        <v>615</v>
      </c>
      <c r="E3432" t="s">
        <v>518</v>
      </c>
      <c r="F3432" s="29">
        <v>40</v>
      </c>
      <c r="G3432" s="29">
        <v>1077923.1299999999</v>
      </c>
      <c r="H3432" t="s">
        <v>11</v>
      </c>
      <c r="I3432" t="s">
        <v>749</v>
      </c>
      <c r="J3432" t="s">
        <v>627</v>
      </c>
      <c r="K3432" t="s">
        <v>750</v>
      </c>
    </row>
    <row r="3433" spans="1:11">
      <c r="A3433" s="26">
        <v>43830</v>
      </c>
      <c r="B3433" t="s">
        <v>516</v>
      </c>
      <c r="C3433" t="s">
        <v>517</v>
      </c>
      <c r="D3433" t="s">
        <v>615</v>
      </c>
      <c r="E3433" t="s">
        <v>518</v>
      </c>
      <c r="F3433" s="29">
        <v>68</v>
      </c>
      <c r="G3433" s="29">
        <v>1708071.25</v>
      </c>
      <c r="H3433" t="s">
        <v>11</v>
      </c>
      <c r="I3433" t="s">
        <v>751</v>
      </c>
      <c r="J3433" t="s">
        <v>627</v>
      </c>
      <c r="K3433" t="s">
        <v>752</v>
      </c>
    </row>
    <row r="3434" spans="1:11">
      <c r="A3434" s="26">
        <v>43830</v>
      </c>
      <c r="B3434" t="s">
        <v>516</v>
      </c>
      <c r="C3434" t="s">
        <v>517</v>
      </c>
      <c r="D3434" t="s">
        <v>615</v>
      </c>
      <c r="E3434" t="s">
        <v>518</v>
      </c>
      <c r="F3434" s="29">
        <v>161</v>
      </c>
      <c r="G3434" s="29">
        <v>8290855.6299999999</v>
      </c>
      <c r="H3434" t="s">
        <v>11</v>
      </c>
      <c r="I3434" t="s">
        <v>1215</v>
      </c>
      <c r="J3434" t="s">
        <v>627</v>
      </c>
      <c r="K3434" t="s">
        <v>754</v>
      </c>
    </row>
    <row r="3435" spans="1:11">
      <c r="A3435" s="26">
        <v>43830</v>
      </c>
      <c r="B3435" t="s">
        <v>516</v>
      </c>
      <c r="C3435" t="s">
        <v>517</v>
      </c>
      <c r="D3435" t="s">
        <v>615</v>
      </c>
      <c r="E3435" t="s">
        <v>518</v>
      </c>
      <c r="F3435" s="29">
        <v>1212</v>
      </c>
      <c r="G3435" s="29">
        <v>44459770.310000002</v>
      </c>
      <c r="H3435" t="s">
        <v>11</v>
      </c>
      <c r="I3435" t="s">
        <v>755</v>
      </c>
      <c r="J3435" t="s">
        <v>627</v>
      </c>
      <c r="K3435" t="s">
        <v>756</v>
      </c>
    </row>
    <row r="3436" spans="1:11">
      <c r="A3436" s="26">
        <v>43830</v>
      </c>
      <c r="B3436" t="s">
        <v>516</v>
      </c>
      <c r="C3436" t="s">
        <v>517</v>
      </c>
      <c r="D3436" t="s">
        <v>615</v>
      </c>
      <c r="E3436" t="s">
        <v>518</v>
      </c>
      <c r="F3436" s="29">
        <v>8</v>
      </c>
      <c r="G3436" s="29">
        <v>559044.38</v>
      </c>
      <c r="H3436" t="s">
        <v>11</v>
      </c>
      <c r="I3436" t="s">
        <v>757</v>
      </c>
      <c r="J3436" t="s">
        <v>627</v>
      </c>
      <c r="K3436" t="s">
        <v>758</v>
      </c>
    </row>
    <row r="3437" spans="1:11">
      <c r="A3437" s="26">
        <v>43830</v>
      </c>
      <c r="B3437" t="s">
        <v>516</v>
      </c>
      <c r="C3437" t="s">
        <v>517</v>
      </c>
      <c r="D3437" t="s">
        <v>615</v>
      </c>
      <c r="E3437" t="s">
        <v>518</v>
      </c>
      <c r="F3437" s="29">
        <v>80</v>
      </c>
      <c r="G3437" s="29">
        <v>10705090.630000001</v>
      </c>
      <c r="H3437" t="s">
        <v>11</v>
      </c>
      <c r="I3437" t="s">
        <v>759</v>
      </c>
      <c r="J3437" t="s">
        <v>627</v>
      </c>
      <c r="K3437" t="s">
        <v>760</v>
      </c>
    </row>
    <row r="3438" spans="1:11">
      <c r="A3438" s="26">
        <v>43830</v>
      </c>
      <c r="B3438" t="s">
        <v>516</v>
      </c>
      <c r="C3438" t="s">
        <v>517</v>
      </c>
      <c r="D3438" t="s">
        <v>615</v>
      </c>
      <c r="E3438" t="s">
        <v>518</v>
      </c>
      <c r="F3438" s="29">
        <v>214</v>
      </c>
      <c r="G3438" s="29">
        <v>21777738.129999999</v>
      </c>
      <c r="H3438" t="s">
        <v>11</v>
      </c>
      <c r="I3438" t="s">
        <v>761</v>
      </c>
      <c r="J3438" t="s">
        <v>627</v>
      </c>
      <c r="K3438" t="s">
        <v>762</v>
      </c>
    </row>
    <row r="3439" spans="1:11">
      <c r="A3439" s="26">
        <v>43830</v>
      </c>
      <c r="B3439" t="s">
        <v>516</v>
      </c>
      <c r="C3439" t="s">
        <v>517</v>
      </c>
      <c r="D3439" t="s">
        <v>615</v>
      </c>
      <c r="E3439" t="s">
        <v>518</v>
      </c>
      <c r="F3439" s="29">
        <v>246</v>
      </c>
      <c r="G3439" s="29">
        <v>43166690</v>
      </c>
      <c r="H3439" t="s">
        <v>11</v>
      </c>
      <c r="I3439" t="s">
        <v>763</v>
      </c>
      <c r="J3439" t="s">
        <v>627</v>
      </c>
      <c r="K3439" t="s">
        <v>764</v>
      </c>
    </row>
    <row r="3440" spans="1:11">
      <c r="A3440" s="26">
        <v>43830</v>
      </c>
      <c r="B3440" t="s">
        <v>516</v>
      </c>
      <c r="C3440" t="s">
        <v>517</v>
      </c>
      <c r="D3440" t="s">
        <v>615</v>
      </c>
      <c r="E3440" t="s">
        <v>518</v>
      </c>
      <c r="F3440" s="29">
        <v>528</v>
      </c>
      <c r="G3440" s="29">
        <v>245664630</v>
      </c>
      <c r="H3440" t="s">
        <v>11</v>
      </c>
      <c r="I3440" t="s">
        <v>765</v>
      </c>
      <c r="J3440" t="s">
        <v>627</v>
      </c>
      <c r="K3440" t="s">
        <v>766</v>
      </c>
    </row>
    <row r="3441" spans="1:11">
      <c r="A3441" s="26">
        <v>43830</v>
      </c>
      <c r="B3441" t="s">
        <v>516</v>
      </c>
      <c r="C3441" t="s">
        <v>517</v>
      </c>
      <c r="D3441" t="s">
        <v>615</v>
      </c>
      <c r="E3441" t="s">
        <v>518</v>
      </c>
      <c r="F3441" s="29">
        <v>380</v>
      </c>
      <c r="G3441" s="29">
        <v>33568562.810000002</v>
      </c>
      <c r="H3441" t="s">
        <v>11</v>
      </c>
      <c r="I3441" t="s">
        <v>767</v>
      </c>
      <c r="J3441" t="s">
        <v>627</v>
      </c>
      <c r="K3441" t="s">
        <v>768</v>
      </c>
    </row>
    <row r="3442" spans="1:11">
      <c r="A3442" s="26">
        <v>43830</v>
      </c>
      <c r="B3442" t="s">
        <v>516</v>
      </c>
      <c r="C3442" t="s">
        <v>517</v>
      </c>
      <c r="D3442" t="s">
        <v>615</v>
      </c>
      <c r="E3442" t="s">
        <v>518</v>
      </c>
      <c r="F3442" s="29">
        <v>61</v>
      </c>
      <c r="G3442" s="29">
        <v>3995545.94</v>
      </c>
      <c r="H3442" t="s">
        <v>11</v>
      </c>
      <c r="I3442" t="s">
        <v>769</v>
      </c>
      <c r="J3442" t="s">
        <v>627</v>
      </c>
      <c r="K3442" t="s">
        <v>770</v>
      </c>
    </row>
    <row r="3443" spans="1:11">
      <c r="A3443" s="26">
        <v>43830</v>
      </c>
      <c r="B3443" t="s">
        <v>516</v>
      </c>
      <c r="C3443" t="s">
        <v>517</v>
      </c>
      <c r="D3443" t="s">
        <v>615</v>
      </c>
      <c r="E3443" t="s">
        <v>518</v>
      </c>
      <c r="F3443" s="29">
        <v>79</v>
      </c>
      <c r="G3443" s="29">
        <v>2167339.69</v>
      </c>
      <c r="H3443" t="s">
        <v>11</v>
      </c>
      <c r="I3443" t="s">
        <v>771</v>
      </c>
      <c r="J3443" t="s">
        <v>627</v>
      </c>
      <c r="K3443" t="s">
        <v>772</v>
      </c>
    </row>
    <row r="3444" spans="1:11">
      <c r="A3444" s="26">
        <v>43830</v>
      </c>
      <c r="B3444" t="s">
        <v>516</v>
      </c>
      <c r="C3444" t="s">
        <v>517</v>
      </c>
      <c r="D3444" t="s">
        <v>615</v>
      </c>
      <c r="E3444" t="s">
        <v>518</v>
      </c>
      <c r="F3444" s="29">
        <v>198</v>
      </c>
      <c r="G3444" s="29">
        <v>70435949.060000002</v>
      </c>
      <c r="H3444" t="s">
        <v>11</v>
      </c>
      <c r="I3444" t="s">
        <v>773</v>
      </c>
      <c r="J3444" t="s">
        <v>627</v>
      </c>
      <c r="K3444" t="s">
        <v>774</v>
      </c>
    </row>
    <row r="3445" spans="1:11">
      <c r="A3445" s="26">
        <v>43830</v>
      </c>
      <c r="B3445" t="s">
        <v>516</v>
      </c>
      <c r="C3445" t="s">
        <v>517</v>
      </c>
      <c r="D3445" t="s">
        <v>615</v>
      </c>
      <c r="E3445" t="s">
        <v>518</v>
      </c>
      <c r="F3445" s="29">
        <v>590</v>
      </c>
      <c r="G3445" s="29">
        <v>44056924.380000003</v>
      </c>
      <c r="H3445" t="s">
        <v>11</v>
      </c>
      <c r="I3445" t="s">
        <v>775</v>
      </c>
      <c r="J3445" t="s">
        <v>627</v>
      </c>
      <c r="K3445" t="s">
        <v>776</v>
      </c>
    </row>
    <row r="3446" spans="1:11">
      <c r="A3446" s="26">
        <v>43830</v>
      </c>
      <c r="B3446" t="s">
        <v>516</v>
      </c>
      <c r="C3446" t="s">
        <v>517</v>
      </c>
      <c r="D3446" t="s">
        <v>615</v>
      </c>
      <c r="E3446" t="s">
        <v>518</v>
      </c>
      <c r="F3446" s="29">
        <v>1056</v>
      </c>
      <c r="G3446" s="29">
        <v>251582168.44</v>
      </c>
      <c r="H3446" t="s">
        <v>11</v>
      </c>
      <c r="I3446" t="s">
        <v>777</v>
      </c>
      <c r="J3446" t="s">
        <v>627</v>
      </c>
      <c r="K3446" t="s">
        <v>778</v>
      </c>
    </row>
    <row r="3447" spans="1:11">
      <c r="A3447" s="26">
        <v>43830</v>
      </c>
      <c r="B3447" t="s">
        <v>516</v>
      </c>
      <c r="C3447" t="s">
        <v>517</v>
      </c>
      <c r="D3447" t="s">
        <v>615</v>
      </c>
      <c r="E3447" t="s">
        <v>518</v>
      </c>
      <c r="F3447" s="29">
        <v>303</v>
      </c>
      <c r="G3447" s="29">
        <v>54881681.880000003</v>
      </c>
      <c r="H3447" t="s">
        <v>11</v>
      </c>
      <c r="I3447" t="s">
        <v>779</v>
      </c>
      <c r="J3447" t="s">
        <v>627</v>
      </c>
      <c r="K3447" t="s">
        <v>780</v>
      </c>
    </row>
    <row r="3448" spans="1:11">
      <c r="A3448" s="26">
        <v>43830</v>
      </c>
      <c r="B3448" t="s">
        <v>516</v>
      </c>
      <c r="C3448" t="s">
        <v>517</v>
      </c>
      <c r="D3448" t="s">
        <v>615</v>
      </c>
      <c r="E3448" t="s">
        <v>518</v>
      </c>
      <c r="F3448" s="29">
        <v>1140</v>
      </c>
      <c r="G3448" s="29">
        <v>588367473.13</v>
      </c>
      <c r="H3448" t="s">
        <v>11</v>
      </c>
      <c r="I3448" t="s">
        <v>781</v>
      </c>
      <c r="J3448" t="s">
        <v>627</v>
      </c>
      <c r="K3448" t="s">
        <v>782</v>
      </c>
    </row>
    <row r="3449" spans="1:11">
      <c r="A3449" s="26">
        <v>43830</v>
      </c>
      <c r="B3449" t="s">
        <v>516</v>
      </c>
      <c r="C3449" t="s">
        <v>517</v>
      </c>
      <c r="D3449" t="s">
        <v>615</v>
      </c>
      <c r="E3449" t="s">
        <v>518</v>
      </c>
      <c r="F3449" s="29">
        <v>42</v>
      </c>
      <c r="G3449" s="29">
        <v>1828363.75</v>
      </c>
      <c r="H3449" t="s">
        <v>11</v>
      </c>
      <c r="I3449" t="s">
        <v>783</v>
      </c>
      <c r="J3449" t="s">
        <v>627</v>
      </c>
      <c r="K3449" t="s">
        <v>784</v>
      </c>
    </row>
    <row r="3450" spans="1:11">
      <c r="A3450" s="26">
        <v>43830</v>
      </c>
      <c r="B3450" t="s">
        <v>516</v>
      </c>
      <c r="C3450" t="s">
        <v>517</v>
      </c>
      <c r="D3450" t="s">
        <v>615</v>
      </c>
      <c r="E3450" t="s">
        <v>518</v>
      </c>
      <c r="F3450" s="29">
        <v>11</v>
      </c>
      <c r="G3450" s="29">
        <v>230843.75</v>
      </c>
      <c r="H3450" t="s">
        <v>11</v>
      </c>
      <c r="I3450" t="s">
        <v>785</v>
      </c>
      <c r="J3450" t="s">
        <v>627</v>
      </c>
      <c r="K3450" t="s">
        <v>786</v>
      </c>
    </row>
    <row r="3451" spans="1:11">
      <c r="A3451" s="26">
        <v>43830</v>
      </c>
      <c r="B3451" t="s">
        <v>516</v>
      </c>
      <c r="C3451" t="s">
        <v>517</v>
      </c>
      <c r="D3451" t="s">
        <v>615</v>
      </c>
      <c r="E3451" t="s">
        <v>518</v>
      </c>
      <c r="F3451" s="29">
        <v>2171</v>
      </c>
      <c r="G3451" s="29">
        <v>812506582.19000006</v>
      </c>
      <c r="H3451" t="s">
        <v>11</v>
      </c>
      <c r="I3451" t="s">
        <v>787</v>
      </c>
      <c r="J3451" t="s">
        <v>627</v>
      </c>
      <c r="K3451" t="s">
        <v>788</v>
      </c>
    </row>
    <row r="3452" spans="1:11">
      <c r="A3452" s="26">
        <v>43830</v>
      </c>
      <c r="B3452" t="s">
        <v>516</v>
      </c>
      <c r="C3452" t="s">
        <v>517</v>
      </c>
      <c r="D3452" t="s">
        <v>615</v>
      </c>
      <c r="E3452" t="s">
        <v>518</v>
      </c>
      <c r="F3452" s="29">
        <v>744</v>
      </c>
      <c r="G3452" s="29">
        <v>55843699.380000003</v>
      </c>
      <c r="H3452" t="s">
        <v>11</v>
      </c>
      <c r="I3452" t="s">
        <v>789</v>
      </c>
      <c r="J3452" t="s">
        <v>627</v>
      </c>
      <c r="K3452" t="s">
        <v>790</v>
      </c>
    </row>
    <row r="3453" spans="1:11">
      <c r="A3453" s="26">
        <v>43830</v>
      </c>
      <c r="B3453" t="s">
        <v>516</v>
      </c>
      <c r="C3453" t="s">
        <v>517</v>
      </c>
      <c r="D3453" t="s">
        <v>615</v>
      </c>
      <c r="E3453" t="s">
        <v>518</v>
      </c>
      <c r="F3453" s="29">
        <v>106</v>
      </c>
      <c r="G3453" s="29">
        <v>1698659.38</v>
      </c>
      <c r="H3453" t="s">
        <v>11</v>
      </c>
      <c r="I3453" t="s">
        <v>791</v>
      </c>
      <c r="J3453" t="s">
        <v>627</v>
      </c>
      <c r="K3453" t="s">
        <v>792</v>
      </c>
    </row>
    <row r="3454" spans="1:11">
      <c r="A3454" s="26">
        <v>43830</v>
      </c>
      <c r="B3454" t="s">
        <v>516</v>
      </c>
      <c r="C3454" t="s">
        <v>517</v>
      </c>
      <c r="D3454" t="s">
        <v>615</v>
      </c>
      <c r="E3454" t="s">
        <v>518</v>
      </c>
      <c r="F3454" s="29">
        <v>415</v>
      </c>
      <c r="G3454" s="29">
        <v>25822031.559999999</v>
      </c>
      <c r="H3454" t="s">
        <v>11</v>
      </c>
      <c r="I3454" t="s">
        <v>793</v>
      </c>
      <c r="J3454" t="s">
        <v>627</v>
      </c>
      <c r="K3454" t="s">
        <v>794</v>
      </c>
    </row>
    <row r="3455" spans="1:11">
      <c r="A3455" s="26">
        <v>43830</v>
      </c>
      <c r="B3455" t="s">
        <v>516</v>
      </c>
      <c r="C3455" t="s">
        <v>517</v>
      </c>
      <c r="D3455" t="s">
        <v>615</v>
      </c>
      <c r="E3455" t="s">
        <v>518</v>
      </c>
      <c r="F3455" s="29">
        <v>72</v>
      </c>
      <c r="G3455" s="29">
        <v>6671284.3799999999</v>
      </c>
      <c r="H3455" t="s">
        <v>11</v>
      </c>
      <c r="I3455" t="s">
        <v>795</v>
      </c>
      <c r="J3455" t="s">
        <v>627</v>
      </c>
      <c r="K3455" t="s">
        <v>796</v>
      </c>
    </row>
    <row r="3456" spans="1:11">
      <c r="A3456" s="26">
        <v>43830</v>
      </c>
      <c r="B3456" t="s">
        <v>516</v>
      </c>
      <c r="C3456" t="s">
        <v>517</v>
      </c>
      <c r="D3456" t="s">
        <v>615</v>
      </c>
      <c r="E3456" t="s">
        <v>518</v>
      </c>
      <c r="F3456" s="29">
        <v>44</v>
      </c>
      <c r="G3456" s="29">
        <v>7875536.8799999999</v>
      </c>
      <c r="H3456" t="s">
        <v>11</v>
      </c>
      <c r="I3456" t="s">
        <v>797</v>
      </c>
      <c r="J3456" t="s">
        <v>627</v>
      </c>
      <c r="K3456" t="s">
        <v>798</v>
      </c>
    </row>
    <row r="3457" spans="1:11">
      <c r="A3457" s="26">
        <v>43830</v>
      </c>
      <c r="B3457" t="s">
        <v>516</v>
      </c>
      <c r="C3457" t="s">
        <v>517</v>
      </c>
      <c r="D3457" t="s">
        <v>615</v>
      </c>
      <c r="E3457" t="s">
        <v>518</v>
      </c>
      <c r="F3457" s="29">
        <v>300</v>
      </c>
      <c r="G3457" s="29">
        <v>8394893.4399999995</v>
      </c>
      <c r="H3457" t="s">
        <v>11</v>
      </c>
      <c r="I3457" t="s">
        <v>801</v>
      </c>
      <c r="J3457" t="s">
        <v>627</v>
      </c>
      <c r="K3457" t="s">
        <v>802</v>
      </c>
    </row>
    <row r="3458" spans="1:11">
      <c r="A3458" s="26">
        <v>43830</v>
      </c>
      <c r="B3458" t="s">
        <v>516</v>
      </c>
      <c r="C3458" t="s">
        <v>517</v>
      </c>
      <c r="D3458" t="s">
        <v>615</v>
      </c>
      <c r="E3458" t="s">
        <v>518</v>
      </c>
      <c r="F3458" s="29">
        <v>35</v>
      </c>
      <c r="G3458" s="29">
        <v>1789841.88</v>
      </c>
      <c r="H3458" t="s">
        <v>11</v>
      </c>
      <c r="I3458" t="s">
        <v>1216</v>
      </c>
      <c r="J3458" t="s">
        <v>627</v>
      </c>
      <c r="K3458" t="s">
        <v>1217</v>
      </c>
    </row>
    <row r="3459" spans="1:11">
      <c r="A3459" s="26">
        <v>43830</v>
      </c>
      <c r="B3459" t="s">
        <v>516</v>
      </c>
      <c r="C3459" t="s">
        <v>517</v>
      </c>
      <c r="D3459" t="s">
        <v>615</v>
      </c>
      <c r="E3459" t="s">
        <v>518</v>
      </c>
      <c r="F3459" s="29">
        <v>58</v>
      </c>
      <c r="G3459" s="29">
        <v>1464028.44</v>
      </c>
      <c r="H3459" t="s">
        <v>11</v>
      </c>
      <c r="I3459" t="s">
        <v>803</v>
      </c>
      <c r="J3459" t="s">
        <v>627</v>
      </c>
      <c r="K3459" t="s">
        <v>804</v>
      </c>
    </row>
    <row r="3460" spans="1:11">
      <c r="A3460" s="26">
        <v>43830</v>
      </c>
      <c r="B3460" t="s">
        <v>516</v>
      </c>
      <c r="C3460" t="s">
        <v>517</v>
      </c>
      <c r="D3460" t="s">
        <v>615</v>
      </c>
      <c r="E3460" t="s">
        <v>518</v>
      </c>
      <c r="F3460" s="29">
        <v>9</v>
      </c>
      <c r="G3460" s="29">
        <v>311588.75</v>
      </c>
      <c r="H3460" t="s">
        <v>11</v>
      </c>
      <c r="I3460" t="s">
        <v>805</v>
      </c>
      <c r="J3460" t="s">
        <v>627</v>
      </c>
      <c r="K3460" t="s">
        <v>806</v>
      </c>
    </row>
    <row r="3461" spans="1:11">
      <c r="A3461" s="26">
        <v>43830</v>
      </c>
      <c r="B3461" t="s">
        <v>516</v>
      </c>
      <c r="C3461" t="s">
        <v>517</v>
      </c>
      <c r="D3461" t="s">
        <v>615</v>
      </c>
      <c r="E3461" t="s">
        <v>518</v>
      </c>
      <c r="F3461" s="29">
        <v>99</v>
      </c>
      <c r="G3461" s="29">
        <v>7335323.1299999999</v>
      </c>
      <c r="H3461" t="s">
        <v>11</v>
      </c>
      <c r="I3461" t="s">
        <v>1218</v>
      </c>
      <c r="J3461" t="s">
        <v>627</v>
      </c>
      <c r="K3461" t="s">
        <v>808</v>
      </c>
    </row>
    <row r="3462" spans="1:11">
      <c r="A3462" s="26">
        <v>43830</v>
      </c>
      <c r="B3462" t="s">
        <v>516</v>
      </c>
      <c r="C3462" t="s">
        <v>517</v>
      </c>
      <c r="D3462" t="s">
        <v>615</v>
      </c>
      <c r="E3462" t="s">
        <v>518</v>
      </c>
      <c r="F3462" s="29">
        <v>22</v>
      </c>
      <c r="G3462" s="29">
        <v>199465875.94</v>
      </c>
      <c r="H3462" t="s">
        <v>11</v>
      </c>
      <c r="I3462" t="s">
        <v>809</v>
      </c>
      <c r="J3462" t="s">
        <v>627</v>
      </c>
      <c r="K3462" t="s">
        <v>810</v>
      </c>
    </row>
    <row r="3463" spans="1:11">
      <c r="A3463" s="26">
        <v>43830</v>
      </c>
      <c r="B3463" t="s">
        <v>516</v>
      </c>
      <c r="C3463" t="s">
        <v>517</v>
      </c>
      <c r="D3463" t="s">
        <v>615</v>
      </c>
      <c r="E3463" t="s">
        <v>518</v>
      </c>
      <c r="F3463" s="29">
        <v>881</v>
      </c>
      <c r="G3463" s="29">
        <v>157382036.56</v>
      </c>
      <c r="H3463" t="s">
        <v>11</v>
      </c>
      <c r="I3463" t="s">
        <v>811</v>
      </c>
      <c r="J3463" t="s">
        <v>627</v>
      </c>
      <c r="K3463" t="s">
        <v>812</v>
      </c>
    </row>
    <row r="3464" spans="1:11">
      <c r="A3464" s="26">
        <v>43830</v>
      </c>
      <c r="B3464" t="s">
        <v>516</v>
      </c>
      <c r="C3464" t="s">
        <v>517</v>
      </c>
      <c r="D3464" t="s">
        <v>615</v>
      </c>
      <c r="E3464" t="s">
        <v>518</v>
      </c>
      <c r="F3464" s="29">
        <v>1147</v>
      </c>
      <c r="G3464" s="29">
        <v>491777976.88</v>
      </c>
      <c r="H3464" t="s">
        <v>11</v>
      </c>
      <c r="I3464" t="s">
        <v>813</v>
      </c>
      <c r="J3464" t="s">
        <v>627</v>
      </c>
      <c r="K3464" t="s">
        <v>814</v>
      </c>
    </row>
    <row r="3465" spans="1:11">
      <c r="A3465" s="26">
        <v>43830</v>
      </c>
      <c r="B3465" t="s">
        <v>516</v>
      </c>
      <c r="C3465" t="s">
        <v>517</v>
      </c>
      <c r="D3465" t="s">
        <v>615</v>
      </c>
      <c r="E3465" t="s">
        <v>518</v>
      </c>
      <c r="F3465" s="29">
        <v>338</v>
      </c>
      <c r="G3465" s="29">
        <v>38927633.75</v>
      </c>
      <c r="H3465" t="s">
        <v>11</v>
      </c>
      <c r="I3465" t="s">
        <v>815</v>
      </c>
      <c r="J3465" t="s">
        <v>627</v>
      </c>
      <c r="K3465" t="s">
        <v>816</v>
      </c>
    </row>
    <row r="3466" spans="1:11">
      <c r="A3466" s="26">
        <v>43830</v>
      </c>
      <c r="B3466" t="s">
        <v>516</v>
      </c>
      <c r="C3466" t="s">
        <v>517</v>
      </c>
      <c r="D3466" t="s">
        <v>615</v>
      </c>
      <c r="E3466" t="s">
        <v>518</v>
      </c>
      <c r="F3466" s="29">
        <v>353</v>
      </c>
      <c r="G3466" s="29">
        <v>28789076.879999999</v>
      </c>
      <c r="H3466" t="s">
        <v>11</v>
      </c>
      <c r="I3466" t="s">
        <v>817</v>
      </c>
      <c r="J3466" t="s">
        <v>627</v>
      </c>
      <c r="K3466" t="s">
        <v>818</v>
      </c>
    </row>
    <row r="3467" spans="1:11">
      <c r="A3467" s="26">
        <v>43830</v>
      </c>
      <c r="B3467" t="s">
        <v>516</v>
      </c>
      <c r="C3467" t="s">
        <v>517</v>
      </c>
      <c r="D3467" t="s">
        <v>615</v>
      </c>
      <c r="E3467" t="s">
        <v>518</v>
      </c>
      <c r="F3467" s="29">
        <v>2684</v>
      </c>
      <c r="G3467" s="29">
        <v>249761803.44</v>
      </c>
      <c r="H3467" t="s">
        <v>11</v>
      </c>
      <c r="I3467" t="s">
        <v>819</v>
      </c>
      <c r="J3467" t="s">
        <v>627</v>
      </c>
      <c r="K3467" t="s">
        <v>820</v>
      </c>
    </row>
    <row r="3468" spans="1:11">
      <c r="A3468" s="26">
        <v>43830</v>
      </c>
      <c r="B3468" t="s">
        <v>516</v>
      </c>
      <c r="C3468" t="s">
        <v>517</v>
      </c>
      <c r="D3468" t="s">
        <v>615</v>
      </c>
      <c r="E3468" t="s">
        <v>518</v>
      </c>
      <c r="F3468" s="29">
        <v>104</v>
      </c>
      <c r="G3468" s="29">
        <v>9328580.3100000005</v>
      </c>
      <c r="H3468" t="s">
        <v>11</v>
      </c>
      <c r="I3468" t="s">
        <v>821</v>
      </c>
      <c r="J3468" t="s">
        <v>627</v>
      </c>
      <c r="K3468" t="s">
        <v>822</v>
      </c>
    </row>
    <row r="3469" spans="1:11">
      <c r="A3469" s="26">
        <v>43830</v>
      </c>
      <c r="B3469" t="s">
        <v>516</v>
      </c>
      <c r="C3469" t="s">
        <v>517</v>
      </c>
      <c r="D3469" t="s">
        <v>615</v>
      </c>
      <c r="E3469" t="s">
        <v>518</v>
      </c>
      <c r="F3469" s="29">
        <v>478</v>
      </c>
      <c r="G3469" s="29">
        <v>48194975</v>
      </c>
      <c r="H3469" t="s">
        <v>11</v>
      </c>
      <c r="I3469" t="s">
        <v>823</v>
      </c>
      <c r="J3469" t="s">
        <v>627</v>
      </c>
      <c r="K3469" t="s">
        <v>824</v>
      </c>
    </row>
    <row r="3470" spans="1:11">
      <c r="A3470" s="26">
        <v>43830</v>
      </c>
      <c r="B3470" t="s">
        <v>516</v>
      </c>
      <c r="C3470" t="s">
        <v>517</v>
      </c>
      <c r="D3470" t="s">
        <v>615</v>
      </c>
      <c r="E3470" t="s">
        <v>518</v>
      </c>
      <c r="F3470" s="29">
        <v>124</v>
      </c>
      <c r="G3470" s="29">
        <v>31069826.25</v>
      </c>
      <c r="H3470" t="s">
        <v>11</v>
      </c>
      <c r="I3470" t="s">
        <v>825</v>
      </c>
      <c r="J3470" t="s">
        <v>627</v>
      </c>
      <c r="K3470" t="s">
        <v>826</v>
      </c>
    </row>
    <row r="3471" spans="1:11">
      <c r="A3471" s="26">
        <v>43830</v>
      </c>
      <c r="B3471" t="s">
        <v>516</v>
      </c>
      <c r="C3471" t="s">
        <v>517</v>
      </c>
      <c r="D3471" t="s">
        <v>615</v>
      </c>
      <c r="E3471" t="s">
        <v>518</v>
      </c>
      <c r="F3471" s="29">
        <v>175</v>
      </c>
      <c r="G3471" s="29">
        <v>8155975.3099999996</v>
      </c>
      <c r="H3471" t="s">
        <v>11</v>
      </c>
      <c r="I3471" t="s">
        <v>827</v>
      </c>
      <c r="J3471" t="s">
        <v>627</v>
      </c>
      <c r="K3471" t="s">
        <v>828</v>
      </c>
    </row>
    <row r="3472" spans="1:11">
      <c r="A3472" s="26">
        <v>43830</v>
      </c>
      <c r="B3472" t="s">
        <v>516</v>
      </c>
      <c r="C3472" t="s">
        <v>517</v>
      </c>
      <c r="D3472" t="s">
        <v>615</v>
      </c>
      <c r="E3472" t="s">
        <v>518</v>
      </c>
      <c r="F3472" s="29">
        <v>700</v>
      </c>
      <c r="G3472" s="29">
        <v>369522830.63</v>
      </c>
      <c r="H3472" t="s">
        <v>11</v>
      </c>
      <c r="I3472" t="s">
        <v>829</v>
      </c>
      <c r="J3472" t="s">
        <v>627</v>
      </c>
      <c r="K3472" t="s">
        <v>830</v>
      </c>
    </row>
    <row r="3473" spans="1:11">
      <c r="A3473" s="26">
        <v>43830</v>
      </c>
      <c r="B3473" t="s">
        <v>516</v>
      </c>
      <c r="C3473" t="s">
        <v>517</v>
      </c>
      <c r="D3473" t="s">
        <v>615</v>
      </c>
      <c r="E3473" t="s">
        <v>518</v>
      </c>
      <c r="F3473" s="29">
        <v>266</v>
      </c>
      <c r="G3473" s="29">
        <v>157704616.56</v>
      </c>
      <c r="H3473" t="s">
        <v>11</v>
      </c>
      <c r="I3473" t="s">
        <v>831</v>
      </c>
      <c r="J3473" t="s">
        <v>627</v>
      </c>
      <c r="K3473" t="s">
        <v>832</v>
      </c>
    </row>
    <row r="3474" spans="1:11">
      <c r="A3474" s="26">
        <v>43830</v>
      </c>
      <c r="B3474" t="s">
        <v>516</v>
      </c>
      <c r="C3474" t="s">
        <v>517</v>
      </c>
      <c r="D3474" t="s">
        <v>615</v>
      </c>
      <c r="E3474" t="s">
        <v>518</v>
      </c>
      <c r="F3474" s="29">
        <v>857</v>
      </c>
      <c r="G3474" s="29">
        <v>106026580</v>
      </c>
      <c r="H3474" t="s">
        <v>11</v>
      </c>
      <c r="I3474" t="s">
        <v>835</v>
      </c>
      <c r="J3474" t="s">
        <v>627</v>
      </c>
      <c r="K3474" t="s">
        <v>836</v>
      </c>
    </row>
    <row r="3475" spans="1:11">
      <c r="A3475" s="26">
        <v>43830</v>
      </c>
      <c r="B3475" t="s">
        <v>516</v>
      </c>
      <c r="C3475" t="s">
        <v>517</v>
      </c>
      <c r="D3475" t="s">
        <v>615</v>
      </c>
      <c r="E3475" t="s">
        <v>518</v>
      </c>
      <c r="F3475" s="29">
        <v>12</v>
      </c>
      <c r="G3475" s="29">
        <v>891455.94</v>
      </c>
      <c r="H3475" t="s">
        <v>11</v>
      </c>
      <c r="I3475" t="s">
        <v>837</v>
      </c>
      <c r="J3475" t="s">
        <v>627</v>
      </c>
      <c r="K3475" t="s">
        <v>838</v>
      </c>
    </row>
    <row r="3476" spans="1:11">
      <c r="A3476" s="26">
        <v>43830</v>
      </c>
      <c r="B3476" t="s">
        <v>516</v>
      </c>
      <c r="C3476" t="s">
        <v>517</v>
      </c>
      <c r="D3476" t="s">
        <v>615</v>
      </c>
      <c r="E3476" t="s">
        <v>518</v>
      </c>
      <c r="F3476" s="29">
        <v>248</v>
      </c>
      <c r="G3476" s="29">
        <v>32687207.809999999</v>
      </c>
      <c r="H3476" t="s">
        <v>11</v>
      </c>
      <c r="I3476" t="s">
        <v>839</v>
      </c>
      <c r="J3476" t="s">
        <v>627</v>
      </c>
      <c r="K3476" t="s">
        <v>840</v>
      </c>
    </row>
    <row r="3477" spans="1:11">
      <c r="A3477" s="26">
        <v>43830</v>
      </c>
      <c r="B3477" t="s">
        <v>516</v>
      </c>
      <c r="C3477" t="s">
        <v>517</v>
      </c>
      <c r="D3477" t="s">
        <v>615</v>
      </c>
      <c r="E3477" t="s">
        <v>518</v>
      </c>
      <c r="F3477" s="29">
        <v>5</v>
      </c>
      <c r="G3477" s="29">
        <v>859084.69</v>
      </c>
      <c r="H3477" t="s">
        <v>11</v>
      </c>
      <c r="I3477" t="s">
        <v>841</v>
      </c>
      <c r="J3477" t="s">
        <v>627</v>
      </c>
      <c r="K3477" t="s">
        <v>842</v>
      </c>
    </row>
    <row r="3478" spans="1:11">
      <c r="A3478" s="26">
        <v>43830</v>
      </c>
      <c r="B3478" t="s">
        <v>516</v>
      </c>
      <c r="C3478" t="s">
        <v>517</v>
      </c>
      <c r="D3478" t="s">
        <v>615</v>
      </c>
      <c r="E3478" t="s">
        <v>518</v>
      </c>
      <c r="F3478" s="29">
        <v>1529</v>
      </c>
      <c r="G3478" s="29">
        <v>114756995.94</v>
      </c>
      <c r="H3478" t="s">
        <v>11</v>
      </c>
      <c r="I3478" t="s">
        <v>843</v>
      </c>
      <c r="J3478" t="s">
        <v>627</v>
      </c>
      <c r="K3478" t="s">
        <v>844</v>
      </c>
    </row>
    <row r="3479" spans="1:11">
      <c r="A3479" s="26">
        <v>43830</v>
      </c>
      <c r="B3479" t="s">
        <v>516</v>
      </c>
      <c r="C3479" t="s">
        <v>517</v>
      </c>
      <c r="D3479" t="s">
        <v>615</v>
      </c>
      <c r="E3479" t="s">
        <v>518</v>
      </c>
      <c r="F3479" s="29">
        <v>207</v>
      </c>
      <c r="G3479" s="29">
        <v>49605397.5</v>
      </c>
      <c r="H3479" t="s">
        <v>11</v>
      </c>
      <c r="I3479" t="s">
        <v>845</v>
      </c>
      <c r="J3479" t="s">
        <v>627</v>
      </c>
      <c r="K3479" t="s">
        <v>846</v>
      </c>
    </row>
    <row r="3480" spans="1:11">
      <c r="A3480" s="26">
        <v>43830</v>
      </c>
      <c r="B3480" t="s">
        <v>516</v>
      </c>
      <c r="C3480" t="s">
        <v>517</v>
      </c>
      <c r="D3480" t="s">
        <v>615</v>
      </c>
      <c r="E3480" t="s">
        <v>518</v>
      </c>
      <c r="F3480" s="29">
        <v>66</v>
      </c>
      <c r="G3480" s="29">
        <v>17636752.09</v>
      </c>
      <c r="H3480" t="s">
        <v>11</v>
      </c>
      <c r="I3480" t="s">
        <v>847</v>
      </c>
      <c r="J3480" t="s">
        <v>627</v>
      </c>
      <c r="K3480" t="s">
        <v>848</v>
      </c>
    </row>
    <row r="3481" spans="1:11">
      <c r="A3481" s="26">
        <v>43830</v>
      </c>
      <c r="B3481" t="s">
        <v>516</v>
      </c>
      <c r="C3481" t="s">
        <v>517</v>
      </c>
      <c r="D3481" t="s">
        <v>615</v>
      </c>
      <c r="E3481" t="s">
        <v>518</v>
      </c>
      <c r="F3481" s="29">
        <v>66</v>
      </c>
      <c r="G3481" s="29">
        <v>12764512.5</v>
      </c>
      <c r="H3481" t="s">
        <v>11</v>
      </c>
      <c r="I3481" t="s">
        <v>849</v>
      </c>
      <c r="J3481" t="s">
        <v>627</v>
      </c>
      <c r="K3481" t="s">
        <v>850</v>
      </c>
    </row>
    <row r="3482" spans="1:11">
      <c r="A3482" s="26">
        <v>43830</v>
      </c>
      <c r="B3482" t="s">
        <v>516</v>
      </c>
      <c r="C3482" t="s">
        <v>517</v>
      </c>
      <c r="D3482" t="s">
        <v>615</v>
      </c>
      <c r="E3482" t="s">
        <v>518</v>
      </c>
      <c r="F3482" s="29">
        <v>758</v>
      </c>
      <c r="G3482" s="29">
        <v>210246606.56</v>
      </c>
      <c r="H3482" t="s">
        <v>11</v>
      </c>
      <c r="I3482" t="s">
        <v>851</v>
      </c>
      <c r="J3482" t="s">
        <v>627</v>
      </c>
      <c r="K3482" t="s">
        <v>852</v>
      </c>
    </row>
    <row r="3483" spans="1:11">
      <c r="A3483" s="26">
        <v>43830</v>
      </c>
      <c r="B3483" t="s">
        <v>516</v>
      </c>
      <c r="C3483" t="s">
        <v>517</v>
      </c>
      <c r="D3483" t="s">
        <v>615</v>
      </c>
      <c r="E3483" t="s">
        <v>518</v>
      </c>
      <c r="F3483" s="29">
        <v>86</v>
      </c>
      <c r="G3483" s="29">
        <v>3982433.13</v>
      </c>
      <c r="H3483" t="s">
        <v>11</v>
      </c>
      <c r="I3483" t="s">
        <v>855</v>
      </c>
      <c r="J3483" t="s">
        <v>627</v>
      </c>
      <c r="K3483" t="s">
        <v>856</v>
      </c>
    </row>
    <row r="3484" spans="1:11">
      <c r="A3484" s="26">
        <v>43830</v>
      </c>
      <c r="B3484" t="s">
        <v>516</v>
      </c>
      <c r="C3484" t="s">
        <v>517</v>
      </c>
      <c r="D3484" t="s">
        <v>615</v>
      </c>
      <c r="E3484" t="s">
        <v>518</v>
      </c>
      <c r="F3484" s="29">
        <v>76</v>
      </c>
      <c r="G3484" s="29">
        <v>11717429.380000001</v>
      </c>
      <c r="H3484" t="s">
        <v>11</v>
      </c>
      <c r="I3484" t="s">
        <v>857</v>
      </c>
      <c r="J3484" t="s">
        <v>627</v>
      </c>
      <c r="K3484" t="s">
        <v>858</v>
      </c>
    </row>
    <row r="3485" spans="1:11">
      <c r="A3485" s="26">
        <v>43830</v>
      </c>
      <c r="B3485" t="s">
        <v>516</v>
      </c>
      <c r="C3485" t="s">
        <v>517</v>
      </c>
      <c r="D3485" t="s">
        <v>615</v>
      </c>
      <c r="E3485" t="s">
        <v>518</v>
      </c>
      <c r="F3485" s="29">
        <v>51</v>
      </c>
      <c r="G3485" s="29">
        <v>4637537.1900000004</v>
      </c>
      <c r="H3485" t="s">
        <v>11</v>
      </c>
      <c r="I3485" t="s">
        <v>859</v>
      </c>
      <c r="J3485" t="s">
        <v>627</v>
      </c>
      <c r="K3485" t="s">
        <v>860</v>
      </c>
    </row>
    <row r="3486" spans="1:11">
      <c r="A3486" s="26">
        <v>43830</v>
      </c>
      <c r="B3486" t="s">
        <v>516</v>
      </c>
      <c r="C3486" t="s">
        <v>517</v>
      </c>
      <c r="D3486" t="s">
        <v>615</v>
      </c>
      <c r="E3486" t="s">
        <v>518</v>
      </c>
      <c r="F3486" s="29">
        <v>166</v>
      </c>
      <c r="G3486" s="29">
        <v>13802847.189999999</v>
      </c>
      <c r="H3486" t="s">
        <v>11</v>
      </c>
      <c r="I3486" t="s">
        <v>861</v>
      </c>
      <c r="J3486" t="s">
        <v>627</v>
      </c>
      <c r="K3486" t="s">
        <v>862</v>
      </c>
    </row>
    <row r="3487" spans="1:11">
      <c r="A3487" s="26">
        <v>43830</v>
      </c>
      <c r="B3487" t="s">
        <v>516</v>
      </c>
      <c r="C3487" t="s">
        <v>517</v>
      </c>
      <c r="D3487" t="s">
        <v>615</v>
      </c>
      <c r="E3487" t="s">
        <v>518</v>
      </c>
      <c r="F3487" s="29">
        <v>54</v>
      </c>
      <c r="G3487" s="29">
        <v>4392619.38</v>
      </c>
      <c r="H3487" t="s">
        <v>11</v>
      </c>
      <c r="I3487" t="s">
        <v>863</v>
      </c>
      <c r="J3487" t="s">
        <v>627</v>
      </c>
      <c r="K3487" t="s">
        <v>864</v>
      </c>
    </row>
    <row r="3488" spans="1:11">
      <c r="A3488" s="26">
        <v>43830</v>
      </c>
      <c r="B3488" t="s">
        <v>516</v>
      </c>
      <c r="C3488" t="s">
        <v>517</v>
      </c>
      <c r="D3488" t="s">
        <v>615</v>
      </c>
      <c r="E3488" t="s">
        <v>518</v>
      </c>
      <c r="F3488" s="29">
        <v>190</v>
      </c>
      <c r="G3488" s="29">
        <v>21845823.75</v>
      </c>
      <c r="H3488" t="s">
        <v>11</v>
      </c>
      <c r="I3488" t="s">
        <v>865</v>
      </c>
      <c r="J3488" t="s">
        <v>627</v>
      </c>
      <c r="K3488" t="s">
        <v>866</v>
      </c>
    </row>
    <row r="3489" spans="1:11">
      <c r="A3489" s="26">
        <v>43830</v>
      </c>
      <c r="B3489" t="s">
        <v>516</v>
      </c>
      <c r="C3489" t="s">
        <v>517</v>
      </c>
      <c r="D3489" t="s">
        <v>615</v>
      </c>
      <c r="E3489" t="s">
        <v>518</v>
      </c>
      <c r="F3489" s="29">
        <v>60</v>
      </c>
      <c r="G3489" s="29">
        <v>5457759.6900000004</v>
      </c>
      <c r="H3489" t="s">
        <v>11</v>
      </c>
      <c r="I3489" t="s">
        <v>867</v>
      </c>
      <c r="J3489" t="s">
        <v>627</v>
      </c>
      <c r="K3489" t="s">
        <v>868</v>
      </c>
    </row>
    <row r="3490" spans="1:11">
      <c r="A3490" s="26">
        <v>43830</v>
      </c>
      <c r="B3490" t="s">
        <v>516</v>
      </c>
      <c r="C3490" t="s">
        <v>517</v>
      </c>
      <c r="D3490" t="s">
        <v>615</v>
      </c>
      <c r="E3490" t="s">
        <v>518</v>
      </c>
      <c r="F3490" s="29">
        <v>146</v>
      </c>
      <c r="G3490" s="29">
        <v>46534645.310000002</v>
      </c>
      <c r="H3490" t="s">
        <v>11</v>
      </c>
      <c r="I3490" t="s">
        <v>869</v>
      </c>
      <c r="J3490" t="s">
        <v>627</v>
      </c>
      <c r="K3490" t="s">
        <v>870</v>
      </c>
    </row>
    <row r="3491" spans="1:11">
      <c r="A3491" s="26">
        <v>43830</v>
      </c>
      <c r="B3491" t="s">
        <v>516</v>
      </c>
      <c r="C3491" t="s">
        <v>517</v>
      </c>
      <c r="D3491" t="s">
        <v>615</v>
      </c>
      <c r="E3491" t="s">
        <v>518</v>
      </c>
      <c r="F3491" s="29">
        <v>135</v>
      </c>
      <c r="G3491" s="29">
        <v>6475312.8099999996</v>
      </c>
      <c r="H3491" t="s">
        <v>11</v>
      </c>
      <c r="I3491" t="s">
        <v>873</v>
      </c>
      <c r="J3491" t="s">
        <v>627</v>
      </c>
      <c r="K3491" t="s">
        <v>874</v>
      </c>
    </row>
    <row r="3492" spans="1:11">
      <c r="A3492" s="26">
        <v>43830</v>
      </c>
      <c r="B3492" t="s">
        <v>516</v>
      </c>
      <c r="C3492" t="s">
        <v>517</v>
      </c>
      <c r="D3492" t="s">
        <v>615</v>
      </c>
      <c r="E3492" t="s">
        <v>518</v>
      </c>
      <c r="F3492" s="29">
        <v>59</v>
      </c>
      <c r="G3492" s="29">
        <v>14986718.439999999</v>
      </c>
      <c r="H3492" t="s">
        <v>11</v>
      </c>
      <c r="I3492" t="s">
        <v>875</v>
      </c>
      <c r="J3492" t="s">
        <v>627</v>
      </c>
      <c r="K3492" t="s">
        <v>876</v>
      </c>
    </row>
    <row r="3493" spans="1:11">
      <c r="A3493" s="26">
        <v>43830</v>
      </c>
      <c r="B3493" t="s">
        <v>516</v>
      </c>
      <c r="C3493" t="s">
        <v>517</v>
      </c>
      <c r="D3493" t="s">
        <v>615</v>
      </c>
      <c r="E3493" t="s">
        <v>518</v>
      </c>
      <c r="F3493" s="29">
        <v>64</v>
      </c>
      <c r="G3493" s="29">
        <v>14595431.880000001</v>
      </c>
      <c r="H3493" t="s">
        <v>11</v>
      </c>
      <c r="I3493" t="s">
        <v>877</v>
      </c>
      <c r="J3493" t="s">
        <v>627</v>
      </c>
      <c r="K3493" t="s">
        <v>878</v>
      </c>
    </row>
    <row r="3494" spans="1:11">
      <c r="A3494" s="26">
        <v>43830</v>
      </c>
      <c r="B3494" t="s">
        <v>516</v>
      </c>
      <c r="C3494" t="s">
        <v>517</v>
      </c>
      <c r="D3494" t="s">
        <v>615</v>
      </c>
      <c r="E3494" t="s">
        <v>518</v>
      </c>
      <c r="F3494" s="29">
        <v>3532</v>
      </c>
      <c r="G3494" s="29">
        <v>3253332615.3099999</v>
      </c>
      <c r="H3494" t="s">
        <v>11</v>
      </c>
      <c r="I3494" t="s">
        <v>879</v>
      </c>
      <c r="J3494" t="s">
        <v>627</v>
      </c>
      <c r="K3494" t="s">
        <v>880</v>
      </c>
    </row>
    <row r="3495" spans="1:11">
      <c r="A3495" s="26">
        <v>43830</v>
      </c>
      <c r="B3495" t="s">
        <v>516</v>
      </c>
      <c r="C3495" t="s">
        <v>517</v>
      </c>
      <c r="D3495" t="s">
        <v>615</v>
      </c>
      <c r="E3495" t="s">
        <v>518</v>
      </c>
      <c r="F3495" s="29">
        <v>648</v>
      </c>
      <c r="G3495" s="29">
        <v>140187834.38</v>
      </c>
      <c r="H3495" t="s">
        <v>11</v>
      </c>
      <c r="I3495" t="s">
        <v>881</v>
      </c>
      <c r="J3495" t="s">
        <v>627</v>
      </c>
      <c r="K3495" t="s">
        <v>882</v>
      </c>
    </row>
    <row r="3496" spans="1:11">
      <c r="A3496" s="26">
        <v>43830</v>
      </c>
      <c r="B3496" t="s">
        <v>516</v>
      </c>
      <c r="C3496" t="s">
        <v>517</v>
      </c>
      <c r="D3496" t="s">
        <v>615</v>
      </c>
      <c r="E3496" t="s">
        <v>518</v>
      </c>
      <c r="F3496" s="29">
        <v>92</v>
      </c>
      <c r="G3496" s="29">
        <v>31470402.5</v>
      </c>
      <c r="H3496" t="s">
        <v>11</v>
      </c>
      <c r="I3496" t="s">
        <v>883</v>
      </c>
      <c r="J3496" t="s">
        <v>627</v>
      </c>
      <c r="K3496" t="s">
        <v>884</v>
      </c>
    </row>
    <row r="3497" spans="1:11">
      <c r="A3497" s="26">
        <v>43830</v>
      </c>
      <c r="B3497" t="s">
        <v>516</v>
      </c>
      <c r="C3497" t="s">
        <v>517</v>
      </c>
      <c r="D3497" t="s">
        <v>615</v>
      </c>
      <c r="E3497" t="s">
        <v>518</v>
      </c>
      <c r="F3497" s="29">
        <v>9</v>
      </c>
      <c r="G3497" s="29">
        <v>385056.56</v>
      </c>
      <c r="H3497" t="s">
        <v>11</v>
      </c>
      <c r="I3497" t="s">
        <v>885</v>
      </c>
      <c r="J3497" t="s">
        <v>627</v>
      </c>
      <c r="K3497" t="s">
        <v>886</v>
      </c>
    </row>
    <row r="3498" spans="1:11">
      <c r="A3498" s="26">
        <v>43830</v>
      </c>
      <c r="B3498" t="s">
        <v>516</v>
      </c>
      <c r="C3498" t="s">
        <v>517</v>
      </c>
      <c r="D3498" t="s">
        <v>615</v>
      </c>
      <c r="E3498" t="s">
        <v>518</v>
      </c>
      <c r="F3498" s="29">
        <v>53</v>
      </c>
      <c r="G3498" s="29">
        <v>2392754.38</v>
      </c>
      <c r="H3498" t="s">
        <v>11</v>
      </c>
      <c r="I3498" t="s">
        <v>887</v>
      </c>
      <c r="J3498" t="s">
        <v>627</v>
      </c>
      <c r="K3498" t="s">
        <v>888</v>
      </c>
    </row>
    <row r="3499" spans="1:11">
      <c r="A3499" s="26">
        <v>43830</v>
      </c>
      <c r="B3499" t="s">
        <v>516</v>
      </c>
      <c r="C3499" t="s">
        <v>517</v>
      </c>
      <c r="D3499" t="s">
        <v>615</v>
      </c>
      <c r="E3499" t="s">
        <v>518</v>
      </c>
      <c r="F3499" s="29">
        <v>24</v>
      </c>
      <c r="G3499" s="29">
        <v>470256.88</v>
      </c>
      <c r="H3499" t="s">
        <v>11</v>
      </c>
      <c r="I3499" t="s">
        <v>889</v>
      </c>
      <c r="J3499" t="s">
        <v>627</v>
      </c>
      <c r="K3499" t="s">
        <v>890</v>
      </c>
    </row>
    <row r="3500" spans="1:11">
      <c r="A3500" s="26">
        <v>43830</v>
      </c>
      <c r="B3500" t="s">
        <v>516</v>
      </c>
      <c r="C3500" t="s">
        <v>517</v>
      </c>
      <c r="D3500" t="s">
        <v>615</v>
      </c>
      <c r="E3500" t="s">
        <v>518</v>
      </c>
      <c r="F3500" s="29">
        <v>14</v>
      </c>
      <c r="G3500" s="29">
        <v>2011850</v>
      </c>
      <c r="H3500" t="s">
        <v>11</v>
      </c>
      <c r="I3500" t="s">
        <v>891</v>
      </c>
      <c r="J3500" t="s">
        <v>627</v>
      </c>
      <c r="K3500" t="s">
        <v>892</v>
      </c>
    </row>
    <row r="3501" spans="1:11">
      <c r="A3501" s="26">
        <v>43830</v>
      </c>
      <c r="B3501" t="s">
        <v>516</v>
      </c>
      <c r="C3501" t="s">
        <v>517</v>
      </c>
      <c r="D3501" t="s">
        <v>615</v>
      </c>
      <c r="E3501" t="s">
        <v>518</v>
      </c>
      <c r="F3501" s="29">
        <v>766</v>
      </c>
      <c r="G3501" s="29">
        <v>209935944.69</v>
      </c>
      <c r="H3501" t="s">
        <v>11</v>
      </c>
      <c r="I3501" t="s">
        <v>893</v>
      </c>
      <c r="J3501" t="s">
        <v>627</v>
      </c>
      <c r="K3501" t="s">
        <v>894</v>
      </c>
    </row>
    <row r="3502" spans="1:11">
      <c r="A3502" s="26">
        <v>43830</v>
      </c>
      <c r="B3502" t="s">
        <v>516</v>
      </c>
      <c r="C3502" t="s">
        <v>517</v>
      </c>
      <c r="D3502" t="s">
        <v>615</v>
      </c>
      <c r="E3502" t="s">
        <v>518</v>
      </c>
      <c r="F3502" s="29">
        <v>44</v>
      </c>
      <c r="G3502" s="29">
        <v>11944147.810000001</v>
      </c>
      <c r="H3502" t="s">
        <v>11</v>
      </c>
      <c r="I3502" t="s">
        <v>895</v>
      </c>
      <c r="J3502" t="s">
        <v>627</v>
      </c>
      <c r="K3502" t="s">
        <v>896</v>
      </c>
    </row>
    <row r="3503" spans="1:11">
      <c r="A3503" s="26">
        <v>43830</v>
      </c>
      <c r="B3503" t="s">
        <v>516</v>
      </c>
      <c r="C3503" t="s">
        <v>517</v>
      </c>
      <c r="D3503" t="s">
        <v>615</v>
      </c>
      <c r="E3503" t="s">
        <v>518</v>
      </c>
      <c r="F3503" s="29">
        <v>89</v>
      </c>
      <c r="G3503" s="29">
        <v>72103898.439999998</v>
      </c>
      <c r="H3503" t="s">
        <v>11</v>
      </c>
      <c r="I3503" t="s">
        <v>897</v>
      </c>
      <c r="J3503" t="s">
        <v>627</v>
      </c>
      <c r="K3503" t="s">
        <v>898</v>
      </c>
    </row>
    <row r="3504" spans="1:11">
      <c r="A3504" s="26">
        <v>43830</v>
      </c>
      <c r="B3504" t="s">
        <v>516</v>
      </c>
      <c r="C3504" t="s">
        <v>517</v>
      </c>
      <c r="D3504" t="s">
        <v>615</v>
      </c>
      <c r="E3504" t="s">
        <v>518</v>
      </c>
      <c r="F3504" s="29">
        <v>2440</v>
      </c>
      <c r="G3504" s="29">
        <v>1631987062.5</v>
      </c>
      <c r="H3504" t="s">
        <v>11</v>
      </c>
      <c r="I3504" t="s">
        <v>899</v>
      </c>
      <c r="J3504" t="s">
        <v>627</v>
      </c>
      <c r="K3504" t="s">
        <v>900</v>
      </c>
    </row>
    <row r="3505" spans="1:11">
      <c r="A3505" s="26">
        <v>43830</v>
      </c>
      <c r="B3505" t="s">
        <v>516</v>
      </c>
      <c r="C3505" t="s">
        <v>517</v>
      </c>
      <c r="D3505" t="s">
        <v>615</v>
      </c>
      <c r="E3505" t="s">
        <v>518</v>
      </c>
      <c r="F3505" s="29">
        <v>51</v>
      </c>
      <c r="G3505" s="29">
        <v>19376096.559999999</v>
      </c>
      <c r="H3505" t="s">
        <v>11</v>
      </c>
      <c r="I3505" t="s">
        <v>903</v>
      </c>
      <c r="J3505" t="s">
        <v>627</v>
      </c>
      <c r="K3505" t="s">
        <v>904</v>
      </c>
    </row>
    <row r="3506" spans="1:11">
      <c r="A3506" s="26">
        <v>43830</v>
      </c>
      <c r="B3506" t="s">
        <v>516</v>
      </c>
      <c r="C3506" t="s">
        <v>517</v>
      </c>
      <c r="D3506" t="s">
        <v>615</v>
      </c>
      <c r="E3506" t="s">
        <v>518</v>
      </c>
      <c r="F3506" s="29">
        <v>37</v>
      </c>
      <c r="G3506" s="29">
        <v>2357027.5</v>
      </c>
      <c r="H3506" t="s">
        <v>11</v>
      </c>
      <c r="I3506" t="s">
        <v>905</v>
      </c>
      <c r="J3506" t="s">
        <v>627</v>
      </c>
      <c r="K3506" t="s">
        <v>906</v>
      </c>
    </row>
    <row r="3507" spans="1:11">
      <c r="A3507" s="26">
        <v>43830</v>
      </c>
      <c r="B3507" t="s">
        <v>516</v>
      </c>
      <c r="C3507" t="s">
        <v>517</v>
      </c>
      <c r="D3507" t="s">
        <v>615</v>
      </c>
      <c r="E3507" t="s">
        <v>518</v>
      </c>
      <c r="F3507" s="29">
        <v>380</v>
      </c>
      <c r="G3507" s="29">
        <v>13546815.630000001</v>
      </c>
      <c r="H3507" t="s">
        <v>11</v>
      </c>
      <c r="I3507" t="s">
        <v>1226</v>
      </c>
      <c r="J3507" t="s">
        <v>627</v>
      </c>
      <c r="K3507" t="s">
        <v>1227</v>
      </c>
    </row>
    <row r="3508" spans="1:11">
      <c r="A3508" s="26">
        <v>43830</v>
      </c>
      <c r="B3508" t="s">
        <v>516</v>
      </c>
      <c r="C3508" t="s">
        <v>517</v>
      </c>
      <c r="D3508" t="s">
        <v>615</v>
      </c>
      <c r="E3508" t="s">
        <v>518</v>
      </c>
      <c r="F3508" s="29">
        <v>78</v>
      </c>
      <c r="G3508" s="29">
        <v>22256857.809999999</v>
      </c>
      <c r="H3508" t="s">
        <v>11</v>
      </c>
      <c r="I3508" t="s">
        <v>907</v>
      </c>
      <c r="J3508" t="s">
        <v>627</v>
      </c>
      <c r="K3508" t="s">
        <v>908</v>
      </c>
    </row>
    <row r="3509" spans="1:11">
      <c r="A3509" s="26">
        <v>43830</v>
      </c>
      <c r="B3509" t="s">
        <v>516</v>
      </c>
      <c r="C3509" t="s">
        <v>517</v>
      </c>
      <c r="D3509" t="s">
        <v>615</v>
      </c>
      <c r="E3509" t="s">
        <v>518</v>
      </c>
      <c r="F3509" s="29">
        <v>786</v>
      </c>
      <c r="G3509" s="29">
        <v>246873989.06</v>
      </c>
      <c r="H3509" t="s">
        <v>11</v>
      </c>
      <c r="I3509" t="s">
        <v>909</v>
      </c>
      <c r="J3509" t="s">
        <v>627</v>
      </c>
      <c r="K3509" t="s">
        <v>910</v>
      </c>
    </row>
    <row r="3510" spans="1:11">
      <c r="A3510" s="26">
        <v>43830</v>
      </c>
      <c r="B3510" t="s">
        <v>516</v>
      </c>
      <c r="C3510" t="s">
        <v>517</v>
      </c>
      <c r="D3510" t="s">
        <v>615</v>
      </c>
      <c r="E3510" t="s">
        <v>518</v>
      </c>
      <c r="F3510" s="29">
        <v>5</v>
      </c>
      <c r="G3510" s="29">
        <v>676722.81</v>
      </c>
      <c r="H3510" t="s">
        <v>11</v>
      </c>
      <c r="I3510" t="s">
        <v>911</v>
      </c>
      <c r="J3510" t="s">
        <v>627</v>
      </c>
      <c r="K3510" t="s">
        <v>912</v>
      </c>
    </row>
    <row r="3511" spans="1:11">
      <c r="A3511" s="26">
        <v>43830</v>
      </c>
      <c r="B3511" t="s">
        <v>516</v>
      </c>
      <c r="C3511" t="s">
        <v>517</v>
      </c>
      <c r="D3511" t="s">
        <v>615</v>
      </c>
      <c r="E3511" t="s">
        <v>518</v>
      </c>
      <c r="F3511" s="29">
        <v>276</v>
      </c>
      <c r="G3511" s="29">
        <v>20185247.5</v>
      </c>
      <c r="H3511" t="s">
        <v>11</v>
      </c>
      <c r="I3511" t="s">
        <v>913</v>
      </c>
      <c r="J3511" t="s">
        <v>627</v>
      </c>
      <c r="K3511" t="s">
        <v>914</v>
      </c>
    </row>
    <row r="3512" spans="1:11">
      <c r="A3512" s="26">
        <v>43830</v>
      </c>
      <c r="B3512" t="s">
        <v>516</v>
      </c>
      <c r="C3512" t="s">
        <v>517</v>
      </c>
      <c r="D3512" t="s">
        <v>615</v>
      </c>
      <c r="E3512" t="s">
        <v>518</v>
      </c>
      <c r="F3512" s="29">
        <v>355</v>
      </c>
      <c r="G3512" s="29">
        <v>56984497.189999998</v>
      </c>
      <c r="H3512" t="s">
        <v>11</v>
      </c>
      <c r="I3512" t="s">
        <v>915</v>
      </c>
      <c r="J3512" t="s">
        <v>627</v>
      </c>
      <c r="K3512" t="s">
        <v>916</v>
      </c>
    </row>
    <row r="3513" spans="1:11">
      <c r="A3513" s="26">
        <v>43830</v>
      </c>
      <c r="B3513" t="s">
        <v>516</v>
      </c>
      <c r="C3513" t="s">
        <v>517</v>
      </c>
      <c r="D3513" t="s">
        <v>615</v>
      </c>
      <c r="E3513" t="s">
        <v>518</v>
      </c>
      <c r="F3513" s="29">
        <v>4</v>
      </c>
      <c r="G3513" s="29">
        <v>3931018.44</v>
      </c>
      <c r="H3513" t="s">
        <v>11</v>
      </c>
      <c r="I3513" t="s">
        <v>917</v>
      </c>
      <c r="J3513" t="s">
        <v>627</v>
      </c>
      <c r="K3513" t="s">
        <v>918</v>
      </c>
    </row>
    <row r="3514" spans="1:11">
      <c r="A3514" s="26">
        <v>43830</v>
      </c>
      <c r="B3514" t="s">
        <v>516</v>
      </c>
      <c r="C3514" t="s">
        <v>517</v>
      </c>
      <c r="D3514" t="s">
        <v>615</v>
      </c>
      <c r="E3514" t="s">
        <v>518</v>
      </c>
      <c r="F3514" s="29">
        <v>2203</v>
      </c>
      <c r="G3514" s="29">
        <v>1350469214.0599999</v>
      </c>
      <c r="H3514" t="s">
        <v>11</v>
      </c>
      <c r="I3514" t="s">
        <v>919</v>
      </c>
      <c r="J3514" t="s">
        <v>627</v>
      </c>
      <c r="K3514" t="s">
        <v>920</v>
      </c>
    </row>
    <row r="3515" spans="1:11">
      <c r="A3515" s="26">
        <v>43830</v>
      </c>
      <c r="B3515" t="s">
        <v>516</v>
      </c>
      <c r="C3515" t="s">
        <v>517</v>
      </c>
      <c r="D3515" t="s">
        <v>615</v>
      </c>
      <c r="E3515" t="s">
        <v>518</v>
      </c>
      <c r="F3515" s="29">
        <v>8</v>
      </c>
      <c r="G3515" s="29">
        <v>5173482.8099999996</v>
      </c>
      <c r="H3515" t="s">
        <v>11</v>
      </c>
      <c r="I3515" t="s">
        <v>921</v>
      </c>
      <c r="J3515" t="s">
        <v>627</v>
      </c>
      <c r="K3515" t="s">
        <v>922</v>
      </c>
    </row>
    <row r="3516" spans="1:11">
      <c r="A3516" s="26">
        <v>43830</v>
      </c>
      <c r="B3516" t="s">
        <v>516</v>
      </c>
      <c r="C3516" t="s">
        <v>517</v>
      </c>
      <c r="D3516" t="s">
        <v>615</v>
      </c>
      <c r="E3516" t="s">
        <v>518</v>
      </c>
      <c r="F3516" s="29">
        <v>27</v>
      </c>
      <c r="G3516" s="29">
        <v>3280653.13</v>
      </c>
      <c r="H3516" t="s">
        <v>11</v>
      </c>
      <c r="I3516" t="s">
        <v>923</v>
      </c>
      <c r="J3516" t="s">
        <v>627</v>
      </c>
      <c r="K3516" t="s">
        <v>924</v>
      </c>
    </row>
    <row r="3517" spans="1:11">
      <c r="A3517" s="26">
        <v>43830</v>
      </c>
      <c r="B3517" t="s">
        <v>516</v>
      </c>
      <c r="C3517" t="s">
        <v>517</v>
      </c>
      <c r="D3517" t="s">
        <v>615</v>
      </c>
      <c r="E3517" t="s">
        <v>518</v>
      </c>
      <c r="F3517" s="29">
        <v>474</v>
      </c>
      <c r="G3517" s="29">
        <v>57695315.630000003</v>
      </c>
      <c r="H3517" t="s">
        <v>11</v>
      </c>
      <c r="I3517" t="s">
        <v>925</v>
      </c>
      <c r="J3517" t="s">
        <v>627</v>
      </c>
      <c r="K3517" t="s">
        <v>926</v>
      </c>
    </row>
    <row r="3518" spans="1:11">
      <c r="A3518" s="26">
        <v>43830</v>
      </c>
      <c r="B3518" t="s">
        <v>516</v>
      </c>
      <c r="C3518" t="s">
        <v>517</v>
      </c>
      <c r="D3518" t="s">
        <v>615</v>
      </c>
      <c r="E3518" t="s">
        <v>518</v>
      </c>
      <c r="F3518" s="29">
        <v>50</v>
      </c>
      <c r="G3518" s="29">
        <v>2911802.19</v>
      </c>
      <c r="H3518" t="s">
        <v>11</v>
      </c>
      <c r="I3518" t="s">
        <v>927</v>
      </c>
      <c r="J3518" t="s">
        <v>627</v>
      </c>
      <c r="K3518" t="s">
        <v>928</v>
      </c>
    </row>
    <row r="3519" spans="1:11">
      <c r="A3519" s="26">
        <v>43830</v>
      </c>
      <c r="B3519" t="s">
        <v>516</v>
      </c>
      <c r="C3519" t="s">
        <v>517</v>
      </c>
      <c r="D3519" t="s">
        <v>615</v>
      </c>
      <c r="E3519" t="s">
        <v>518</v>
      </c>
      <c r="F3519" s="29">
        <v>110</v>
      </c>
      <c r="G3519" s="29">
        <v>26148998.129999999</v>
      </c>
      <c r="H3519" t="s">
        <v>11</v>
      </c>
      <c r="I3519" t="s">
        <v>929</v>
      </c>
      <c r="J3519" t="s">
        <v>627</v>
      </c>
      <c r="K3519" t="s">
        <v>930</v>
      </c>
    </row>
    <row r="3520" spans="1:11">
      <c r="A3520" s="26">
        <v>43830</v>
      </c>
      <c r="B3520" t="s">
        <v>516</v>
      </c>
      <c r="C3520" t="s">
        <v>517</v>
      </c>
      <c r="D3520" t="s">
        <v>615</v>
      </c>
      <c r="E3520" t="s">
        <v>518</v>
      </c>
      <c r="F3520" s="29">
        <v>7</v>
      </c>
      <c r="G3520" s="29">
        <v>1122421.25</v>
      </c>
      <c r="H3520" t="s">
        <v>11</v>
      </c>
      <c r="I3520" t="s">
        <v>1233</v>
      </c>
      <c r="J3520" t="s">
        <v>627</v>
      </c>
      <c r="K3520" t="s">
        <v>1234</v>
      </c>
    </row>
    <row r="3521" spans="1:11">
      <c r="A3521" s="26">
        <v>43830</v>
      </c>
      <c r="B3521" t="s">
        <v>516</v>
      </c>
      <c r="C3521" t="s">
        <v>517</v>
      </c>
      <c r="D3521" t="s">
        <v>615</v>
      </c>
      <c r="E3521" t="s">
        <v>518</v>
      </c>
      <c r="F3521" s="29">
        <v>58</v>
      </c>
      <c r="G3521" s="29">
        <v>7245021.5599999996</v>
      </c>
      <c r="H3521" t="s">
        <v>11</v>
      </c>
      <c r="I3521" t="s">
        <v>931</v>
      </c>
      <c r="J3521" t="s">
        <v>627</v>
      </c>
      <c r="K3521" t="s">
        <v>932</v>
      </c>
    </row>
    <row r="3522" spans="1:11">
      <c r="A3522" s="26">
        <v>43830</v>
      </c>
      <c r="B3522" t="s">
        <v>516</v>
      </c>
      <c r="C3522" t="s">
        <v>517</v>
      </c>
      <c r="D3522" t="s">
        <v>615</v>
      </c>
      <c r="E3522" t="s">
        <v>518</v>
      </c>
      <c r="F3522" s="29">
        <v>16</v>
      </c>
      <c r="G3522" s="29">
        <v>604826.56000000006</v>
      </c>
      <c r="H3522" t="s">
        <v>11</v>
      </c>
      <c r="I3522" t="s">
        <v>933</v>
      </c>
      <c r="J3522" t="s">
        <v>627</v>
      </c>
      <c r="K3522" t="s">
        <v>934</v>
      </c>
    </row>
    <row r="3523" spans="1:11">
      <c r="A3523" s="26">
        <v>43830</v>
      </c>
      <c r="B3523" t="s">
        <v>516</v>
      </c>
      <c r="C3523" t="s">
        <v>517</v>
      </c>
      <c r="D3523" t="s">
        <v>615</v>
      </c>
      <c r="E3523" t="s">
        <v>518</v>
      </c>
      <c r="F3523" s="29">
        <v>191</v>
      </c>
      <c r="G3523" s="29">
        <v>28133215</v>
      </c>
      <c r="H3523" t="s">
        <v>11</v>
      </c>
      <c r="I3523" t="s">
        <v>935</v>
      </c>
      <c r="J3523" t="s">
        <v>627</v>
      </c>
      <c r="K3523" t="s">
        <v>936</v>
      </c>
    </row>
    <row r="3524" spans="1:11">
      <c r="A3524" s="26">
        <v>43830</v>
      </c>
      <c r="B3524" t="s">
        <v>516</v>
      </c>
      <c r="C3524" t="s">
        <v>517</v>
      </c>
      <c r="D3524" t="s">
        <v>615</v>
      </c>
      <c r="E3524" t="s">
        <v>518</v>
      </c>
      <c r="F3524" s="29">
        <v>15</v>
      </c>
      <c r="G3524" s="29">
        <v>1154017.5</v>
      </c>
      <c r="H3524" t="s">
        <v>11</v>
      </c>
      <c r="I3524" t="s">
        <v>937</v>
      </c>
      <c r="J3524" t="s">
        <v>627</v>
      </c>
      <c r="K3524" t="s">
        <v>938</v>
      </c>
    </row>
    <row r="3525" spans="1:11">
      <c r="A3525" s="26">
        <v>43830</v>
      </c>
      <c r="B3525" t="s">
        <v>516</v>
      </c>
      <c r="C3525" t="s">
        <v>517</v>
      </c>
      <c r="D3525" t="s">
        <v>615</v>
      </c>
      <c r="E3525" t="s">
        <v>518</v>
      </c>
      <c r="F3525" s="29">
        <v>0</v>
      </c>
      <c r="G3525" s="29">
        <v>61906.25</v>
      </c>
      <c r="H3525" t="s">
        <v>11</v>
      </c>
      <c r="I3525" t="s">
        <v>1235</v>
      </c>
      <c r="J3525" t="s">
        <v>627</v>
      </c>
      <c r="K3525" t="s">
        <v>1236</v>
      </c>
    </row>
    <row r="3526" spans="1:11">
      <c r="A3526" s="26">
        <v>43830</v>
      </c>
      <c r="B3526" t="s">
        <v>516</v>
      </c>
      <c r="C3526" t="s">
        <v>517</v>
      </c>
      <c r="D3526" t="s">
        <v>615</v>
      </c>
      <c r="E3526" t="s">
        <v>518</v>
      </c>
      <c r="F3526" s="29">
        <v>1606</v>
      </c>
      <c r="G3526" s="29">
        <v>295783171.88</v>
      </c>
      <c r="H3526" t="s">
        <v>11</v>
      </c>
      <c r="I3526" t="s">
        <v>939</v>
      </c>
      <c r="J3526" t="s">
        <v>627</v>
      </c>
      <c r="K3526" t="s">
        <v>940</v>
      </c>
    </row>
    <row r="3527" spans="1:11">
      <c r="A3527" s="26">
        <v>43830</v>
      </c>
      <c r="B3527" t="s">
        <v>516</v>
      </c>
      <c r="C3527" t="s">
        <v>517</v>
      </c>
      <c r="D3527" t="s">
        <v>615</v>
      </c>
      <c r="E3527" t="s">
        <v>518</v>
      </c>
      <c r="F3527" s="29">
        <v>76</v>
      </c>
      <c r="G3527" s="29">
        <v>44355410.630000003</v>
      </c>
      <c r="H3527" t="s">
        <v>11</v>
      </c>
      <c r="I3527" t="s">
        <v>941</v>
      </c>
      <c r="J3527" t="s">
        <v>627</v>
      </c>
      <c r="K3527" t="s">
        <v>942</v>
      </c>
    </row>
    <row r="3528" spans="1:11">
      <c r="A3528" s="26">
        <v>43830</v>
      </c>
      <c r="B3528" t="s">
        <v>516</v>
      </c>
      <c r="C3528" t="s">
        <v>517</v>
      </c>
      <c r="D3528" t="s">
        <v>615</v>
      </c>
      <c r="E3528" t="s">
        <v>518</v>
      </c>
      <c r="F3528" s="29">
        <v>334</v>
      </c>
      <c r="G3528" s="29">
        <v>42478267.5</v>
      </c>
      <c r="H3528" t="s">
        <v>11</v>
      </c>
      <c r="I3528" t="s">
        <v>943</v>
      </c>
      <c r="J3528" t="s">
        <v>627</v>
      </c>
      <c r="K3528" t="s">
        <v>944</v>
      </c>
    </row>
    <row r="3529" spans="1:11">
      <c r="A3529" s="26">
        <v>43830</v>
      </c>
      <c r="B3529" t="s">
        <v>516</v>
      </c>
      <c r="C3529" t="s">
        <v>517</v>
      </c>
      <c r="D3529" t="s">
        <v>615</v>
      </c>
      <c r="E3529" t="s">
        <v>518</v>
      </c>
      <c r="F3529" s="29">
        <v>10</v>
      </c>
      <c r="G3529" s="29">
        <v>2320900.63</v>
      </c>
      <c r="H3529" t="s">
        <v>11</v>
      </c>
      <c r="I3529" t="s">
        <v>945</v>
      </c>
      <c r="J3529" t="s">
        <v>627</v>
      </c>
      <c r="K3529" t="s">
        <v>946</v>
      </c>
    </row>
    <row r="3530" spans="1:11">
      <c r="A3530" s="26">
        <v>43830</v>
      </c>
      <c r="B3530" t="s">
        <v>516</v>
      </c>
      <c r="C3530" t="s">
        <v>517</v>
      </c>
      <c r="D3530" t="s">
        <v>615</v>
      </c>
      <c r="E3530" t="s">
        <v>518</v>
      </c>
      <c r="F3530" s="29">
        <v>432</v>
      </c>
      <c r="G3530" s="29">
        <v>27293956.879999999</v>
      </c>
      <c r="H3530" t="s">
        <v>11</v>
      </c>
      <c r="I3530" t="s">
        <v>947</v>
      </c>
      <c r="J3530" t="s">
        <v>627</v>
      </c>
      <c r="K3530" t="s">
        <v>948</v>
      </c>
    </row>
    <row r="3531" spans="1:11">
      <c r="A3531" s="26">
        <v>43830</v>
      </c>
      <c r="B3531" t="s">
        <v>516</v>
      </c>
      <c r="C3531" t="s">
        <v>517</v>
      </c>
      <c r="D3531" t="s">
        <v>615</v>
      </c>
      <c r="E3531" t="s">
        <v>518</v>
      </c>
      <c r="F3531" s="29">
        <v>166</v>
      </c>
      <c r="G3531" s="29">
        <v>101494124.38</v>
      </c>
      <c r="H3531" t="s">
        <v>11</v>
      </c>
      <c r="I3531" t="s">
        <v>949</v>
      </c>
      <c r="J3531" t="s">
        <v>627</v>
      </c>
      <c r="K3531" t="s">
        <v>950</v>
      </c>
    </row>
    <row r="3532" spans="1:11">
      <c r="A3532" s="26">
        <v>43830</v>
      </c>
      <c r="B3532" t="s">
        <v>516</v>
      </c>
      <c r="C3532" t="s">
        <v>517</v>
      </c>
      <c r="D3532" t="s">
        <v>615</v>
      </c>
      <c r="E3532" t="s">
        <v>518</v>
      </c>
      <c r="F3532" s="29">
        <v>1</v>
      </c>
      <c r="G3532" s="29">
        <v>132281.25</v>
      </c>
      <c r="H3532" t="s">
        <v>11</v>
      </c>
      <c r="I3532" t="s">
        <v>951</v>
      </c>
      <c r="J3532" t="s">
        <v>627</v>
      </c>
      <c r="K3532" t="s">
        <v>952</v>
      </c>
    </row>
    <row r="3533" spans="1:11">
      <c r="A3533" s="26">
        <v>43830</v>
      </c>
      <c r="B3533" t="s">
        <v>516</v>
      </c>
      <c r="C3533" t="s">
        <v>517</v>
      </c>
      <c r="D3533" t="s">
        <v>615</v>
      </c>
      <c r="E3533" t="s">
        <v>518</v>
      </c>
      <c r="F3533" s="29">
        <v>868</v>
      </c>
      <c r="G3533" s="29">
        <v>798179173.44000006</v>
      </c>
      <c r="H3533" t="s">
        <v>11</v>
      </c>
      <c r="I3533" t="s">
        <v>953</v>
      </c>
      <c r="J3533" t="s">
        <v>627</v>
      </c>
      <c r="K3533" t="s">
        <v>954</v>
      </c>
    </row>
    <row r="3534" spans="1:11">
      <c r="A3534" s="26">
        <v>43830</v>
      </c>
      <c r="B3534" t="s">
        <v>516</v>
      </c>
      <c r="C3534" t="s">
        <v>517</v>
      </c>
      <c r="D3534" t="s">
        <v>615</v>
      </c>
      <c r="E3534" t="s">
        <v>518</v>
      </c>
      <c r="F3534" s="29">
        <v>125</v>
      </c>
      <c r="G3534" s="29">
        <v>22590184.379999999</v>
      </c>
      <c r="H3534" t="s">
        <v>11</v>
      </c>
      <c r="I3534" t="s">
        <v>955</v>
      </c>
      <c r="J3534" t="s">
        <v>627</v>
      </c>
      <c r="K3534" t="s">
        <v>956</v>
      </c>
    </row>
    <row r="3535" spans="1:11">
      <c r="A3535" s="26">
        <v>43830</v>
      </c>
      <c r="B3535" t="s">
        <v>516</v>
      </c>
      <c r="C3535" t="s">
        <v>517</v>
      </c>
      <c r="D3535" t="s">
        <v>615</v>
      </c>
      <c r="E3535" t="s">
        <v>518</v>
      </c>
      <c r="F3535" s="29">
        <v>885</v>
      </c>
      <c r="G3535" s="29">
        <v>274800162.5</v>
      </c>
      <c r="H3535" t="s">
        <v>11</v>
      </c>
      <c r="I3535" t="s">
        <v>957</v>
      </c>
      <c r="J3535" t="s">
        <v>627</v>
      </c>
      <c r="K3535" t="s">
        <v>958</v>
      </c>
    </row>
    <row r="3536" spans="1:11">
      <c r="A3536" s="26">
        <v>43830</v>
      </c>
      <c r="B3536" t="s">
        <v>516</v>
      </c>
      <c r="C3536" t="s">
        <v>517</v>
      </c>
      <c r="D3536" t="s">
        <v>615</v>
      </c>
      <c r="E3536" t="s">
        <v>518</v>
      </c>
      <c r="F3536" s="29">
        <v>94</v>
      </c>
      <c r="G3536" s="29">
        <v>30902265.629999999</v>
      </c>
      <c r="H3536" t="s">
        <v>11</v>
      </c>
      <c r="I3536" t="s">
        <v>959</v>
      </c>
      <c r="J3536" t="s">
        <v>627</v>
      </c>
      <c r="K3536" t="s">
        <v>960</v>
      </c>
    </row>
    <row r="3537" spans="1:11">
      <c r="A3537" s="26">
        <v>43830</v>
      </c>
      <c r="B3537" t="s">
        <v>516</v>
      </c>
      <c r="C3537" t="s">
        <v>517</v>
      </c>
      <c r="D3537" t="s">
        <v>615</v>
      </c>
      <c r="E3537" t="s">
        <v>518</v>
      </c>
      <c r="F3537" s="29">
        <v>62</v>
      </c>
      <c r="G3537" s="29">
        <v>14606732.810000001</v>
      </c>
      <c r="H3537" t="s">
        <v>11</v>
      </c>
      <c r="I3537" t="s">
        <v>961</v>
      </c>
      <c r="J3537" t="s">
        <v>627</v>
      </c>
      <c r="K3537" t="s">
        <v>962</v>
      </c>
    </row>
    <row r="3538" spans="1:11">
      <c r="A3538" s="26">
        <v>43830</v>
      </c>
      <c r="B3538" t="s">
        <v>516</v>
      </c>
      <c r="C3538" t="s">
        <v>517</v>
      </c>
      <c r="D3538" t="s">
        <v>615</v>
      </c>
      <c r="E3538" t="s">
        <v>518</v>
      </c>
      <c r="F3538" s="29">
        <v>44</v>
      </c>
      <c r="G3538" s="29">
        <v>21686080.940000001</v>
      </c>
      <c r="H3538" t="s">
        <v>11</v>
      </c>
      <c r="I3538" t="s">
        <v>963</v>
      </c>
      <c r="J3538" t="s">
        <v>627</v>
      </c>
      <c r="K3538" t="s">
        <v>964</v>
      </c>
    </row>
    <row r="3539" spans="1:11">
      <c r="A3539" s="26">
        <v>43830</v>
      </c>
      <c r="B3539" t="s">
        <v>516</v>
      </c>
      <c r="C3539" t="s">
        <v>517</v>
      </c>
      <c r="D3539" t="s">
        <v>615</v>
      </c>
      <c r="E3539" t="s">
        <v>518</v>
      </c>
      <c r="F3539" s="29">
        <v>330</v>
      </c>
      <c r="G3539" s="29">
        <v>4783595.9400000004</v>
      </c>
      <c r="H3539" t="s">
        <v>11</v>
      </c>
      <c r="I3539" t="s">
        <v>965</v>
      </c>
      <c r="J3539" t="s">
        <v>627</v>
      </c>
      <c r="K3539" t="s">
        <v>966</v>
      </c>
    </row>
    <row r="3540" spans="1:11">
      <c r="A3540" s="26">
        <v>43830</v>
      </c>
      <c r="B3540" t="s">
        <v>516</v>
      </c>
      <c r="C3540" t="s">
        <v>517</v>
      </c>
      <c r="D3540" t="s">
        <v>615</v>
      </c>
      <c r="E3540" t="s">
        <v>518</v>
      </c>
      <c r="F3540" s="29">
        <v>18</v>
      </c>
      <c r="G3540" s="29">
        <v>948566.56</v>
      </c>
      <c r="H3540" t="s">
        <v>11</v>
      </c>
      <c r="I3540" t="s">
        <v>1230</v>
      </c>
      <c r="J3540" t="s">
        <v>627</v>
      </c>
      <c r="K3540" t="s">
        <v>1231</v>
      </c>
    </row>
    <row r="3541" spans="1:11">
      <c r="A3541" s="26">
        <v>43830</v>
      </c>
      <c r="B3541" t="s">
        <v>516</v>
      </c>
      <c r="C3541" t="s">
        <v>517</v>
      </c>
      <c r="D3541" t="s">
        <v>615</v>
      </c>
      <c r="E3541" t="s">
        <v>518</v>
      </c>
      <c r="F3541" s="29">
        <v>4</v>
      </c>
      <c r="G3541" s="29">
        <v>656072.81000000006</v>
      </c>
      <c r="H3541" t="s">
        <v>11</v>
      </c>
      <c r="I3541" t="s">
        <v>967</v>
      </c>
      <c r="J3541" t="s">
        <v>627</v>
      </c>
      <c r="K3541" t="s">
        <v>968</v>
      </c>
    </row>
    <row r="3542" spans="1:11">
      <c r="A3542" s="26">
        <v>43830</v>
      </c>
      <c r="B3542" t="s">
        <v>516</v>
      </c>
      <c r="C3542" t="s">
        <v>517</v>
      </c>
      <c r="D3542" t="s">
        <v>615</v>
      </c>
      <c r="E3542" t="s">
        <v>518</v>
      </c>
      <c r="F3542" s="29">
        <v>433</v>
      </c>
      <c r="G3542" s="29">
        <v>94218042.189999998</v>
      </c>
      <c r="H3542" t="s">
        <v>11</v>
      </c>
      <c r="I3542" t="s">
        <v>969</v>
      </c>
      <c r="J3542" t="s">
        <v>627</v>
      </c>
      <c r="K3542" t="s">
        <v>970</v>
      </c>
    </row>
    <row r="3543" spans="1:11">
      <c r="A3543" s="26">
        <v>43830</v>
      </c>
      <c r="B3543" t="s">
        <v>516</v>
      </c>
      <c r="C3543" t="s">
        <v>517</v>
      </c>
      <c r="D3543" t="s">
        <v>615</v>
      </c>
      <c r="E3543" t="s">
        <v>518</v>
      </c>
      <c r="F3543" s="29">
        <v>240</v>
      </c>
      <c r="G3543" s="29">
        <v>25813343.75</v>
      </c>
      <c r="H3543" t="s">
        <v>11</v>
      </c>
      <c r="I3543" t="s">
        <v>971</v>
      </c>
      <c r="J3543" t="s">
        <v>627</v>
      </c>
      <c r="K3543" t="s">
        <v>972</v>
      </c>
    </row>
    <row r="3544" spans="1:11">
      <c r="A3544" s="26">
        <v>43830</v>
      </c>
      <c r="B3544" t="s">
        <v>516</v>
      </c>
      <c r="C3544" t="s">
        <v>517</v>
      </c>
      <c r="D3544" t="s">
        <v>615</v>
      </c>
      <c r="E3544" t="s">
        <v>518</v>
      </c>
      <c r="F3544" s="29">
        <v>1526</v>
      </c>
      <c r="G3544" s="29">
        <v>699472420.98000002</v>
      </c>
      <c r="H3544" t="s">
        <v>11</v>
      </c>
      <c r="I3544" t="s">
        <v>809</v>
      </c>
      <c r="J3544" t="s">
        <v>627</v>
      </c>
      <c r="K3544" t="s">
        <v>973</v>
      </c>
    </row>
    <row r="3545" spans="1:11">
      <c r="A3545" s="26">
        <v>43830</v>
      </c>
      <c r="B3545" t="s">
        <v>516</v>
      </c>
      <c r="C3545" t="s">
        <v>517</v>
      </c>
      <c r="D3545" t="s">
        <v>615</v>
      </c>
      <c r="E3545" t="s">
        <v>518</v>
      </c>
      <c r="F3545" s="29">
        <v>47</v>
      </c>
      <c r="G3545" s="29">
        <v>2174756.19</v>
      </c>
      <c r="H3545" t="s">
        <v>11</v>
      </c>
      <c r="I3545" t="s">
        <v>917</v>
      </c>
      <c r="J3545" t="s">
        <v>627</v>
      </c>
      <c r="K3545" t="s">
        <v>974</v>
      </c>
    </row>
    <row r="3546" spans="1:11">
      <c r="A3546" s="26">
        <v>43830</v>
      </c>
      <c r="B3546" t="s">
        <v>516</v>
      </c>
      <c r="C3546" t="s">
        <v>517</v>
      </c>
      <c r="D3546" t="s">
        <v>615</v>
      </c>
      <c r="E3546" t="s">
        <v>518</v>
      </c>
      <c r="F3546" s="29">
        <v>182</v>
      </c>
      <c r="G3546" s="29">
        <v>22327362.5</v>
      </c>
      <c r="H3546" t="s">
        <v>11</v>
      </c>
      <c r="I3546" t="s">
        <v>975</v>
      </c>
      <c r="J3546" t="s">
        <v>627</v>
      </c>
      <c r="K3546" t="s">
        <v>976</v>
      </c>
    </row>
    <row r="3547" spans="1:11">
      <c r="A3547" s="26">
        <v>43830</v>
      </c>
      <c r="B3547" t="s">
        <v>516</v>
      </c>
      <c r="C3547" t="s">
        <v>517</v>
      </c>
      <c r="D3547" t="s">
        <v>615</v>
      </c>
      <c r="E3547" t="s">
        <v>518</v>
      </c>
      <c r="F3547" s="29">
        <v>1316</v>
      </c>
      <c r="G3547" s="29">
        <v>457622724.69</v>
      </c>
      <c r="H3547" t="s">
        <v>11</v>
      </c>
      <c r="I3547" t="s">
        <v>977</v>
      </c>
      <c r="J3547" t="s">
        <v>627</v>
      </c>
      <c r="K3547" t="s">
        <v>978</v>
      </c>
    </row>
    <row r="3548" spans="1:11">
      <c r="A3548" s="26">
        <v>43830</v>
      </c>
      <c r="B3548" t="s">
        <v>516</v>
      </c>
      <c r="C3548" t="s">
        <v>517</v>
      </c>
      <c r="D3548" t="s">
        <v>615</v>
      </c>
      <c r="E3548" t="s">
        <v>518</v>
      </c>
      <c r="F3548" s="29">
        <v>83</v>
      </c>
      <c r="G3548" s="29">
        <v>40155745</v>
      </c>
      <c r="H3548" t="s">
        <v>11</v>
      </c>
      <c r="I3548" t="s">
        <v>979</v>
      </c>
      <c r="J3548" t="s">
        <v>627</v>
      </c>
      <c r="K3548" t="s">
        <v>980</v>
      </c>
    </row>
    <row r="3549" spans="1:11">
      <c r="A3549" s="26">
        <v>43830</v>
      </c>
      <c r="B3549" t="s">
        <v>516</v>
      </c>
      <c r="C3549" t="s">
        <v>517</v>
      </c>
      <c r="D3549" t="s">
        <v>615</v>
      </c>
      <c r="E3549" t="s">
        <v>518</v>
      </c>
      <c r="F3549" s="29">
        <v>69</v>
      </c>
      <c r="G3549" s="29">
        <v>15475022.189999999</v>
      </c>
      <c r="H3549" t="s">
        <v>11</v>
      </c>
      <c r="I3549" t="s">
        <v>981</v>
      </c>
      <c r="J3549" t="s">
        <v>627</v>
      </c>
      <c r="K3549" t="s">
        <v>982</v>
      </c>
    </row>
    <row r="3550" spans="1:11">
      <c r="A3550" s="26">
        <v>43830</v>
      </c>
      <c r="B3550" t="s">
        <v>516</v>
      </c>
      <c r="C3550" t="s">
        <v>517</v>
      </c>
      <c r="D3550" t="s">
        <v>615</v>
      </c>
      <c r="E3550" t="s">
        <v>518</v>
      </c>
      <c r="F3550" s="29">
        <v>28</v>
      </c>
      <c r="G3550" s="29">
        <v>804127.81</v>
      </c>
      <c r="H3550" t="s">
        <v>11</v>
      </c>
      <c r="I3550" t="s">
        <v>983</v>
      </c>
      <c r="J3550" t="s">
        <v>627</v>
      </c>
      <c r="K3550" t="s">
        <v>984</v>
      </c>
    </row>
    <row r="3551" spans="1:11">
      <c r="A3551" s="26">
        <v>43830</v>
      </c>
      <c r="B3551" t="s">
        <v>516</v>
      </c>
      <c r="C3551" t="s">
        <v>517</v>
      </c>
      <c r="D3551" t="s">
        <v>615</v>
      </c>
      <c r="E3551" t="s">
        <v>518</v>
      </c>
      <c r="F3551" s="29">
        <v>34</v>
      </c>
      <c r="G3551" s="29">
        <v>18301726.559999999</v>
      </c>
      <c r="H3551" t="s">
        <v>11</v>
      </c>
      <c r="I3551" t="s">
        <v>985</v>
      </c>
      <c r="J3551" t="s">
        <v>627</v>
      </c>
      <c r="K3551" t="s">
        <v>986</v>
      </c>
    </row>
    <row r="3552" spans="1:11">
      <c r="A3552" s="26">
        <v>43830</v>
      </c>
      <c r="B3552" t="s">
        <v>516</v>
      </c>
      <c r="C3552" t="s">
        <v>517</v>
      </c>
      <c r="D3552" t="s">
        <v>615</v>
      </c>
      <c r="E3552" t="s">
        <v>518</v>
      </c>
      <c r="F3552" s="29">
        <v>64</v>
      </c>
      <c r="G3552" s="29">
        <v>9217913.4399999995</v>
      </c>
      <c r="H3552" t="s">
        <v>11</v>
      </c>
      <c r="I3552" t="s">
        <v>987</v>
      </c>
      <c r="J3552" t="s">
        <v>627</v>
      </c>
      <c r="K3552" t="s">
        <v>988</v>
      </c>
    </row>
    <row r="3553" spans="1:11">
      <c r="A3553" s="26">
        <v>43830</v>
      </c>
      <c r="B3553" t="s">
        <v>516</v>
      </c>
      <c r="C3553" t="s">
        <v>517</v>
      </c>
      <c r="D3553" t="s">
        <v>615</v>
      </c>
      <c r="E3553" t="s">
        <v>518</v>
      </c>
      <c r="F3553" s="29">
        <v>404</v>
      </c>
      <c r="G3553" s="29">
        <v>106820713.44</v>
      </c>
      <c r="H3553" t="s">
        <v>11</v>
      </c>
      <c r="I3553" t="s">
        <v>989</v>
      </c>
      <c r="J3553" t="s">
        <v>627</v>
      </c>
      <c r="K3553" t="s">
        <v>990</v>
      </c>
    </row>
    <row r="3554" spans="1:11">
      <c r="A3554" s="26">
        <v>43830</v>
      </c>
      <c r="B3554" t="s">
        <v>516</v>
      </c>
      <c r="C3554" t="s">
        <v>517</v>
      </c>
      <c r="D3554" t="s">
        <v>615</v>
      </c>
      <c r="E3554" t="s">
        <v>518</v>
      </c>
      <c r="F3554" s="29">
        <v>1246</v>
      </c>
      <c r="G3554" s="29">
        <v>900325765.94000006</v>
      </c>
      <c r="H3554" t="s">
        <v>11</v>
      </c>
      <c r="I3554" t="s">
        <v>991</v>
      </c>
      <c r="J3554" t="s">
        <v>627</v>
      </c>
      <c r="K3554" t="s">
        <v>992</v>
      </c>
    </row>
    <row r="3555" spans="1:11">
      <c r="A3555" s="26">
        <v>43830</v>
      </c>
      <c r="B3555" t="s">
        <v>516</v>
      </c>
      <c r="C3555" t="s">
        <v>517</v>
      </c>
      <c r="D3555" t="s">
        <v>615</v>
      </c>
      <c r="E3555" t="s">
        <v>518</v>
      </c>
      <c r="F3555" s="29">
        <v>6</v>
      </c>
      <c r="G3555" s="29">
        <v>11129433.130000001</v>
      </c>
      <c r="H3555" t="s">
        <v>11</v>
      </c>
      <c r="I3555" t="s">
        <v>993</v>
      </c>
      <c r="J3555" t="s">
        <v>627</v>
      </c>
      <c r="K3555" t="s">
        <v>994</v>
      </c>
    </row>
    <row r="3556" spans="1:11">
      <c r="A3556" s="26">
        <v>43830</v>
      </c>
      <c r="B3556" t="s">
        <v>516</v>
      </c>
      <c r="C3556" t="s">
        <v>517</v>
      </c>
      <c r="D3556" t="s">
        <v>615</v>
      </c>
      <c r="E3556" t="s">
        <v>518</v>
      </c>
      <c r="F3556" s="29">
        <v>125</v>
      </c>
      <c r="G3556" s="29">
        <v>11834665.390000001</v>
      </c>
      <c r="H3556" t="s">
        <v>11</v>
      </c>
      <c r="I3556" t="s">
        <v>993</v>
      </c>
      <c r="J3556" t="s">
        <v>627</v>
      </c>
      <c r="K3556" t="s">
        <v>995</v>
      </c>
    </row>
    <row r="3557" spans="1:11">
      <c r="A3557" s="26">
        <v>43830</v>
      </c>
      <c r="B3557" t="s">
        <v>516</v>
      </c>
      <c r="C3557" t="s">
        <v>517</v>
      </c>
      <c r="D3557" t="s">
        <v>615</v>
      </c>
      <c r="E3557" t="s">
        <v>518</v>
      </c>
      <c r="F3557" s="29">
        <v>305</v>
      </c>
      <c r="G3557" s="29">
        <v>48461570.939999998</v>
      </c>
      <c r="H3557" t="s">
        <v>11</v>
      </c>
      <c r="I3557" t="s">
        <v>996</v>
      </c>
      <c r="J3557" t="s">
        <v>627</v>
      </c>
      <c r="K3557" t="s">
        <v>997</v>
      </c>
    </row>
    <row r="3558" spans="1:11">
      <c r="A3558" s="26">
        <v>43830</v>
      </c>
      <c r="B3558" t="s">
        <v>516</v>
      </c>
      <c r="C3558" t="s">
        <v>517</v>
      </c>
      <c r="D3558" t="s">
        <v>615</v>
      </c>
      <c r="E3558" t="s">
        <v>518</v>
      </c>
      <c r="F3558" s="29">
        <v>660</v>
      </c>
      <c r="G3558" s="29">
        <v>177940539.38</v>
      </c>
      <c r="H3558" t="s">
        <v>11</v>
      </c>
      <c r="I3558" t="s">
        <v>998</v>
      </c>
      <c r="J3558" t="s">
        <v>627</v>
      </c>
      <c r="K3558" t="s">
        <v>999</v>
      </c>
    </row>
    <row r="3559" spans="1:11">
      <c r="A3559" s="26">
        <v>43830</v>
      </c>
      <c r="B3559" t="s">
        <v>516</v>
      </c>
      <c r="C3559" t="s">
        <v>517</v>
      </c>
      <c r="D3559" t="s">
        <v>615</v>
      </c>
      <c r="E3559" t="s">
        <v>518</v>
      </c>
      <c r="F3559" s="29">
        <v>418</v>
      </c>
      <c r="G3559" s="29">
        <v>15055248.09</v>
      </c>
      <c r="H3559" t="s">
        <v>11</v>
      </c>
      <c r="I3559" t="s">
        <v>991</v>
      </c>
      <c r="J3559" t="s">
        <v>627</v>
      </c>
      <c r="K3559" t="s">
        <v>1000</v>
      </c>
    </row>
    <row r="3560" spans="1:11">
      <c r="A3560" s="26">
        <v>43830</v>
      </c>
      <c r="B3560" t="s">
        <v>516</v>
      </c>
      <c r="C3560" t="s">
        <v>517</v>
      </c>
      <c r="D3560" t="s">
        <v>615</v>
      </c>
      <c r="E3560" t="s">
        <v>518</v>
      </c>
      <c r="F3560" s="29">
        <v>9</v>
      </c>
      <c r="G3560" s="29">
        <v>1254107.19</v>
      </c>
      <c r="H3560" t="s">
        <v>11</v>
      </c>
      <c r="I3560" t="s">
        <v>1001</v>
      </c>
      <c r="J3560" t="s">
        <v>627</v>
      </c>
      <c r="K3560" t="s">
        <v>1002</v>
      </c>
    </row>
    <row r="3561" spans="1:11">
      <c r="A3561" s="26">
        <v>43830</v>
      </c>
      <c r="B3561" t="s">
        <v>516</v>
      </c>
      <c r="C3561" t="s">
        <v>517</v>
      </c>
      <c r="D3561" t="s">
        <v>615</v>
      </c>
      <c r="E3561" t="s">
        <v>518</v>
      </c>
      <c r="F3561" s="29">
        <v>25</v>
      </c>
      <c r="G3561" s="29">
        <v>6229123.4400000004</v>
      </c>
      <c r="H3561" t="s">
        <v>11</v>
      </c>
      <c r="I3561" t="s">
        <v>1003</v>
      </c>
      <c r="J3561" t="s">
        <v>627</v>
      </c>
      <c r="K3561" t="s">
        <v>1004</v>
      </c>
    </row>
    <row r="3562" spans="1:11">
      <c r="A3562" s="26">
        <v>43830</v>
      </c>
      <c r="B3562" t="s">
        <v>516</v>
      </c>
      <c r="C3562" t="s">
        <v>517</v>
      </c>
      <c r="D3562" t="s">
        <v>615</v>
      </c>
      <c r="E3562" t="s">
        <v>518</v>
      </c>
      <c r="F3562" s="29">
        <v>126</v>
      </c>
      <c r="G3562" s="29">
        <v>12896678.439999999</v>
      </c>
      <c r="H3562" t="s">
        <v>11</v>
      </c>
      <c r="I3562" t="s">
        <v>1005</v>
      </c>
      <c r="J3562" t="s">
        <v>627</v>
      </c>
      <c r="K3562" t="s">
        <v>1006</v>
      </c>
    </row>
    <row r="3563" spans="1:11">
      <c r="A3563" s="26">
        <v>43830</v>
      </c>
      <c r="B3563" t="s">
        <v>516</v>
      </c>
      <c r="C3563" t="s">
        <v>517</v>
      </c>
      <c r="D3563" t="s">
        <v>615</v>
      </c>
      <c r="E3563" t="s">
        <v>518</v>
      </c>
      <c r="F3563" s="29">
        <v>21</v>
      </c>
      <c r="G3563" s="29">
        <v>5803739.0599999996</v>
      </c>
      <c r="H3563" t="s">
        <v>11</v>
      </c>
      <c r="I3563" t="s">
        <v>1007</v>
      </c>
      <c r="J3563" t="s">
        <v>627</v>
      </c>
      <c r="K3563" t="s">
        <v>1008</v>
      </c>
    </row>
    <row r="3564" spans="1:11">
      <c r="A3564" s="26">
        <v>43830</v>
      </c>
      <c r="B3564" t="s">
        <v>516</v>
      </c>
      <c r="C3564" t="s">
        <v>517</v>
      </c>
      <c r="D3564" t="s">
        <v>615</v>
      </c>
      <c r="E3564" t="s">
        <v>518</v>
      </c>
      <c r="F3564" s="29">
        <v>141</v>
      </c>
      <c r="G3564" s="29">
        <v>10443114.689999999</v>
      </c>
      <c r="H3564" t="s">
        <v>11</v>
      </c>
      <c r="I3564" t="s">
        <v>1009</v>
      </c>
      <c r="J3564" t="s">
        <v>627</v>
      </c>
      <c r="K3564" t="s">
        <v>1010</v>
      </c>
    </row>
    <row r="3565" spans="1:11">
      <c r="A3565" s="26">
        <v>43830</v>
      </c>
      <c r="B3565" t="s">
        <v>516</v>
      </c>
      <c r="C3565" t="s">
        <v>517</v>
      </c>
      <c r="D3565" t="s">
        <v>615</v>
      </c>
      <c r="E3565" t="s">
        <v>518</v>
      </c>
      <c r="F3565" s="29">
        <v>7</v>
      </c>
      <c r="G3565" s="29">
        <v>8236760.6299999999</v>
      </c>
      <c r="H3565" t="s">
        <v>11</v>
      </c>
      <c r="I3565" t="s">
        <v>1011</v>
      </c>
      <c r="J3565" t="s">
        <v>627</v>
      </c>
      <c r="K3565" t="s">
        <v>1012</v>
      </c>
    </row>
    <row r="3566" spans="1:11">
      <c r="A3566" s="26">
        <v>43830</v>
      </c>
      <c r="B3566" t="s">
        <v>516</v>
      </c>
      <c r="C3566" t="s">
        <v>517</v>
      </c>
      <c r="D3566" t="s">
        <v>615</v>
      </c>
      <c r="E3566" t="s">
        <v>518</v>
      </c>
      <c r="F3566" s="29">
        <v>8</v>
      </c>
      <c r="G3566" s="29">
        <v>5572238.75</v>
      </c>
      <c r="H3566" t="s">
        <v>11</v>
      </c>
      <c r="I3566" t="s">
        <v>1013</v>
      </c>
      <c r="J3566" t="s">
        <v>627</v>
      </c>
      <c r="K3566" t="s">
        <v>1014</v>
      </c>
    </row>
    <row r="3567" spans="1:11">
      <c r="A3567" s="26">
        <v>43830</v>
      </c>
      <c r="B3567" t="s">
        <v>516</v>
      </c>
      <c r="C3567" t="s">
        <v>517</v>
      </c>
      <c r="D3567" t="s">
        <v>615</v>
      </c>
      <c r="E3567" t="s">
        <v>518</v>
      </c>
      <c r="F3567" s="29">
        <v>510</v>
      </c>
      <c r="G3567" s="29">
        <v>129922063.44</v>
      </c>
      <c r="H3567" t="s">
        <v>11</v>
      </c>
      <c r="I3567" t="s">
        <v>1015</v>
      </c>
      <c r="J3567" t="s">
        <v>627</v>
      </c>
      <c r="K3567" t="s">
        <v>1016</v>
      </c>
    </row>
    <row r="3568" spans="1:11">
      <c r="A3568" s="26">
        <v>43830</v>
      </c>
      <c r="B3568" t="s">
        <v>516</v>
      </c>
      <c r="C3568" t="s">
        <v>517</v>
      </c>
      <c r="D3568" t="s">
        <v>615</v>
      </c>
      <c r="E3568" t="s">
        <v>518</v>
      </c>
      <c r="F3568" s="29">
        <v>124</v>
      </c>
      <c r="G3568" s="29">
        <v>16025676.560000001</v>
      </c>
      <c r="H3568" t="s">
        <v>11</v>
      </c>
      <c r="I3568" t="s">
        <v>1017</v>
      </c>
      <c r="J3568" t="s">
        <v>627</v>
      </c>
      <c r="K3568" t="s">
        <v>1018</v>
      </c>
    </row>
    <row r="3569" spans="1:11">
      <c r="A3569" s="26">
        <v>43830</v>
      </c>
      <c r="B3569" t="s">
        <v>516</v>
      </c>
      <c r="C3569" t="s">
        <v>517</v>
      </c>
      <c r="D3569" t="s">
        <v>615</v>
      </c>
      <c r="E3569" t="s">
        <v>518</v>
      </c>
      <c r="F3569" s="29">
        <v>255</v>
      </c>
      <c r="G3569" s="29">
        <v>18172449.059999999</v>
      </c>
      <c r="H3569" t="s">
        <v>11</v>
      </c>
      <c r="I3569" t="s">
        <v>1019</v>
      </c>
      <c r="J3569" t="s">
        <v>627</v>
      </c>
      <c r="K3569" t="s">
        <v>1020</v>
      </c>
    </row>
    <row r="3570" spans="1:11">
      <c r="A3570" s="26">
        <v>43830</v>
      </c>
      <c r="B3570" t="s">
        <v>516</v>
      </c>
      <c r="C3570" t="s">
        <v>517</v>
      </c>
      <c r="D3570" t="s">
        <v>615</v>
      </c>
      <c r="E3570" t="s">
        <v>518</v>
      </c>
      <c r="F3570" s="29">
        <v>56</v>
      </c>
      <c r="G3570" s="29">
        <v>35973759.380000003</v>
      </c>
      <c r="H3570" t="s">
        <v>11</v>
      </c>
      <c r="I3570" t="s">
        <v>1021</v>
      </c>
      <c r="J3570" t="s">
        <v>627</v>
      </c>
      <c r="K3570" t="s">
        <v>1022</v>
      </c>
    </row>
    <row r="3571" spans="1:11">
      <c r="A3571" s="26">
        <v>43830</v>
      </c>
      <c r="B3571" t="s">
        <v>516</v>
      </c>
      <c r="C3571" t="s">
        <v>517</v>
      </c>
      <c r="D3571" t="s">
        <v>615</v>
      </c>
      <c r="E3571" t="s">
        <v>518</v>
      </c>
      <c r="F3571" s="29">
        <v>23</v>
      </c>
      <c r="G3571" s="29">
        <v>1285200.9099999999</v>
      </c>
      <c r="H3571" t="s">
        <v>11</v>
      </c>
      <c r="I3571" t="s">
        <v>1011</v>
      </c>
      <c r="J3571" t="s">
        <v>627</v>
      </c>
      <c r="K3571" t="s">
        <v>1023</v>
      </c>
    </row>
    <row r="3572" spans="1:11">
      <c r="A3572" s="26">
        <v>43830</v>
      </c>
      <c r="B3572" t="s">
        <v>516</v>
      </c>
      <c r="C3572" t="s">
        <v>517</v>
      </c>
      <c r="D3572" t="s">
        <v>615</v>
      </c>
      <c r="E3572" t="s">
        <v>518</v>
      </c>
      <c r="F3572" s="29">
        <v>75</v>
      </c>
      <c r="G3572" s="29">
        <v>35659476.740000002</v>
      </c>
      <c r="H3572" t="s">
        <v>11</v>
      </c>
      <c r="I3572" t="s">
        <v>1024</v>
      </c>
      <c r="J3572" t="s">
        <v>627</v>
      </c>
      <c r="K3572" t="s">
        <v>1025</v>
      </c>
    </row>
    <row r="3573" spans="1:11">
      <c r="A3573" s="26">
        <v>43830</v>
      </c>
      <c r="B3573" t="s">
        <v>516</v>
      </c>
      <c r="C3573" t="s">
        <v>517</v>
      </c>
      <c r="D3573" t="s">
        <v>615</v>
      </c>
      <c r="E3573" t="s">
        <v>518</v>
      </c>
      <c r="F3573" s="29">
        <v>3442</v>
      </c>
      <c r="G3573" s="29">
        <v>6863105171.8800001</v>
      </c>
      <c r="H3573" t="s">
        <v>11</v>
      </c>
      <c r="I3573" t="s">
        <v>1091</v>
      </c>
      <c r="J3573" t="s">
        <v>1087</v>
      </c>
      <c r="K3573" t="s">
        <v>1092</v>
      </c>
    </row>
    <row r="3574" spans="1:11">
      <c r="A3574" s="26">
        <v>43830</v>
      </c>
      <c r="B3574" t="s">
        <v>516</v>
      </c>
      <c r="C3574" t="s">
        <v>517</v>
      </c>
      <c r="D3574" t="s">
        <v>615</v>
      </c>
      <c r="E3574" t="s">
        <v>518</v>
      </c>
      <c r="F3574" s="29">
        <v>1373</v>
      </c>
      <c r="G3574" s="29">
        <v>1830468262.5</v>
      </c>
      <c r="H3574" t="s">
        <v>11</v>
      </c>
      <c r="I3574" t="s">
        <v>1095</v>
      </c>
      <c r="J3574" t="s">
        <v>1087</v>
      </c>
      <c r="K3574" t="s">
        <v>1096</v>
      </c>
    </row>
    <row r="3575" spans="1:11">
      <c r="A3575" s="26">
        <v>43830</v>
      </c>
      <c r="B3575" t="s">
        <v>516</v>
      </c>
      <c r="C3575" t="s">
        <v>517</v>
      </c>
      <c r="D3575" t="s">
        <v>615</v>
      </c>
      <c r="E3575" t="s">
        <v>518</v>
      </c>
      <c r="F3575" s="29">
        <v>649</v>
      </c>
      <c r="G3575" s="29">
        <v>194337375.78</v>
      </c>
      <c r="H3575" t="s">
        <v>11</v>
      </c>
      <c r="I3575" t="s">
        <v>1097</v>
      </c>
      <c r="J3575" t="s">
        <v>1087</v>
      </c>
      <c r="K3575" t="s">
        <v>1098</v>
      </c>
    </row>
    <row r="3576" spans="1:11">
      <c r="A3576" s="26">
        <v>43830</v>
      </c>
      <c r="B3576" t="s">
        <v>516</v>
      </c>
      <c r="C3576" t="s">
        <v>517</v>
      </c>
      <c r="D3576" t="s">
        <v>615</v>
      </c>
      <c r="E3576" t="s">
        <v>518</v>
      </c>
      <c r="F3576" s="29">
        <v>107</v>
      </c>
      <c r="G3576" s="29">
        <v>61655665.630000003</v>
      </c>
      <c r="H3576" t="s">
        <v>11</v>
      </c>
      <c r="I3576" t="s">
        <v>1099</v>
      </c>
      <c r="J3576" t="s">
        <v>1087</v>
      </c>
      <c r="K3576" t="s">
        <v>1100</v>
      </c>
    </row>
    <row r="3577" spans="1:11">
      <c r="A3577" s="26">
        <v>43830</v>
      </c>
      <c r="B3577" t="s">
        <v>516</v>
      </c>
      <c r="C3577" t="s">
        <v>517</v>
      </c>
      <c r="D3577" t="s">
        <v>615</v>
      </c>
      <c r="E3577" t="s">
        <v>518</v>
      </c>
      <c r="F3577" s="29">
        <v>951</v>
      </c>
      <c r="G3577" s="29">
        <v>547468715.78999996</v>
      </c>
      <c r="H3577" t="s">
        <v>11</v>
      </c>
      <c r="I3577" t="s">
        <v>1101</v>
      </c>
      <c r="J3577" t="s">
        <v>1087</v>
      </c>
      <c r="K3577" t="s">
        <v>1102</v>
      </c>
    </row>
    <row r="3578" spans="1:11">
      <c r="A3578" s="26">
        <v>43830</v>
      </c>
      <c r="B3578" t="s">
        <v>516</v>
      </c>
      <c r="C3578" t="s">
        <v>517</v>
      </c>
      <c r="D3578" t="s">
        <v>615</v>
      </c>
      <c r="E3578" t="s">
        <v>518</v>
      </c>
      <c r="F3578" s="29">
        <v>1040</v>
      </c>
      <c r="G3578" s="29">
        <v>590640450</v>
      </c>
      <c r="H3578" t="s">
        <v>11</v>
      </c>
      <c r="I3578" t="s">
        <v>1101</v>
      </c>
      <c r="J3578" t="s">
        <v>1087</v>
      </c>
      <c r="K3578" t="s">
        <v>1103</v>
      </c>
    </row>
    <row r="3579" spans="1:11">
      <c r="A3579" s="26">
        <v>43830</v>
      </c>
      <c r="B3579" t="s">
        <v>516</v>
      </c>
      <c r="C3579" t="s">
        <v>517</v>
      </c>
      <c r="D3579" t="s">
        <v>615</v>
      </c>
      <c r="E3579" t="s">
        <v>518</v>
      </c>
      <c r="F3579" s="29">
        <v>1063</v>
      </c>
      <c r="G3579" s="29">
        <v>617507197.22000003</v>
      </c>
      <c r="H3579" t="s">
        <v>11</v>
      </c>
      <c r="I3579" t="s">
        <v>1101</v>
      </c>
      <c r="J3579" t="s">
        <v>1087</v>
      </c>
      <c r="K3579" t="s">
        <v>1104</v>
      </c>
    </row>
    <row r="3580" spans="1:11">
      <c r="A3580" s="26">
        <v>43830</v>
      </c>
      <c r="B3580" t="s">
        <v>516</v>
      </c>
      <c r="C3580" t="s">
        <v>517</v>
      </c>
      <c r="D3580" t="s">
        <v>615</v>
      </c>
      <c r="E3580" t="s">
        <v>518</v>
      </c>
      <c r="F3580" s="29">
        <v>1224</v>
      </c>
      <c r="G3580" s="29">
        <v>692674491.66999996</v>
      </c>
      <c r="H3580" t="s">
        <v>11</v>
      </c>
      <c r="I3580" t="s">
        <v>1101</v>
      </c>
      <c r="J3580" t="s">
        <v>1087</v>
      </c>
      <c r="K3580" t="s">
        <v>1105</v>
      </c>
    </row>
    <row r="3581" spans="1:11">
      <c r="A3581" s="26">
        <v>43830</v>
      </c>
      <c r="B3581" t="s">
        <v>516</v>
      </c>
      <c r="C3581" t="s">
        <v>517</v>
      </c>
      <c r="D3581" t="s">
        <v>615</v>
      </c>
      <c r="E3581" t="s">
        <v>518</v>
      </c>
      <c r="F3581" s="29">
        <v>107113</v>
      </c>
      <c r="G3581" s="29">
        <v>61608973759.379997</v>
      </c>
      <c r="H3581" t="s">
        <v>11</v>
      </c>
      <c r="I3581" t="s">
        <v>1106</v>
      </c>
      <c r="J3581" t="s">
        <v>1087</v>
      </c>
      <c r="K3581" t="s">
        <v>1107</v>
      </c>
    </row>
    <row r="3582" spans="1:11">
      <c r="A3582" s="26">
        <v>43830</v>
      </c>
      <c r="B3582" t="s">
        <v>516</v>
      </c>
      <c r="C3582" t="s">
        <v>517</v>
      </c>
      <c r="D3582" t="s">
        <v>615</v>
      </c>
      <c r="E3582" t="s">
        <v>518</v>
      </c>
      <c r="F3582" s="29">
        <v>1152</v>
      </c>
      <c r="G3582" s="29">
        <v>703351972.34000003</v>
      </c>
      <c r="H3582" t="s">
        <v>11</v>
      </c>
      <c r="I3582" t="s">
        <v>1112</v>
      </c>
      <c r="J3582" t="s">
        <v>1087</v>
      </c>
      <c r="K3582" t="s">
        <v>1113</v>
      </c>
    </row>
    <row r="3583" spans="1:11">
      <c r="A3583" s="26">
        <v>43830</v>
      </c>
      <c r="B3583" t="s">
        <v>516</v>
      </c>
      <c r="C3583" t="s">
        <v>517</v>
      </c>
      <c r="D3583" t="s">
        <v>615</v>
      </c>
      <c r="E3583" t="s">
        <v>518</v>
      </c>
      <c r="F3583" s="29">
        <v>167</v>
      </c>
      <c r="G3583" s="29">
        <v>149560417.19</v>
      </c>
      <c r="H3583" t="s">
        <v>11</v>
      </c>
      <c r="I3583" t="s">
        <v>1206</v>
      </c>
      <c r="J3583" t="s">
        <v>1087</v>
      </c>
      <c r="K3583" t="s">
        <v>1207</v>
      </c>
    </row>
    <row r="3584" spans="1:11">
      <c r="A3584" s="26">
        <v>43830</v>
      </c>
      <c r="B3584" t="s">
        <v>516</v>
      </c>
      <c r="C3584" t="s">
        <v>517</v>
      </c>
      <c r="D3584" t="s">
        <v>615</v>
      </c>
      <c r="E3584" t="s">
        <v>518</v>
      </c>
      <c r="F3584" s="29">
        <v>763</v>
      </c>
      <c r="G3584" s="29">
        <v>255231054.53</v>
      </c>
      <c r="H3584" t="s">
        <v>11</v>
      </c>
      <c r="I3584" t="s">
        <v>1114</v>
      </c>
      <c r="J3584" t="s">
        <v>1087</v>
      </c>
      <c r="K3584" t="s">
        <v>1115</v>
      </c>
    </row>
    <row r="3585" spans="1:11">
      <c r="A3585" s="26">
        <v>43830</v>
      </c>
      <c r="B3585" t="s">
        <v>516</v>
      </c>
      <c r="C3585" t="s">
        <v>517</v>
      </c>
      <c r="D3585" t="s">
        <v>615</v>
      </c>
      <c r="E3585" t="s">
        <v>518</v>
      </c>
      <c r="F3585" s="29">
        <v>124975</v>
      </c>
      <c r="G3585" s="29">
        <v>287450872690.63</v>
      </c>
      <c r="H3585" t="s">
        <v>11</v>
      </c>
      <c r="I3585" t="s">
        <v>1116</v>
      </c>
      <c r="J3585" t="s">
        <v>1087</v>
      </c>
      <c r="K3585" t="s">
        <v>1117</v>
      </c>
    </row>
    <row r="3586" spans="1:11">
      <c r="A3586" s="26">
        <v>43830</v>
      </c>
      <c r="B3586" t="s">
        <v>516</v>
      </c>
      <c r="C3586" t="s">
        <v>517</v>
      </c>
      <c r="D3586" t="s">
        <v>615</v>
      </c>
      <c r="E3586" t="s">
        <v>518</v>
      </c>
      <c r="F3586" s="29">
        <v>7643</v>
      </c>
      <c r="G3586" s="29">
        <v>4167062398.8800001</v>
      </c>
      <c r="H3586" t="s">
        <v>11</v>
      </c>
      <c r="I3586" t="s">
        <v>1118</v>
      </c>
      <c r="J3586" t="s">
        <v>1087</v>
      </c>
      <c r="K3586" t="s">
        <v>1119</v>
      </c>
    </row>
    <row r="3587" spans="1:11">
      <c r="A3587" s="26">
        <v>43830</v>
      </c>
      <c r="B3587" t="s">
        <v>516</v>
      </c>
      <c r="C3587" t="s">
        <v>517</v>
      </c>
      <c r="D3587" t="s">
        <v>615</v>
      </c>
      <c r="E3587" t="s">
        <v>518</v>
      </c>
      <c r="F3587" s="29">
        <v>1185</v>
      </c>
      <c r="G3587" s="29">
        <v>479643619.52999997</v>
      </c>
      <c r="H3587" t="s">
        <v>11</v>
      </c>
      <c r="I3587" t="s">
        <v>1120</v>
      </c>
      <c r="J3587" t="s">
        <v>1087</v>
      </c>
      <c r="K3587" t="s">
        <v>1121</v>
      </c>
    </row>
    <row r="3588" spans="1:11">
      <c r="A3588" s="26">
        <v>43830</v>
      </c>
      <c r="B3588" t="s">
        <v>516</v>
      </c>
      <c r="C3588" t="s">
        <v>517</v>
      </c>
      <c r="D3588" t="s">
        <v>615</v>
      </c>
      <c r="E3588" t="s">
        <v>518</v>
      </c>
      <c r="F3588" s="29">
        <v>154</v>
      </c>
      <c r="G3588" s="29">
        <v>189821284.38</v>
      </c>
      <c r="H3588" t="s">
        <v>11</v>
      </c>
      <c r="I3588" t="s">
        <v>1122</v>
      </c>
      <c r="J3588" t="s">
        <v>1087</v>
      </c>
      <c r="K3588" t="s">
        <v>1123</v>
      </c>
    </row>
    <row r="3589" spans="1:11">
      <c r="A3589" s="26">
        <v>43830</v>
      </c>
      <c r="B3589" t="s">
        <v>516</v>
      </c>
      <c r="C3589" t="s">
        <v>517</v>
      </c>
      <c r="D3589" t="s">
        <v>615</v>
      </c>
      <c r="E3589" t="s">
        <v>518</v>
      </c>
      <c r="F3589" s="29">
        <v>278</v>
      </c>
      <c r="G3589" s="29">
        <v>1489751.72</v>
      </c>
      <c r="H3589" t="s">
        <v>11</v>
      </c>
      <c r="I3589" t="s">
        <v>1128</v>
      </c>
      <c r="J3589" t="s">
        <v>1129</v>
      </c>
      <c r="K3589" t="s">
        <v>1130</v>
      </c>
    </row>
    <row r="3590" spans="1:11">
      <c r="A3590" s="26">
        <v>43830</v>
      </c>
      <c r="B3590" t="s">
        <v>516</v>
      </c>
      <c r="C3590" t="s">
        <v>517</v>
      </c>
      <c r="D3590" t="s">
        <v>615</v>
      </c>
      <c r="E3590" t="s">
        <v>518</v>
      </c>
      <c r="F3590" s="29">
        <v>235</v>
      </c>
      <c r="G3590" s="29">
        <v>444824.38</v>
      </c>
      <c r="H3590" t="s">
        <v>11</v>
      </c>
      <c r="I3590" t="s">
        <v>1131</v>
      </c>
      <c r="J3590" t="s">
        <v>1129</v>
      </c>
      <c r="K3590" t="s">
        <v>1132</v>
      </c>
    </row>
    <row r="3591" spans="1:11">
      <c r="A3591" s="26">
        <v>43830</v>
      </c>
      <c r="B3591" t="s">
        <v>516</v>
      </c>
      <c r="C3591" t="s">
        <v>517</v>
      </c>
      <c r="D3591" t="s">
        <v>615</v>
      </c>
      <c r="E3591" t="s">
        <v>518</v>
      </c>
      <c r="F3591" s="29">
        <v>366459</v>
      </c>
      <c r="G3591" s="29">
        <v>653647096.84000003</v>
      </c>
      <c r="H3591" t="s">
        <v>11</v>
      </c>
      <c r="I3591" t="s">
        <v>1133</v>
      </c>
      <c r="J3591" t="s">
        <v>1129</v>
      </c>
      <c r="K3591" t="s">
        <v>1134</v>
      </c>
    </row>
    <row r="3592" spans="1:11">
      <c r="A3592" s="26">
        <v>43830</v>
      </c>
      <c r="B3592" t="s">
        <v>516</v>
      </c>
      <c r="C3592" t="s">
        <v>517</v>
      </c>
      <c r="D3592" t="s">
        <v>615</v>
      </c>
      <c r="E3592" t="s">
        <v>518</v>
      </c>
      <c r="F3592" s="29">
        <v>350376</v>
      </c>
      <c r="G3592" s="29">
        <v>629178394.72000003</v>
      </c>
      <c r="H3592" t="s">
        <v>11</v>
      </c>
      <c r="I3592" t="s">
        <v>1133</v>
      </c>
      <c r="J3592" t="s">
        <v>1129</v>
      </c>
      <c r="K3592" t="s">
        <v>1135</v>
      </c>
    </row>
    <row r="3593" spans="1:11">
      <c r="A3593" s="26">
        <v>43830</v>
      </c>
      <c r="B3593" t="s">
        <v>516</v>
      </c>
      <c r="C3593" t="s">
        <v>517</v>
      </c>
      <c r="D3593" t="s">
        <v>615</v>
      </c>
      <c r="E3593" t="s">
        <v>518</v>
      </c>
      <c r="F3593" s="29">
        <v>326062</v>
      </c>
      <c r="G3593" s="29">
        <v>575092451.38999999</v>
      </c>
      <c r="H3593" t="s">
        <v>11</v>
      </c>
      <c r="I3593" t="s">
        <v>1133</v>
      </c>
      <c r="J3593" t="s">
        <v>1129</v>
      </c>
      <c r="K3593" t="s">
        <v>1136</v>
      </c>
    </row>
    <row r="3594" spans="1:11">
      <c r="A3594" s="26">
        <v>43830</v>
      </c>
      <c r="B3594" t="s">
        <v>516</v>
      </c>
      <c r="C3594" t="s">
        <v>517</v>
      </c>
      <c r="D3594" t="s">
        <v>615</v>
      </c>
      <c r="E3594" t="s">
        <v>518</v>
      </c>
      <c r="F3594" s="29">
        <v>278185</v>
      </c>
      <c r="G3594" s="29">
        <v>448918960</v>
      </c>
      <c r="H3594" t="s">
        <v>11</v>
      </c>
      <c r="I3594" t="s">
        <v>1133</v>
      </c>
      <c r="J3594" t="s">
        <v>1129</v>
      </c>
      <c r="K3594" t="s">
        <v>1137</v>
      </c>
    </row>
    <row r="3595" spans="1:11">
      <c r="A3595" s="26">
        <v>43830</v>
      </c>
      <c r="B3595" t="s">
        <v>516</v>
      </c>
      <c r="C3595" t="s">
        <v>517</v>
      </c>
      <c r="D3595" t="s">
        <v>615</v>
      </c>
      <c r="E3595" t="s">
        <v>518</v>
      </c>
      <c r="F3595" s="29">
        <v>244100</v>
      </c>
      <c r="G3595" s="29">
        <v>659450391.40999997</v>
      </c>
      <c r="H3595" t="s">
        <v>11</v>
      </c>
      <c r="I3595" t="s">
        <v>1138</v>
      </c>
      <c r="J3595" t="s">
        <v>1129</v>
      </c>
      <c r="K3595" t="s">
        <v>1139</v>
      </c>
    </row>
    <row r="3596" spans="1:11">
      <c r="A3596" s="26">
        <v>43830</v>
      </c>
      <c r="B3596" t="s">
        <v>516</v>
      </c>
      <c r="C3596" t="s">
        <v>517</v>
      </c>
      <c r="D3596" t="s">
        <v>615</v>
      </c>
      <c r="E3596" t="s">
        <v>518</v>
      </c>
      <c r="F3596" s="29">
        <v>1</v>
      </c>
      <c r="G3596" s="29">
        <v>3226.25</v>
      </c>
      <c r="H3596" t="s">
        <v>11</v>
      </c>
      <c r="I3596" t="s">
        <v>626</v>
      </c>
      <c r="J3596" t="s">
        <v>1140</v>
      </c>
      <c r="K3596" t="s">
        <v>1141</v>
      </c>
    </row>
    <row r="3597" spans="1:11">
      <c r="A3597" s="26">
        <v>43830</v>
      </c>
      <c r="B3597" t="s">
        <v>516</v>
      </c>
      <c r="C3597" t="s">
        <v>517</v>
      </c>
      <c r="D3597" t="s">
        <v>615</v>
      </c>
      <c r="E3597" t="s">
        <v>518</v>
      </c>
      <c r="F3597" s="29">
        <v>8</v>
      </c>
      <c r="G3597" s="29">
        <v>6887.5</v>
      </c>
      <c r="H3597" t="s">
        <v>11</v>
      </c>
      <c r="I3597" t="s">
        <v>629</v>
      </c>
      <c r="J3597" t="s">
        <v>1140</v>
      </c>
      <c r="K3597" t="s">
        <v>1142</v>
      </c>
    </row>
    <row r="3598" spans="1:11">
      <c r="A3598" s="26">
        <v>43830</v>
      </c>
      <c r="B3598" t="s">
        <v>516</v>
      </c>
      <c r="C3598" t="s">
        <v>517</v>
      </c>
      <c r="D3598" t="s">
        <v>615</v>
      </c>
      <c r="E3598" t="s">
        <v>518</v>
      </c>
      <c r="F3598" s="29">
        <v>115</v>
      </c>
      <c r="G3598" s="29">
        <v>124765.31</v>
      </c>
      <c r="H3598" t="s">
        <v>11</v>
      </c>
      <c r="I3598" t="s">
        <v>631</v>
      </c>
      <c r="J3598" t="s">
        <v>1140</v>
      </c>
      <c r="K3598" t="s">
        <v>1143</v>
      </c>
    </row>
    <row r="3599" spans="1:11">
      <c r="A3599" s="26">
        <v>43830</v>
      </c>
      <c r="B3599" t="s">
        <v>516</v>
      </c>
      <c r="C3599" t="s">
        <v>517</v>
      </c>
      <c r="D3599" t="s">
        <v>615</v>
      </c>
      <c r="E3599" t="s">
        <v>518</v>
      </c>
      <c r="F3599" s="29">
        <v>38</v>
      </c>
      <c r="G3599" s="29">
        <v>429045.63</v>
      </c>
      <c r="H3599" t="s">
        <v>11</v>
      </c>
      <c r="I3599" t="s">
        <v>633</v>
      </c>
      <c r="J3599" t="s">
        <v>1140</v>
      </c>
      <c r="K3599" t="s">
        <v>1144</v>
      </c>
    </row>
    <row r="3600" spans="1:11">
      <c r="A3600" s="26">
        <v>43830</v>
      </c>
      <c r="B3600" t="s">
        <v>516</v>
      </c>
      <c r="C3600" t="s">
        <v>517</v>
      </c>
      <c r="D3600" t="s">
        <v>615</v>
      </c>
      <c r="E3600" t="s">
        <v>518</v>
      </c>
      <c r="F3600" s="29">
        <v>32</v>
      </c>
      <c r="G3600" s="29">
        <v>56835</v>
      </c>
      <c r="H3600" t="s">
        <v>11</v>
      </c>
      <c r="I3600" t="s">
        <v>635</v>
      </c>
      <c r="J3600" t="s">
        <v>1140</v>
      </c>
      <c r="K3600" t="s">
        <v>1145</v>
      </c>
    </row>
    <row r="3601" spans="1:11">
      <c r="A3601" s="26">
        <v>43830</v>
      </c>
      <c r="B3601" t="s">
        <v>516</v>
      </c>
      <c r="C3601" t="s">
        <v>517</v>
      </c>
      <c r="D3601" t="s">
        <v>615</v>
      </c>
      <c r="E3601" t="s">
        <v>518</v>
      </c>
      <c r="F3601" s="29">
        <v>10</v>
      </c>
      <c r="G3601" s="29">
        <v>26751.56</v>
      </c>
      <c r="H3601" t="s">
        <v>11</v>
      </c>
      <c r="I3601" t="s">
        <v>637</v>
      </c>
      <c r="J3601" t="s">
        <v>1140</v>
      </c>
      <c r="K3601" t="s">
        <v>1146</v>
      </c>
    </row>
    <row r="3602" spans="1:11">
      <c r="A3602" s="26">
        <v>43830</v>
      </c>
      <c r="B3602" t="s">
        <v>516</v>
      </c>
      <c r="C3602" t="s">
        <v>517</v>
      </c>
      <c r="D3602" t="s">
        <v>615</v>
      </c>
      <c r="E3602" t="s">
        <v>518</v>
      </c>
      <c r="F3602" s="29">
        <v>17</v>
      </c>
      <c r="G3602" s="29">
        <v>24982.19</v>
      </c>
      <c r="H3602" t="s">
        <v>11</v>
      </c>
      <c r="I3602" t="s">
        <v>639</v>
      </c>
      <c r="J3602" t="s">
        <v>1140</v>
      </c>
      <c r="K3602" t="s">
        <v>1147</v>
      </c>
    </row>
    <row r="3603" spans="1:11">
      <c r="A3603" s="26">
        <v>43830</v>
      </c>
      <c r="B3603" t="s">
        <v>516</v>
      </c>
      <c r="C3603" t="s">
        <v>517</v>
      </c>
      <c r="D3603" t="s">
        <v>615</v>
      </c>
      <c r="E3603" t="s">
        <v>518</v>
      </c>
      <c r="F3603" s="29">
        <v>97</v>
      </c>
      <c r="G3603" s="29">
        <v>12746.56</v>
      </c>
      <c r="H3603" t="s">
        <v>11</v>
      </c>
      <c r="I3603" t="s">
        <v>641</v>
      </c>
      <c r="J3603" t="s">
        <v>1140</v>
      </c>
      <c r="K3603" t="s">
        <v>1148</v>
      </c>
    </row>
    <row r="3604" spans="1:11">
      <c r="A3604" s="26">
        <v>43830</v>
      </c>
      <c r="B3604" t="s">
        <v>516</v>
      </c>
      <c r="C3604" t="s">
        <v>517</v>
      </c>
      <c r="D3604" t="s">
        <v>615</v>
      </c>
      <c r="E3604" t="s">
        <v>518</v>
      </c>
      <c r="F3604" s="29">
        <v>8</v>
      </c>
      <c r="G3604" s="29">
        <v>12754.69</v>
      </c>
      <c r="H3604" t="s">
        <v>11</v>
      </c>
      <c r="I3604" t="s">
        <v>643</v>
      </c>
      <c r="J3604" t="s">
        <v>1140</v>
      </c>
      <c r="K3604" t="s">
        <v>1149</v>
      </c>
    </row>
    <row r="3605" spans="1:11">
      <c r="A3605" s="26">
        <v>43830</v>
      </c>
      <c r="B3605" t="s">
        <v>516</v>
      </c>
      <c r="C3605" t="s">
        <v>517</v>
      </c>
      <c r="D3605" t="s">
        <v>615</v>
      </c>
      <c r="E3605" t="s">
        <v>518</v>
      </c>
      <c r="F3605" s="29">
        <v>15</v>
      </c>
      <c r="G3605" s="29">
        <v>16001.88</v>
      </c>
      <c r="H3605" t="s">
        <v>11</v>
      </c>
      <c r="I3605" t="s">
        <v>645</v>
      </c>
      <c r="J3605" t="s">
        <v>1140</v>
      </c>
      <c r="K3605" t="s">
        <v>1150</v>
      </c>
    </row>
    <row r="3606" spans="1:11">
      <c r="A3606" s="26">
        <v>43830</v>
      </c>
      <c r="B3606" t="s">
        <v>516</v>
      </c>
      <c r="C3606" t="s">
        <v>517</v>
      </c>
      <c r="D3606" t="s">
        <v>615</v>
      </c>
      <c r="E3606" t="s">
        <v>518</v>
      </c>
      <c r="F3606" s="29">
        <v>10</v>
      </c>
      <c r="G3606" s="29">
        <v>14506.56</v>
      </c>
      <c r="H3606" t="s">
        <v>11</v>
      </c>
      <c r="I3606" t="s">
        <v>647</v>
      </c>
      <c r="J3606" t="s">
        <v>1140</v>
      </c>
      <c r="K3606" t="s">
        <v>1151</v>
      </c>
    </row>
    <row r="3607" spans="1:11">
      <c r="A3607" s="26">
        <v>43830</v>
      </c>
      <c r="B3607" t="s">
        <v>516</v>
      </c>
      <c r="C3607" t="s">
        <v>517</v>
      </c>
      <c r="D3607" t="s">
        <v>615</v>
      </c>
      <c r="E3607" t="s">
        <v>518</v>
      </c>
      <c r="F3607" s="29">
        <v>10</v>
      </c>
      <c r="G3607" s="29">
        <v>15522.81</v>
      </c>
      <c r="H3607" t="s">
        <v>11</v>
      </c>
      <c r="I3607" t="s">
        <v>649</v>
      </c>
      <c r="J3607" t="s">
        <v>1140</v>
      </c>
      <c r="K3607" t="s">
        <v>1152</v>
      </c>
    </row>
    <row r="3608" spans="1:11">
      <c r="A3608" s="26">
        <v>43830</v>
      </c>
      <c r="B3608" t="s">
        <v>516</v>
      </c>
      <c r="C3608" t="s">
        <v>517</v>
      </c>
      <c r="D3608" t="s">
        <v>615</v>
      </c>
      <c r="E3608" t="s">
        <v>518</v>
      </c>
      <c r="F3608" s="29">
        <v>4</v>
      </c>
      <c r="G3608" s="29">
        <v>3621.88</v>
      </c>
      <c r="H3608" t="s">
        <v>11</v>
      </c>
      <c r="I3608" t="s">
        <v>651</v>
      </c>
      <c r="J3608" t="s">
        <v>1140</v>
      </c>
      <c r="K3608" t="s">
        <v>1153</v>
      </c>
    </row>
    <row r="3609" spans="1:11">
      <c r="A3609" s="26">
        <v>43830</v>
      </c>
      <c r="B3609" t="s">
        <v>516</v>
      </c>
      <c r="C3609" t="s">
        <v>517</v>
      </c>
      <c r="D3609" t="s">
        <v>615</v>
      </c>
      <c r="E3609" t="s">
        <v>518</v>
      </c>
      <c r="F3609" s="29">
        <v>26</v>
      </c>
      <c r="G3609" s="29">
        <v>85247.19</v>
      </c>
      <c r="H3609" t="s">
        <v>11</v>
      </c>
      <c r="I3609" t="s">
        <v>653</v>
      </c>
      <c r="J3609" t="s">
        <v>1140</v>
      </c>
      <c r="K3609" t="s">
        <v>1154</v>
      </c>
    </row>
    <row r="3610" spans="1:11">
      <c r="A3610" s="26">
        <v>43830</v>
      </c>
      <c r="B3610" t="s">
        <v>516</v>
      </c>
      <c r="C3610" t="s">
        <v>517</v>
      </c>
      <c r="D3610" t="s">
        <v>615</v>
      </c>
      <c r="E3610" t="s">
        <v>518</v>
      </c>
      <c r="F3610" s="29">
        <v>7</v>
      </c>
      <c r="G3610" s="29">
        <v>10843.13</v>
      </c>
      <c r="H3610" t="s">
        <v>11</v>
      </c>
      <c r="I3610" t="s">
        <v>655</v>
      </c>
      <c r="J3610" t="s">
        <v>1140</v>
      </c>
      <c r="K3610" t="s">
        <v>1155</v>
      </c>
    </row>
    <row r="3611" spans="1:11">
      <c r="A3611" s="26">
        <v>43830</v>
      </c>
      <c r="B3611" t="s">
        <v>516</v>
      </c>
      <c r="C3611" t="s">
        <v>517</v>
      </c>
      <c r="D3611" t="s">
        <v>615</v>
      </c>
      <c r="E3611" t="s">
        <v>518</v>
      </c>
      <c r="F3611" s="29">
        <v>20</v>
      </c>
      <c r="G3611" s="29">
        <v>18662.189999999999</v>
      </c>
      <c r="H3611" t="s">
        <v>11</v>
      </c>
      <c r="I3611" t="s">
        <v>657</v>
      </c>
      <c r="J3611" t="s">
        <v>1140</v>
      </c>
      <c r="K3611" t="s">
        <v>1156</v>
      </c>
    </row>
    <row r="3612" spans="1:11">
      <c r="A3612" s="26">
        <v>43830</v>
      </c>
      <c r="B3612" t="s">
        <v>516</v>
      </c>
      <c r="C3612" t="s">
        <v>517</v>
      </c>
      <c r="D3612" t="s">
        <v>615</v>
      </c>
      <c r="E3612" t="s">
        <v>518</v>
      </c>
      <c r="F3612" s="29">
        <v>23</v>
      </c>
      <c r="G3612" s="29">
        <v>13360.94</v>
      </c>
      <c r="H3612" t="s">
        <v>11</v>
      </c>
      <c r="I3612" t="s">
        <v>1222</v>
      </c>
      <c r="J3612" t="s">
        <v>1140</v>
      </c>
      <c r="K3612" t="s">
        <v>1228</v>
      </c>
    </row>
    <row r="3613" spans="1:11">
      <c r="A3613" s="26">
        <v>43830</v>
      </c>
      <c r="B3613" t="s">
        <v>516</v>
      </c>
      <c r="C3613" t="s">
        <v>517</v>
      </c>
      <c r="D3613" t="s">
        <v>615</v>
      </c>
      <c r="E3613" t="s">
        <v>518</v>
      </c>
      <c r="F3613" s="29">
        <v>17</v>
      </c>
      <c r="G3613" s="29">
        <v>6225.31</v>
      </c>
      <c r="H3613" t="s">
        <v>11</v>
      </c>
      <c r="I3613" t="s">
        <v>665</v>
      </c>
      <c r="J3613" t="s">
        <v>1140</v>
      </c>
      <c r="K3613" t="s">
        <v>1157</v>
      </c>
    </row>
    <row r="3614" spans="1:11">
      <c r="A3614" s="26">
        <v>43830</v>
      </c>
      <c r="B3614" t="s">
        <v>516</v>
      </c>
      <c r="C3614" t="s">
        <v>517</v>
      </c>
      <c r="D3614" t="s">
        <v>615</v>
      </c>
      <c r="E3614" t="s">
        <v>518</v>
      </c>
      <c r="F3614" s="29">
        <v>8</v>
      </c>
      <c r="G3614" s="29">
        <v>8639.69</v>
      </c>
      <c r="H3614" t="s">
        <v>11</v>
      </c>
      <c r="I3614" t="s">
        <v>671</v>
      </c>
      <c r="J3614" t="s">
        <v>1140</v>
      </c>
      <c r="K3614" t="s">
        <v>1158</v>
      </c>
    </row>
    <row r="3615" spans="1:11">
      <c r="A3615" s="26">
        <v>43830</v>
      </c>
      <c r="B3615" t="s">
        <v>516</v>
      </c>
      <c r="C3615" t="s">
        <v>517</v>
      </c>
      <c r="D3615" t="s">
        <v>615</v>
      </c>
      <c r="E3615" t="s">
        <v>518</v>
      </c>
      <c r="F3615" s="29">
        <v>9</v>
      </c>
      <c r="G3615" s="29">
        <v>11932.81</v>
      </c>
      <c r="H3615" t="s">
        <v>11</v>
      </c>
      <c r="I3615" t="s">
        <v>675</v>
      </c>
      <c r="J3615" t="s">
        <v>1140</v>
      </c>
      <c r="K3615" t="s">
        <v>1159</v>
      </c>
    </row>
    <row r="3616" spans="1:11">
      <c r="A3616" s="26">
        <v>43830</v>
      </c>
      <c r="B3616" t="s">
        <v>516</v>
      </c>
      <c r="C3616" t="s">
        <v>517</v>
      </c>
      <c r="D3616" t="s">
        <v>615</v>
      </c>
      <c r="E3616" t="s">
        <v>518</v>
      </c>
      <c r="F3616" s="29">
        <v>28</v>
      </c>
      <c r="G3616" s="29">
        <v>44765</v>
      </c>
      <c r="H3616" t="s">
        <v>11</v>
      </c>
      <c r="I3616" t="s">
        <v>677</v>
      </c>
      <c r="J3616" t="s">
        <v>1140</v>
      </c>
      <c r="K3616" t="s">
        <v>1160</v>
      </c>
    </row>
    <row r="3617" spans="1:11">
      <c r="A3617" s="26">
        <v>43830</v>
      </c>
      <c r="B3617" t="s">
        <v>516</v>
      </c>
      <c r="C3617" t="s">
        <v>517</v>
      </c>
      <c r="D3617" t="s">
        <v>615</v>
      </c>
      <c r="E3617" t="s">
        <v>518</v>
      </c>
      <c r="F3617" s="29">
        <v>8</v>
      </c>
      <c r="G3617" s="29">
        <v>20100</v>
      </c>
      <c r="H3617" t="s">
        <v>11</v>
      </c>
      <c r="I3617" t="s">
        <v>679</v>
      </c>
      <c r="J3617" t="s">
        <v>1140</v>
      </c>
      <c r="K3617" t="s">
        <v>1161</v>
      </c>
    </row>
    <row r="3618" spans="1:11">
      <c r="A3618" s="26">
        <v>43830</v>
      </c>
      <c r="B3618" t="s">
        <v>516</v>
      </c>
      <c r="C3618" t="s">
        <v>517</v>
      </c>
      <c r="D3618" t="s">
        <v>615</v>
      </c>
      <c r="E3618" t="s">
        <v>518</v>
      </c>
      <c r="F3618" s="29">
        <v>64</v>
      </c>
      <c r="G3618" s="29">
        <v>397878.13</v>
      </c>
      <c r="H3618" t="s">
        <v>11</v>
      </c>
      <c r="I3618" t="s">
        <v>681</v>
      </c>
      <c r="J3618" t="s">
        <v>1140</v>
      </c>
      <c r="K3618" t="s">
        <v>1162</v>
      </c>
    </row>
    <row r="3619" spans="1:11">
      <c r="A3619" s="26">
        <v>43830</v>
      </c>
      <c r="B3619" t="s">
        <v>516</v>
      </c>
      <c r="C3619" t="s">
        <v>517</v>
      </c>
      <c r="D3619" t="s">
        <v>615</v>
      </c>
      <c r="E3619" t="s">
        <v>518</v>
      </c>
      <c r="F3619" s="29">
        <v>7</v>
      </c>
      <c r="G3619" s="29">
        <v>115385.63</v>
      </c>
      <c r="H3619" t="s">
        <v>11</v>
      </c>
      <c r="I3619" t="s">
        <v>685</v>
      </c>
      <c r="J3619" t="s">
        <v>1140</v>
      </c>
      <c r="K3619" t="s">
        <v>1163</v>
      </c>
    </row>
    <row r="3620" spans="1:11">
      <c r="A3620" s="26">
        <v>43830</v>
      </c>
      <c r="B3620" t="s">
        <v>516</v>
      </c>
      <c r="C3620" t="s">
        <v>517</v>
      </c>
      <c r="D3620" t="s">
        <v>615</v>
      </c>
      <c r="E3620" t="s">
        <v>518</v>
      </c>
      <c r="F3620" s="29">
        <v>15</v>
      </c>
      <c r="G3620" s="29">
        <v>54659.38</v>
      </c>
      <c r="H3620" t="s">
        <v>11</v>
      </c>
      <c r="I3620" t="s">
        <v>687</v>
      </c>
      <c r="J3620" t="s">
        <v>1140</v>
      </c>
      <c r="K3620" t="s">
        <v>1164</v>
      </c>
    </row>
    <row r="3621" spans="1:11">
      <c r="A3621" s="26">
        <v>43830</v>
      </c>
      <c r="B3621" t="s">
        <v>516</v>
      </c>
      <c r="C3621" t="s">
        <v>517</v>
      </c>
      <c r="D3621" t="s">
        <v>615</v>
      </c>
      <c r="E3621" t="s">
        <v>518</v>
      </c>
      <c r="F3621" s="29">
        <v>2</v>
      </c>
      <c r="G3621" s="29">
        <v>14355.31</v>
      </c>
      <c r="H3621" t="s">
        <v>11</v>
      </c>
      <c r="I3621" t="s">
        <v>689</v>
      </c>
      <c r="J3621" t="s">
        <v>1140</v>
      </c>
      <c r="K3621" t="s">
        <v>1165</v>
      </c>
    </row>
    <row r="3622" spans="1:11">
      <c r="A3622" s="26">
        <v>43830</v>
      </c>
      <c r="B3622" t="s">
        <v>516</v>
      </c>
      <c r="C3622" t="s">
        <v>517</v>
      </c>
      <c r="D3622" t="s">
        <v>615</v>
      </c>
      <c r="E3622" t="s">
        <v>518</v>
      </c>
      <c r="F3622" s="29">
        <v>15</v>
      </c>
      <c r="G3622" s="29">
        <v>11315.31</v>
      </c>
      <c r="H3622" t="s">
        <v>11</v>
      </c>
      <c r="I3622" t="s">
        <v>691</v>
      </c>
      <c r="J3622" t="s">
        <v>1140</v>
      </c>
      <c r="K3622" t="s">
        <v>1166</v>
      </c>
    </row>
    <row r="3623" spans="1:11">
      <c r="A3623" s="26">
        <v>43830</v>
      </c>
      <c r="B3623" t="s">
        <v>516</v>
      </c>
      <c r="C3623" t="s">
        <v>517</v>
      </c>
      <c r="D3623" t="s">
        <v>615</v>
      </c>
      <c r="E3623" t="s">
        <v>518</v>
      </c>
      <c r="F3623" s="29">
        <v>11</v>
      </c>
      <c r="G3623" s="29">
        <v>7698.75</v>
      </c>
      <c r="H3623" t="s">
        <v>11</v>
      </c>
      <c r="I3623" t="s">
        <v>693</v>
      </c>
      <c r="J3623" t="s">
        <v>1140</v>
      </c>
      <c r="K3623" t="s">
        <v>1167</v>
      </c>
    </row>
    <row r="3624" spans="1:11">
      <c r="A3624" s="26">
        <v>43830</v>
      </c>
      <c r="B3624" t="s">
        <v>516</v>
      </c>
      <c r="C3624" t="s">
        <v>517</v>
      </c>
      <c r="D3624" t="s">
        <v>615</v>
      </c>
      <c r="E3624" t="s">
        <v>518</v>
      </c>
      <c r="F3624" s="29">
        <v>6</v>
      </c>
      <c r="G3624" s="29">
        <v>9020.31</v>
      </c>
      <c r="H3624" t="s">
        <v>11</v>
      </c>
      <c r="I3624" t="s">
        <v>695</v>
      </c>
      <c r="J3624" t="s">
        <v>1140</v>
      </c>
      <c r="K3624" t="s">
        <v>1168</v>
      </c>
    </row>
    <row r="3625" spans="1:11">
      <c r="A3625" s="26">
        <v>43830</v>
      </c>
      <c r="B3625" t="s">
        <v>516</v>
      </c>
      <c r="C3625" t="s">
        <v>517</v>
      </c>
      <c r="D3625" t="s">
        <v>615</v>
      </c>
      <c r="E3625" t="s">
        <v>518</v>
      </c>
      <c r="F3625" s="29">
        <v>77</v>
      </c>
      <c r="G3625" s="29">
        <v>15163.44</v>
      </c>
      <c r="H3625" t="s">
        <v>11</v>
      </c>
      <c r="I3625" t="s">
        <v>697</v>
      </c>
      <c r="J3625" t="s">
        <v>1140</v>
      </c>
      <c r="K3625" t="s">
        <v>1169</v>
      </c>
    </row>
    <row r="3626" spans="1:11">
      <c r="A3626" s="26">
        <v>43830</v>
      </c>
      <c r="B3626" t="s">
        <v>516</v>
      </c>
      <c r="C3626" t="s">
        <v>517</v>
      </c>
      <c r="D3626" t="s">
        <v>615</v>
      </c>
      <c r="E3626" t="s">
        <v>518</v>
      </c>
      <c r="F3626" s="29">
        <v>7</v>
      </c>
      <c r="G3626" s="29">
        <v>9159.69</v>
      </c>
      <c r="H3626" t="s">
        <v>11</v>
      </c>
      <c r="I3626" t="s">
        <v>699</v>
      </c>
      <c r="J3626" t="s">
        <v>1140</v>
      </c>
      <c r="K3626" t="s">
        <v>1170</v>
      </c>
    </row>
    <row r="3627" spans="1:11">
      <c r="A3627" s="26">
        <v>43830</v>
      </c>
      <c r="B3627" t="s">
        <v>516</v>
      </c>
      <c r="C3627" t="s">
        <v>517</v>
      </c>
      <c r="D3627" t="s">
        <v>615</v>
      </c>
      <c r="E3627" t="s">
        <v>518</v>
      </c>
      <c r="F3627" s="29">
        <v>35</v>
      </c>
      <c r="G3627" s="29">
        <v>71436.25</v>
      </c>
      <c r="H3627" t="s">
        <v>11</v>
      </c>
      <c r="I3627" t="s">
        <v>1224</v>
      </c>
      <c r="J3627" t="s">
        <v>1140</v>
      </c>
      <c r="K3627" t="s">
        <v>1229</v>
      </c>
    </row>
    <row r="3628" spans="1:11">
      <c r="A3628" s="26">
        <v>43830</v>
      </c>
      <c r="B3628" t="s">
        <v>516</v>
      </c>
      <c r="C3628" t="s">
        <v>517</v>
      </c>
      <c r="D3628" t="s">
        <v>615</v>
      </c>
      <c r="E3628" t="s">
        <v>518</v>
      </c>
      <c r="F3628" s="29">
        <v>6</v>
      </c>
      <c r="G3628" s="29">
        <v>130583.44</v>
      </c>
      <c r="H3628" t="s">
        <v>11</v>
      </c>
      <c r="I3628" t="s">
        <v>701</v>
      </c>
      <c r="J3628" t="s">
        <v>1140</v>
      </c>
      <c r="K3628" t="s">
        <v>1171</v>
      </c>
    </row>
    <row r="3629" spans="1:11">
      <c r="A3629" s="26">
        <v>43830</v>
      </c>
      <c r="B3629" t="s">
        <v>516</v>
      </c>
      <c r="C3629" t="s">
        <v>517</v>
      </c>
      <c r="D3629" t="s">
        <v>615</v>
      </c>
      <c r="E3629" t="s">
        <v>518</v>
      </c>
      <c r="F3629" s="29">
        <v>13</v>
      </c>
      <c r="G3629" s="29">
        <v>30475.94</v>
      </c>
      <c r="H3629" t="s">
        <v>11</v>
      </c>
      <c r="I3629" t="s">
        <v>703</v>
      </c>
      <c r="J3629" t="s">
        <v>1140</v>
      </c>
      <c r="K3629" t="s">
        <v>1208</v>
      </c>
    </row>
    <row r="3630" spans="1:11">
      <c r="A3630" s="26">
        <v>43830</v>
      </c>
      <c r="B3630" t="s">
        <v>516</v>
      </c>
      <c r="C3630" t="s">
        <v>517</v>
      </c>
      <c r="D3630" t="s">
        <v>615</v>
      </c>
      <c r="E3630" t="s">
        <v>518</v>
      </c>
      <c r="F3630" s="29">
        <v>9</v>
      </c>
      <c r="G3630" s="29">
        <v>13769.06</v>
      </c>
      <c r="H3630" t="s">
        <v>11</v>
      </c>
      <c r="I3630" t="s">
        <v>705</v>
      </c>
      <c r="J3630" t="s">
        <v>1140</v>
      </c>
      <c r="K3630" t="s">
        <v>1172</v>
      </c>
    </row>
    <row r="3631" spans="1:11">
      <c r="A3631" s="26">
        <v>43830</v>
      </c>
      <c r="B3631" t="s">
        <v>516</v>
      </c>
      <c r="C3631" t="s">
        <v>517</v>
      </c>
      <c r="D3631" t="s">
        <v>615</v>
      </c>
      <c r="E3631" t="s">
        <v>518</v>
      </c>
      <c r="F3631" s="29">
        <v>20</v>
      </c>
      <c r="G3631" s="29">
        <v>79022.19</v>
      </c>
      <c r="H3631" t="s">
        <v>11</v>
      </c>
      <c r="I3631" t="s">
        <v>763</v>
      </c>
      <c r="J3631" t="s">
        <v>1140</v>
      </c>
      <c r="K3631" t="s">
        <v>1173</v>
      </c>
    </row>
    <row r="3632" spans="1:11">
      <c r="A3632" s="26">
        <v>43830</v>
      </c>
      <c r="B3632" t="s">
        <v>516</v>
      </c>
      <c r="C3632" t="s">
        <v>517</v>
      </c>
      <c r="D3632" t="s">
        <v>615</v>
      </c>
      <c r="E3632" t="s">
        <v>518</v>
      </c>
      <c r="F3632" s="29">
        <v>9</v>
      </c>
      <c r="G3632" s="29">
        <v>107988.75</v>
      </c>
      <c r="H3632" t="s">
        <v>11</v>
      </c>
      <c r="I3632" t="s">
        <v>781</v>
      </c>
      <c r="J3632" t="s">
        <v>1140</v>
      </c>
      <c r="K3632" t="s">
        <v>1174</v>
      </c>
    </row>
    <row r="3633" spans="1:11">
      <c r="A3633" s="26">
        <v>43830</v>
      </c>
      <c r="B3633" t="s">
        <v>516</v>
      </c>
      <c r="C3633" t="s">
        <v>517</v>
      </c>
      <c r="D3633" t="s">
        <v>615</v>
      </c>
      <c r="E3633" t="s">
        <v>518</v>
      </c>
      <c r="F3633" s="29">
        <v>21</v>
      </c>
      <c r="G3633" s="29">
        <v>39335.629999999997</v>
      </c>
      <c r="H3633" t="s">
        <v>11</v>
      </c>
      <c r="I3633" t="s">
        <v>789</v>
      </c>
      <c r="J3633" t="s">
        <v>1140</v>
      </c>
      <c r="K3633" t="s">
        <v>1175</v>
      </c>
    </row>
    <row r="3634" spans="1:11">
      <c r="A3634" s="26">
        <v>43830</v>
      </c>
      <c r="B3634" t="s">
        <v>516</v>
      </c>
      <c r="C3634" t="s">
        <v>517</v>
      </c>
      <c r="D3634" t="s">
        <v>615</v>
      </c>
      <c r="E3634" t="s">
        <v>518</v>
      </c>
      <c r="F3634" s="29">
        <v>0</v>
      </c>
      <c r="G3634" s="29">
        <v>45945</v>
      </c>
      <c r="H3634" t="s">
        <v>11</v>
      </c>
      <c r="I3634" t="s">
        <v>809</v>
      </c>
      <c r="J3634" t="s">
        <v>1140</v>
      </c>
      <c r="K3634" t="s">
        <v>1176</v>
      </c>
    </row>
    <row r="3635" spans="1:11">
      <c r="A3635" s="26">
        <v>43830</v>
      </c>
      <c r="B3635" t="s">
        <v>516</v>
      </c>
      <c r="C3635" t="s">
        <v>517</v>
      </c>
      <c r="D3635" t="s">
        <v>615</v>
      </c>
      <c r="E3635" t="s">
        <v>518</v>
      </c>
      <c r="F3635" s="29">
        <v>4</v>
      </c>
      <c r="G3635" s="29">
        <v>4959.6899999999996</v>
      </c>
      <c r="H3635" t="s">
        <v>11</v>
      </c>
      <c r="I3635" t="s">
        <v>885</v>
      </c>
      <c r="J3635" t="s">
        <v>1140</v>
      </c>
      <c r="K3635" t="s">
        <v>1177</v>
      </c>
    </row>
    <row r="3636" spans="1:11">
      <c r="A3636" s="26">
        <v>43830</v>
      </c>
      <c r="B3636" t="s">
        <v>516</v>
      </c>
      <c r="C3636" t="s">
        <v>517</v>
      </c>
      <c r="D3636" t="s">
        <v>615</v>
      </c>
      <c r="E3636" t="s">
        <v>518</v>
      </c>
      <c r="F3636" s="29">
        <v>53</v>
      </c>
      <c r="G3636" s="29">
        <v>512215.63</v>
      </c>
      <c r="H3636" t="s">
        <v>11</v>
      </c>
      <c r="I3636" t="s">
        <v>953</v>
      </c>
      <c r="J3636" t="s">
        <v>1140</v>
      </c>
      <c r="K3636" t="s">
        <v>1178</v>
      </c>
    </row>
    <row r="3637" spans="1:11">
      <c r="A3637" s="26">
        <v>43830</v>
      </c>
      <c r="B3637" t="s">
        <v>516</v>
      </c>
      <c r="C3637" t="s">
        <v>517</v>
      </c>
      <c r="D3637" t="s">
        <v>615</v>
      </c>
      <c r="E3637" t="s">
        <v>518</v>
      </c>
      <c r="F3637" s="29">
        <v>95</v>
      </c>
      <c r="G3637" s="29">
        <v>352300</v>
      </c>
      <c r="H3637" t="s">
        <v>11</v>
      </c>
      <c r="I3637" t="s">
        <v>955</v>
      </c>
      <c r="J3637" t="s">
        <v>1140</v>
      </c>
      <c r="K3637" t="s">
        <v>1179</v>
      </c>
    </row>
    <row r="3638" spans="1:11">
      <c r="A3638" s="26">
        <v>43830</v>
      </c>
      <c r="B3638" t="s">
        <v>516</v>
      </c>
      <c r="C3638" t="s">
        <v>517</v>
      </c>
      <c r="D3638" t="s">
        <v>615</v>
      </c>
      <c r="E3638" t="s">
        <v>518</v>
      </c>
      <c r="F3638" s="29">
        <v>148</v>
      </c>
      <c r="G3638" s="29">
        <v>657968.75</v>
      </c>
      <c r="H3638" t="s">
        <v>11</v>
      </c>
      <c r="I3638" t="s">
        <v>957</v>
      </c>
      <c r="J3638" t="s">
        <v>1140</v>
      </c>
      <c r="K3638" t="s">
        <v>1180</v>
      </c>
    </row>
    <row r="3639" spans="1:11">
      <c r="A3639" s="26">
        <v>43830</v>
      </c>
      <c r="B3639" t="s">
        <v>516</v>
      </c>
      <c r="C3639" t="s">
        <v>517</v>
      </c>
      <c r="D3639" t="s">
        <v>615</v>
      </c>
      <c r="E3639" t="s">
        <v>518</v>
      </c>
      <c r="F3639" s="29">
        <v>55</v>
      </c>
      <c r="G3639" s="29">
        <v>306589.06</v>
      </c>
      <c r="H3639" t="s">
        <v>11</v>
      </c>
      <c r="I3639" t="s">
        <v>959</v>
      </c>
      <c r="J3639" t="s">
        <v>1140</v>
      </c>
      <c r="K3639" t="s">
        <v>1181</v>
      </c>
    </row>
    <row r="3640" spans="1:11">
      <c r="A3640" s="26">
        <v>43830</v>
      </c>
      <c r="B3640" t="s">
        <v>516</v>
      </c>
      <c r="C3640" t="s">
        <v>517</v>
      </c>
      <c r="D3640" t="s">
        <v>615</v>
      </c>
      <c r="E3640" t="s">
        <v>518</v>
      </c>
      <c r="F3640" s="29">
        <v>27</v>
      </c>
      <c r="G3640" s="29">
        <v>82070.31</v>
      </c>
      <c r="H3640" t="s">
        <v>11</v>
      </c>
      <c r="I3640" t="s">
        <v>961</v>
      </c>
      <c r="J3640" t="s">
        <v>1140</v>
      </c>
      <c r="K3640" t="s">
        <v>1182</v>
      </c>
    </row>
    <row r="3641" spans="1:11">
      <c r="A3641" s="26">
        <v>43830</v>
      </c>
      <c r="B3641" t="s">
        <v>516</v>
      </c>
      <c r="C3641" t="s">
        <v>517</v>
      </c>
      <c r="D3641" t="s">
        <v>615</v>
      </c>
      <c r="E3641" t="s">
        <v>518</v>
      </c>
      <c r="F3641" s="29">
        <v>84</v>
      </c>
      <c r="G3641" s="29">
        <v>309139.06</v>
      </c>
      <c r="H3641" t="s">
        <v>11</v>
      </c>
      <c r="I3641" t="s">
        <v>969</v>
      </c>
      <c r="J3641" t="s">
        <v>1140</v>
      </c>
      <c r="K3641" t="s">
        <v>1183</v>
      </c>
    </row>
    <row r="3642" spans="1:11">
      <c r="A3642" s="26">
        <v>43830</v>
      </c>
      <c r="B3642" t="s">
        <v>516</v>
      </c>
      <c r="C3642" t="s">
        <v>517</v>
      </c>
      <c r="D3642" t="s">
        <v>615</v>
      </c>
      <c r="E3642" t="s">
        <v>518</v>
      </c>
      <c r="F3642" s="29">
        <v>61</v>
      </c>
      <c r="G3642" s="29">
        <v>88306.25</v>
      </c>
      <c r="H3642" t="s">
        <v>11</v>
      </c>
      <c r="I3642" t="s">
        <v>971</v>
      </c>
      <c r="J3642" t="s">
        <v>1140</v>
      </c>
      <c r="K3642" t="s">
        <v>1184</v>
      </c>
    </row>
    <row r="3643" spans="1:11">
      <c r="A3643" s="26">
        <v>43830</v>
      </c>
      <c r="B3643" t="s">
        <v>516</v>
      </c>
      <c r="C3643" t="s">
        <v>517</v>
      </c>
      <c r="D3643" t="s">
        <v>615</v>
      </c>
      <c r="E3643" t="s">
        <v>518</v>
      </c>
      <c r="F3643" s="29">
        <v>62</v>
      </c>
      <c r="G3643" s="29">
        <v>131231.25</v>
      </c>
      <c r="H3643" t="s">
        <v>11</v>
      </c>
      <c r="I3643" t="s">
        <v>975</v>
      </c>
      <c r="J3643" t="s">
        <v>1140</v>
      </c>
      <c r="K3643" t="s">
        <v>1185</v>
      </c>
    </row>
    <row r="3644" spans="1:11">
      <c r="A3644" s="26">
        <v>43830</v>
      </c>
      <c r="B3644" t="s">
        <v>516</v>
      </c>
      <c r="C3644" t="s">
        <v>517</v>
      </c>
      <c r="D3644" t="s">
        <v>615</v>
      </c>
      <c r="E3644" t="s">
        <v>518</v>
      </c>
      <c r="F3644" s="29">
        <v>7</v>
      </c>
      <c r="G3644" s="29">
        <v>28055.63</v>
      </c>
      <c r="H3644" t="s">
        <v>11</v>
      </c>
      <c r="I3644" t="s">
        <v>996</v>
      </c>
      <c r="J3644" t="s">
        <v>1140</v>
      </c>
      <c r="K3644" t="s">
        <v>1186</v>
      </c>
    </row>
    <row r="3645" spans="1:11">
      <c r="A3645" s="26">
        <v>43830</v>
      </c>
      <c r="B3645" t="s">
        <v>516</v>
      </c>
      <c r="C3645" t="s">
        <v>517</v>
      </c>
      <c r="D3645" t="s">
        <v>615</v>
      </c>
      <c r="E3645" t="s">
        <v>1188</v>
      </c>
      <c r="F3645" s="29">
        <v>188</v>
      </c>
      <c r="G3645" s="29">
        <v>133195867.03</v>
      </c>
      <c r="H3645" t="s">
        <v>11</v>
      </c>
      <c r="I3645" t="s">
        <v>1189</v>
      </c>
      <c r="J3645" t="s">
        <v>1190</v>
      </c>
      <c r="K3645" t="s">
        <v>1191</v>
      </c>
    </row>
    <row r="3646" spans="1:11">
      <c r="A3646" s="26">
        <v>43830</v>
      </c>
      <c r="B3646" t="s">
        <v>516</v>
      </c>
      <c r="C3646" t="s">
        <v>517</v>
      </c>
      <c r="D3646" t="s">
        <v>615</v>
      </c>
      <c r="E3646" t="s">
        <v>1188</v>
      </c>
      <c r="F3646" s="29">
        <v>703</v>
      </c>
      <c r="G3646" s="29">
        <v>99355686.810000002</v>
      </c>
      <c r="H3646" t="s">
        <v>11</v>
      </c>
      <c r="I3646" t="s">
        <v>1192</v>
      </c>
      <c r="J3646" t="s">
        <v>1190</v>
      </c>
      <c r="K3646" t="s">
        <v>1193</v>
      </c>
    </row>
    <row r="3647" spans="1:11">
      <c r="A3647" s="26">
        <v>43830</v>
      </c>
      <c r="B3647" t="s">
        <v>516</v>
      </c>
      <c r="C3647" t="s">
        <v>517</v>
      </c>
      <c r="D3647" t="s">
        <v>615</v>
      </c>
      <c r="E3647" t="s">
        <v>619</v>
      </c>
      <c r="F3647" s="29">
        <v>219</v>
      </c>
      <c r="G3647" s="29">
        <v>3744062.58</v>
      </c>
      <c r="H3647" t="s">
        <v>11</v>
      </c>
      <c r="I3647" t="s">
        <v>1194</v>
      </c>
      <c r="J3647" t="s">
        <v>1190</v>
      </c>
      <c r="K3647" t="s">
        <v>1195</v>
      </c>
    </row>
    <row r="3648" spans="1:11">
      <c r="A3648" s="26">
        <v>43830</v>
      </c>
      <c r="B3648" t="s">
        <v>516</v>
      </c>
      <c r="C3648" t="s">
        <v>517</v>
      </c>
      <c r="D3648" t="s">
        <v>615</v>
      </c>
      <c r="E3648" t="s">
        <v>619</v>
      </c>
      <c r="F3648" s="29">
        <v>491</v>
      </c>
      <c r="G3648" s="29">
        <v>12698567.66</v>
      </c>
      <c r="H3648" t="s">
        <v>11</v>
      </c>
      <c r="I3648" t="s">
        <v>1196</v>
      </c>
      <c r="J3648" t="s">
        <v>1190</v>
      </c>
      <c r="K3648" t="s">
        <v>1197</v>
      </c>
    </row>
    <row r="3649" spans="1:11">
      <c r="A3649" s="26">
        <v>43830</v>
      </c>
      <c r="B3649" t="s">
        <v>516</v>
      </c>
      <c r="C3649" t="s">
        <v>517</v>
      </c>
      <c r="D3649" t="s">
        <v>615</v>
      </c>
      <c r="E3649" t="s">
        <v>619</v>
      </c>
      <c r="F3649" s="29">
        <v>183</v>
      </c>
      <c r="G3649" s="29">
        <v>4082973.25</v>
      </c>
      <c r="H3649" t="s">
        <v>11</v>
      </c>
      <c r="I3649" t="s">
        <v>1198</v>
      </c>
      <c r="J3649" t="s">
        <v>1190</v>
      </c>
      <c r="K3649" t="s">
        <v>1199</v>
      </c>
    </row>
    <row r="3650" spans="1:11">
      <c r="A3650" s="26">
        <v>43830</v>
      </c>
      <c r="B3650" t="s">
        <v>516</v>
      </c>
      <c r="C3650" t="s">
        <v>517</v>
      </c>
      <c r="D3650" t="s">
        <v>615</v>
      </c>
      <c r="E3650" t="s">
        <v>1200</v>
      </c>
      <c r="F3650" s="29">
        <v>465</v>
      </c>
      <c r="G3650" s="29">
        <v>1007097121.88</v>
      </c>
      <c r="H3650" t="s">
        <v>11</v>
      </c>
      <c r="I3650" t="s">
        <v>1201</v>
      </c>
      <c r="J3650" t="s">
        <v>1190</v>
      </c>
      <c r="K3650" t="s">
        <v>1202</v>
      </c>
    </row>
    <row r="3651" spans="1:11">
      <c r="A3651" s="26">
        <v>43830</v>
      </c>
      <c r="B3651" t="s">
        <v>516</v>
      </c>
      <c r="C3651" t="s">
        <v>517</v>
      </c>
      <c r="D3651" t="s">
        <v>615</v>
      </c>
      <c r="E3651" t="s">
        <v>1188</v>
      </c>
      <c r="F3651" s="29">
        <v>6</v>
      </c>
      <c r="G3651" s="29">
        <v>32081.88</v>
      </c>
      <c r="H3651" t="s">
        <v>11</v>
      </c>
      <c r="I3651" t="s">
        <v>1209</v>
      </c>
      <c r="J3651" t="s">
        <v>1210</v>
      </c>
      <c r="K3651" t="s">
        <v>1211</v>
      </c>
    </row>
    <row r="3652" spans="1:11">
      <c r="A3652" s="26">
        <v>43830</v>
      </c>
      <c r="B3652" t="s">
        <v>516</v>
      </c>
      <c r="C3652" t="s">
        <v>517</v>
      </c>
      <c r="D3652" t="s">
        <v>615</v>
      </c>
      <c r="E3652" t="s">
        <v>1188</v>
      </c>
      <c r="F3652" s="29">
        <v>47</v>
      </c>
      <c r="G3652" s="29">
        <v>9494.34</v>
      </c>
      <c r="H3652" t="s">
        <v>11</v>
      </c>
      <c r="I3652" t="s">
        <v>1212</v>
      </c>
      <c r="J3652" t="s">
        <v>1210</v>
      </c>
      <c r="K3652" t="s">
        <v>1213</v>
      </c>
    </row>
    <row r="3653" spans="1:11">
      <c r="A3653" s="26">
        <v>43735</v>
      </c>
      <c r="B3653" t="s">
        <v>516</v>
      </c>
      <c r="C3653" t="s">
        <v>517</v>
      </c>
      <c r="D3653" t="s">
        <v>615</v>
      </c>
      <c r="E3653" t="s">
        <v>518</v>
      </c>
      <c r="F3653" s="29">
        <v>76</v>
      </c>
      <c r="G3653" s="29">
        <v>28970511.170000002</v>
      </c>
      <c r="H3653" t="s">
        <v>11</v>
      </c>
      <c r="I3653" t="s">
        <v>616</v>
      </c>
      <c r="J3653" t="s">
        <v>617</v>
      </c>
      <c r="K3653" t="s">
        <v>618</v>
      </c>
    </row>
    <row r="3654" spans="1:11">
      <c r="A3654" s="26">
        <v>43735</v>
      </c>
      <c r="B3654" t="s">
        <v>516</v>
      </c>
      <c r="C3654" t="s">
        <v>517</v>
      </c>
      <c r="D3654" t="s">
        <v>615</v>
      </c>
      <c r="E3654" t="s">
        <v>619</v>
      </c>
      <c r="F3654" s="29">
        <v>67</v>
      </c>
      <c r="G3654" s="29">
        <v>994740.56</v>
      </c>
      <c r="H3654" t="s">
        <v>11</v>
      </c>
      <c r="I3654" t="s">
        <v>620</v>
      </c>
      <c r="J3654" t="s">
        <v>617</v>
      </c>
      <c r="K3654" t="s">
        <v>621</v>
      </c>
    </row>
    <row r="3655" spans="1:11">
      <c r="A3655" s="26">
        <v>43735</v>
      </c>
      <c r="B3655" t="s">
        <v>516</v>
      </c>
      <c r="C3655" t="s">
        <v>517</v>
      </c>
      <c r="D3655" t="s">
        <v>615</v>
      </c>
      <c r="E3655" t="s">
        <v>518</v>
      </c>
      <c r="F3655" s="29">
        <v>694</v>
      </c>
      <c r="G3655" s="29">
        <v>386489009.51999998</v>
      </c>
      <c r="H3655" t="s">
        <v>11</v>
      </c>
      <c r="I3655" t="s">
        <v>622</v>
      </c>
      <c r="J3655" t="s">
        <v>617</v>
      </c>
      <c r="K3655" t="s">
        <v>623</v>
      </c>
    </row>
    <row r="3656" spans="1:11">
      <c r="A3656" s="26">
        <v>43735</v>
      </c>
      <c r="B3656" t="s">
        <v>516</v>
      </c>
      <c r="C3656" t="s">
        <v>517</v>
      </c>
      <c r="D3656" t="s">
        <v>615</v>
      </c>
      <c r="E3656" t="s">
        <v>518</v>
      </c>
      <c r="F3656" s="29">
        <v>203</v>
      </c>
      <c r="G3656" s="29">
        <v>599373.02</v>
      </c>
      <c r="H3656" t="s">
        <v>11</v>
      </c>
      <c r="I3656" t="s">
        <v>624</v>
      </c>
      <c r="J3656" t="s">
        <v>617</v>
      </c>
      <c r="K3656" t="s">
        <v>625</v>
      </c>
    </row>
    <row r="3657" spans="1:11">
      <c r="A3657" s="26">
        <v>43735</v>
      </c>
      <c r="B3657" t="s">
        <v>516</v>
      </c>
      <c r="C3657" t="s">
        <v>517</v>
      </c>
      <c r="D3657" t="s">
        <v>615</v>
      </c>
      <c r="E3657" t="s">
        <v>518</v>
      </c>
      <c r="F3657" s="29">
        <v>79</v>
      </c>
      <c r="G3657" s="29">
        <v>11927407.939999999</v>
      </c>
      <c r="H3657" t="s">
        <v>11</v>
      </c>
      <c r="I3657" t="s">
        <v>626</v>
      </c>
      <c r="J3657" t="s">
        <v>627</v>
      </c>
      <c r="K3657" t="s">
        <v>628</v>
      </c>
    </row>
    <row r="3658" spans="1:11">
      <c r="A3658" s="26">
        <v>43735</v>
      </c>
      <c r="B3658" t="s">
        <v>516</v>
      </c>
      <c r="C3658" t="s">
        <v>517</v>
      </c>
      <c r="D3658" t="s">
        <v>615</v>
      </c>
      <c r="E3658" t="s">
        <v>518</v>
      </c>
      <c r="F3658" s="29">
        <v>82</v>
      </c>
      <c r="G3658" s="29">
        <v>3923329.21</v>
      </c>
      <c r="H3658" t="s">
        <v>11</v>
      </c>
      <c r="I3658" t="s">
        <v>629</v>
      </c>
      <c r="J3658" t="s">
        <v>627</v>
      </c>
      <c r="K3658" t="s">
        <v>630</v>
      </c>
    </row>
    <row r="3659" spans="1:11">
      <c r="A3659" s="26">
        <v>43735</v>
      </c>
      <c r="B3659" t="s">
        <v>516</v>
      </c>
      <c r="C3659" t="s">
        <v>517</v>
      </c>
      <c r="D3659" t="s">
        <v>615</v>
      </c>
      <c r="E3659" t="s">
        <v>518</v>
      </c>
      <c r="F3659" s="29">
        <v>1066</v>
      </c>
      <c r="G3659" s="29">
        <v>29160149.84</v>
      </c>
      <c r="H3659" t="s">
        <v>11</v>
      </c>
      <c r="I3659" t="s">
        <v>631</v>
      </c>
      <c r="J3659" t="s">
        <v>627</v>
      </c>
      <c r="K3659" t="s">
        <v>632</v>
      </c>
    </row>
    <row r="3660" spans="1:11">
      <c r="A3660" s="26">
        <v>43735</v>
      </c>
      <c r="B3660" t="s">
        <v>516</v>
      </c>
      <c r="C3660" t="s">
        <v>517</v>
      </c>
      <c r="D3660" t="s">
        <v>615</v>
      </c>
      <c r="E3660" t="s">
        <v>518</v>
      </c>
      <c r="F3660" s="29">
        <v>7156</v>
      </c>
      <c r="G3660" s="29">
        <v>3662529411.75</v>
      </c>
      <c r="H3660" t="s">
        <v>11</v>
      </c>
      <c r="I3660" t="s">
        <v>1237</v>
      </c>
      <c r="J3660" t="s">
        <v>627</v>
      </c>
      <c r="K3660" t="s">
        <v>634</v>
      </c>
    </row>
    <row r="3661" spans="1:11">
      <c r="A3661" s="26">
        <v>43735</v>
      </c>
      <c r="B3661" t="s">
        <v>516</v>
      </c>
      <c r="C3661" t="s">
        <v>517</v>
      </c>
      <c r="D3661" t="s">
        <v>615</v>
      </c>
      <c r="E3661" t="s">
        <v>518</v>
      </c>
      <c r="F3661" s="29">
        <v>167</v>
      </c>
      <c r="G3661" s="29">
        <v>14694133.970000001</v>
      </c>
      <c r="H3661" t="s">
        <v>11</v>
      </c>
      <c r="I3661" t="s">
        <v>635</v>
      </c>
      <c r="J3661" t="s">
        <v>627</v>
      </c>
      <c r="K3661" t="s">
        <v>636</v>
      </c>
    </row>
    <row r="3662" spans="1:11">
      <c r="A3662" s="26">
        <v>43735</v>
      </c>
      <c r="B3662" t="s">
        <v>516</v>
      </c>
      <c r="C3662" t="s">
        <v>517</v>
      </c>
      <c r="D3662" t="s">
        <v>615</v>
      </c>
      <c r="E3662" t="s">
        <v>518</v>
      </c>
      <c r="F3662" s="29">
        <v>48</v>
      </c>
      <c r="G3662" s="29">
        <v>9664957.4600000009</v>
      </c>
      <c r="H3662" t="s">
        <v>11</v>
      </c>
      <c r="I3662" t="s">
        <v>637</v>
      </c>
      <c r="J3662" t="s">
        <v>627</v>
      </c>
      <c r="K3662" t="s">
        <v>638</v>
      </c>
    </row>
    <row r="3663" spans="1:11">
      <c r="A3663" s="26">
        <v>43735</v>
      </c>
      <c r="B3663" t="s">
        <v>516</v>
      </c>
      <c r="C3663" t="s">
        <v>517</v>
      </c>
      <c r="D3663" t="s">
        <v>615</v>
      </c>
      <c r="E3663" t="s">
        <v>518</v>
      </c>
      <c r="F3663" s="29">
        <v>72</v>
      </c>
      <c r="G3663" s="29">
        <v>2720250.16</v>
      </c>
      <c r="H3663" t="s">
        <v>11</v>
      </c>
      <c r="I3663" t="s">
        <v>639</v>
      </c>
      <c r="J3663" t="s">
        <v>627</v>
      </c>
      <c r="K3663" t="s">
        <v>640</v>
      </c>
    </row>
    <row r="3664" spans="1:11">
      <c r="A3664" s="26">
        <v>43735</v>
      </c>
      <c r="B3664" t="s">
        <v>516</v>
      </c>
      <c r="C3664" t="s">
        <v>517</v>
      </c>
      <c r="D3664" t="s">
        <v>615</v>
      </c>
      <c r="E3664" t="s">
        <v>518</v>
      </c>
      <c r="F3664" s="29">
        <v>1322</v>
      </c>
      <c r="G3664" s="29">
        <v>21724652.379999999</v>
      </c>
      <c r="H3664" t="s">
        <v>11</v>
      </c>
      <c r="I3664" t="s">
        <v>641</v>
      </c>
      <c r="J3664" t="s">
        <v>627</v>
      </c>
      <c r="K3664" t="s">
        <v>642</v>
      </c>
    </row>
    <row r="3665" spans="1:11">
      <c r="A3665" s="26">
        <v>43735</v>
      </c>
      <c r="B3665" t="s">
        <v>516</v>
      </c>
      <c r="C3665" t="s">
        <v>517</v>
      </c>
      <c r="D3665" t="s">
        <v>615</v>
      </c>
      <c r="E3665" t="s">
        <v>518</v>
      </c>
      <c r="F3665" s="29">
        <v>32</v>
      </c>
      <c r="G3665" s="29">
        <v>1342384.13</v>
      </c>
      <c r="H3665" t="s">
        <v>11</v>
      </c>
      <c r="I3665" t="s">
        <v>643</v>
      </c>
      <c r="J3665" t="s">
        <v>627</v>
      </c>
      <c r="K3665" t="s">
        <v>644</v>
      </c>
    </row>
    <row r="3666" spans="1:11">
      <c r="A3666" s="26">
        <v>43735</v>
      </c>
      <c r="B3666" t="s">
        <v>516</v>
      </c>
      <c r="C3666" t="s">
        <v>517</v>
      </c>
      <c r="D3666" t="s">
        <v>615</v>
      </c>
      <c r="E3666" t="s">
        <v>518</v>
      </c>
      <c r="F3666" s="29">
        <v>215</v>
      </c>
      <c r="G3666" s="29">
        <v>17584236.829999998</v>
      </c>
      <c r="H3666" t="s">
        <v>11</v>
      </c>
      <c r="I3666" t="s">
        <v>645</v>
      </c>
      <c r="J3666" t="s">
        <v>627</v>
      </c>
      <c r="K3666" t="s">
        <v>646</v>
      </c>
    </row>
    <row r="3667" spans="1:11">
      <c r="A3667" s="26">
        <v>43735</v>
      </c>
      <c r="B3667" t="s">
        <v>516</v>
      </c>
      <c r="C3667" t="s">
        <v>517</v>
      </c>
      <c r="D3667" t="s">
        <v>615</v>
      </c>
      <c r="E3667" t="s">
        <v>518</v>
      </c>
      <c r="F3667" s="29">
        <v>52</v>
      </c>
      <c r="G3667" s="29">
        <v>3161930.79</v>
      </c>
      <c r="H3667" t="s">
        <v>11</v>
      </c>
      <c r="I3667" t="s">
        <v>1238</v>
      </c>
      <c r="J3667" t="s">
        <v>627</v>
      </c>
      <c r="K3667" t="s">
        <v>648</v>
      </c>
    </row>
    <row r="3668" spans="1:11">
      <c r="A3668" s="26">
        <v>43735</v>
      </c>
      <c r="B3668" t="s">
        <v>516</v>
      </c>
      <c r="C3668" t="s">
        <v>517</v>
      </c>
      <c r="D3668" t="s">
        <v>615</v>
      </c>
      <c r="E3668" t="s">
        <v>518</v>
      </c>
      <c r="F3668" s="29">
        <v>44</v>
      </c>
      <c r="G3668" s="29">
        <v>1251710.1599999999</v>
      </c>
      <c r="H3668" t="s">
        <v>11</v>
      </c>
      <c r="I3668" t="s">
        <v>649</v>
      </c>
      <c r="J3668" t="s">
        <v>627</v>
      </c>
      <c r="K3668" t="s">
        <v>650</v>
      </c>
    </row>
    <row r="3669" spans="1:11">
      <c r="A3669" s="26">
        <v>43735</v>
      </c>
      <c r="B3669" t="s">
        <v>516</v>
      </c>
      <c r="C3669" t="s">
        <v>517</v>
      </c>
      <c r="D3669" t="s">
        <v>615</v>
      </c>
      <c r="E3669" t="s">
        <v>518</v>
      </c>
      <c r="F3669" s="29">
        <v>105</v>
      </c>
      <c r="G3669" s="29">
        <v>4359720.63</v>
      </c>
      <c r="H3669" t="s">
        <v>11</v>
      </c>
      <c r="I3669" t="s">
        <v>1239</v>
      </c>
      <c r="J3669" t="s">
        <v>627</v>
      </c>
      <c r="K3669" t="s">
        <v>652</v>
      </c>
    </row>
    <row r="3670" spans="1:11">
      <c r="A3670" s="26">
        <v>43735</v>
      </c>
      <c r="B3670" t="s">
        <v>516</v>
      </c>
      <c r="C3670" t="s">
        <v>517</v>
      </c>
      <c r="D3670" t="s">
        <v>615</v>
      </c>
      <c r="E3670" t="s">
        <v>518</v>
      </c>
      <c r="F3670" s="29">
        <v>111</v>
      </c>
      <c r="G3670" s="29">
        <v>17603573.649999999</v>
      </c>
      <c r="H3670" t="s">
        <v>11</v>
      </c>
      <c r="I3670" t="s">
        <v>653</v>
      </c>
      <c r="J3670" t="s">
        <v>627</v>
      </c>
      <c r="K3670" t="s">
        <v>654</v>
      </c>
    </row>
    <row r="3671" spans="1:11">
      <c r="A3671" s="26">
        <v>43735</v>
      </c>
      <c r="B3671" t="s">
        <v>516</v>
      </c>
      <c r="C3671" t="s">
        <v>517</v>
      </c>
      <c r="D3671" t="s">
        <v>615</v>
      </c>
      <c r="E3671" t="s">
        <v>518</v>
      </c>
      <c r="F3671" s="29">
        <v>167</v>
      </c>
      <c r="G3671" s="29">
        <v>10374338.41</v>
      </c>
      <c r="H3671" t="s">
        <v>11</v>
      </c>
      <c r="I3671" t="s">
        <v>1240</v>
      </c>
      <c r="J3671" t="s">
        <v>627</v>
      </c>
      <c r="K3671" t="s">
        <v>656</v>
      </c>
    </row>
    <row r="3672" spans="1:11">
      <c r="A3672" s="26">
        <v>43735</v>
      </c>
      <c r="B3672" t="s">
        <v>516</v>
      </c>
      <c r="C3672" t="s">
        <v>517</v>
      </c>
      <c r="D3672" t="s">
        <v>615</v>
      </c>
      <c r="E3672" t="s">
        <v>518</v>
      </c>
      <c r="F3672" s="29">
        <v>339</v>
      </c>
      <c r="G3672" s="29">
        <v>9776306.9800000004</v>
      </c>
      <c r="H3672" t="s">
        <v>11</v>
      </c>
      <c r="I3672" t="s">
        <v>657</v>
      </c>
      <c r="J3672" t="s">
        <v>627</v>
      </c>
      <c r="K3672" t="s">
        <v>658</v>
      </c>
    </row>
    <row r="3673" spans="1:11">
      <c r="A3673" s="26">
        <v>43735</v>
      </c>
      <c r="B3673" t="s">
        <v>516</v>
      </c>
      <c r="C3673" t="s">
        <v>517</v>
      </c>
      <c r="D3673" t="s">
        <v>615</v>
      </c>
      <c r="E3673" t="s">
        <v>518</v>
      </c>
      <c r="F3673" s="29">
        <v>424</v>
      </c>
      <c r="G3673" s="29">
        <v>7292444.29</v>
      </c>
      <c r="H3673" t="s">
        <v>11</v>
      </c>
      <c r="I3673" t="s">
        <v>659</v>
      </c>
      <c r="J3673" t="s">
        <v>627</v>
      </c>
      <c r="K3673" t="s">
        <v>660</v>
      </c>
    </row>
    <row r="3674" spans="1:11">
      <c r="A3674" s="26">
        <v>43735</v>
      </c>
      <c r="B3674" t="s">
        <v>516</v>
      </c>
      <c r="C3674" t="s">
        <v>517</v>
      </c>
      <c r="D3674" t="s">
        <v>615</v>
      </c>
      <c r="E3674" t="s">
        <v>518</v>
      </c>
      <c r="F3674" s="29">
        <v>74</v>
      </c>
      <c r="G3674" s="29">
        <v>3072704.44</v>
      </c>
      <c r="H3674" t="s">
        <v>11</v>
      </c>
      <c r="I3674" t="s">
        <v>1241</v>
      </c>
      <c r="J3674" t="s">
        <v>627</v>
      </c>
      <c r="K3674" t="s">
        <v>662</v>
      </c>
    </row>
    <row r="3675" spans="1:11">
      <c r="A3675" s="26">
        <v>43735</v>
      </c>
      <c r="B3675" t="s">
        <v>516</v>
      </c>
      <c r="C3675" t="s">
        <v>517</v>
      </c>
      <c r="D3675" t="s">
        <v>615</v>
      </c>
      <c r="E3675" t="s">
        <v>518</v>
      </c>
      <c r="F3675" s="29">
        <v>1376</v>
      </c>
      <c r="G3675" s="29">
        <v>50310634.920000002</v>
      </c>
      <c r="H3675" t="s">
        <v>11</v>
      </c>
      <c r="I3675" t="s">
        <v>1242</v>
      </c>
      <c r="J3675" t="s">
        <v>627</v>
      </c>
      <c r="K3675" t="s">
        <v>1223</v>
      </c>
    </row>
    <row r="3676" spans="1:11">
      <c r="A3676" s="26">
        <v>43735</v>
      </c>
      <c r="B3676" t="s">
        <v>516</v>
      </c>
      <c r="C3676" t="s">
        <v>517</v>
      </c>
      <c r="D3676" t="s">
        <v>615</v>
      </c>
      <c r="E3676" t="s">
        <v>518</v>
      </c>
      <c r="F3676" s="29">
        <v>1524</v>
      </c>
      <c r="G3676" s="29">
        <v>220625352.69999999</v>
      </c>
      <c r="H3676" t="s">
        <v>11</v>
      </c>
      <c r="I3676" t="s">
        <v>1243</v>
      </c>
      <c r="J3676" t="s">
        <v>627</v>
      </c>
      <c r="K3676" t="s">
        <v>664</v>
      </c>
    </row>
    <row r="3677" spans="1:11">
      <c r="A3677" s="26">
        <v>43735</v>
      </c>
      <c r="B3677" t="s">
        <v>516</v>
      </c>
      <c r="C3677" t="s">
        <v>517</v>
      </c>
      <c r="D3677" t="s">
        <v>615</v>
      </c>
      <c r="E3677" t="s">
        <v>518</v>
      </c>
      <c r="F3677" s="29">
        <v>615</v>
      </c>
      <c r="G3677" s="29">
        <v>16243817.779999999</v>
      </c>
      <c r="H3677" t="s">
        <v>11</v>
      </c>
      <c r="I3677" t="s">
        <v>665</v>
      </c>
      <c r="J3677" t="s">
        <v>627</v>
      </c>
      <c r="K3677" t="s">
        <v>666</v>
      </c>
    </row>
    <row r="3678" spans="1:11">
      <c r="A3678" s="26">
        <v>43735</v>
      </c>
      <c r="B3678" t="s">
        <v>516</v>
      </c>
      <c r="C3678" t="s">
        <v>517</v>
      </c>
      <c r="D3678" t="s">
        <v>615</v>
      </c>
      <c r="E3678" t="s">
        <v>518</v>
      </c>
      <c r="F3678" s="29">
        <v>34</v>
      </c>
      <c r="G3678" s="29">
        <v>1452108.57</v>
      </c>
      <c r="H3678" t="s">
        <v>11</v>
      </c>
      <c r="I3678" t="s">
        <v>671</v>
      </c>
      <c r="J3678" t="s">
        <v>627</v>
      </c>
      <c r="K3678" t="s">
        <v>672</v>
      </c>
    </row>
    <row r="3679" spans="1:11">
      <c r="A3679" s="26">
        <v>43735</v>
      </c>
      <c r="B3679" t="s">
        <v>516</v>
      </c>
      <c r="C3679" t="s">
        <v>517</v>
      </c>
      <c r="D3679" t="s">
        <v>615</v>
      </c>
      <c r="E3679" t="s">
        <v>518</v>
      </c>
      <c r="F3679" s="29">
        <v>434</v>
      </c>
      <c r="G3679" s="29">
        <v>8160636.8300000001</v>
      </c>
      <c r="H3679" t="s">
        <v>11</v>
      </c>
      <c r="I3679" t="s">
        <v>673</v>
      </c>
      <c r="J3679" t="s">
        <v>627</v>
      </c>
      <c r="K3679" t="s">
        <v>674</v>
      </c>
    </row>
    <row r="3680" spans="1:11">
      <c r="A3680" s="26">
        <v>43735</v>
      </c>
      <c r="B3680" t="s">
        <v>516</v>
      </c>
      <c r="C3680" t="s">
        <v>517</v>
      </c>
      <c r="D3680" t="s">
        <v>615</v>
      </c>
      <c r="E3680" t="s">
        <v>518</v>
      </c>
      <c r="F3680" s="29">
        <v>38</v>
      </c>
      <c r="G3680" s="29">
        <v>947562.22</v>
      </c>
      <c r="H3680" t="s">
        <v>11</v>
      </c>
      <c r="I3680" t="s">
        <v>1244</v>
      </c>
      <c r="J3680" t="s">
        <v>627</v>
      </c>
      <c r="K3680" t="s">
        <v>676</v>
      </c>
    </row>
    <row r="3681" spans="1:11">
      <c r="A3681" s="26">
        <v>43735</v>
      </c>
      <c r="B3681" t="s">
        <v>516</v>
      </c>
      <c r="C3681" t="s">
        <v>517</v>
      </c>
      <c r="D3681" t="s">
        <v>615</v>
      </c>
      <c r="E3681" t="s">
        <v>518</v>
      </c>
      <c r="F3681" s="29">
        <v>446</v>
      </c>
      <c r="G3681" s="29">
        <v>37347714.920000002</v>
      </c>
      <c r="H3681" t="s">
        <v>11</v>
      </c>
      <c r="I3681" t="s">
        <v>1245</v>
      </c>
      <c r="J3681" t="s">
        <v>627</v>
      </c>
      <c r="K3681" t="s">
        <v>678</v>
      </c>
    </row>
    <row r="3682" spans="1:11">
      <c r="A3682" s="26">
        <v>43735</v>
      </c>
      <c r="B3682" t="s">
        <v>516</v>
      </c>
      <c r="C3682" t="s">
        <v>517</v>
      </c>
      <c r="D3682" t="s">
        <v>615</v>
      </c>
      <c r="E3682" t="s">
        <v>518</v>
      </c>
      <c r="F3682" s="29">
        <v>65</v>
      </c>
      <c r="G3682" s="29">
        <v>12143700</v>
      </c>
      <c r="H3682" t="s">
        <v>11</v>
      </c>
      <c r="I3682" t="s">
        <v>1246</v>
      </c>
      <c r="J3682" t="s">
        <v>627</v>
      </c>
      <c r="K3682" t="s">
        <v>680</v>
      </c>
    </row>
    <row r="3683" spans="1:11">
      <c r="A3683" s="26">
        <v>43735</v>
      </c>
      <c r="B3683" t="s">
        <v>516</v>
      </c>
      <c r="C3683" t="s">
        <v>517</v>
      </c>
      <c r="D3683" t="s">
        <v>615</v>
      </c>
      <c r="E3683" t="s">
        <v>518</v>
      </c>
      <c r="F3683" s="29">
        <v>5742</v>
      </c>
      <c r="G3683" s="29">
        <v>864333267.29999995</v>
      </c>
      <c r="H3683" t="s">
        <v>11</v>
      </c>
      <c r="I3683" t="s">
        <v>681</v>
      </c>
      <c r="J3683" t="s">
        <v>627</v>
      </c>
      <c r="K3683" t="s">
        <v>682</v>
      </c>
    </row>
    <row r="3684" spans="1:11">
      <c r="A3684" s="26">
        <v>43735</v>
      </c>
      <c r="B3684" t="s">
        <v>516</v>
      </c>
      <c r="C3684" t="s">
        <v>517</v>
      </c>
      <c r="D3684" t="s">
        <v>615</v>
      </c>
      <c r="E3684" t="s">
        <v>518</v>
      </c>
      <c r="F3684" s="29">
        <v>2715</v>
      </c>
      <c r="G3684" s="29">
        <v>163186357.13999999</v>
      </c>
      <c r="H3684" t="s">
        <v>11</v>
      </c>
      <c r="I3684" t="s">
        <v>1247</v>
      </c>
      <c r="J3684" t="s">
        <v>627</v>
      </c>
      <c r="K3684" t="s">
        <v>684</v>
      </c>
    </row>
    <row r="3685" spans="1:11">
      <c r="A3685" s="26">
        <v>43735</v>
      </c>
      <c r="B3685" t="s">
        <v>516</v>
      </c>
      <c r="C3685" t="s">
        <v>517</v>
      </c>
      <c r="D3685" t="s">
        <v>615</v>
      </c>
      <c r="E3685" t="s">
        <v>518</v>
      </c>
      <c r="F3685" s="29">
        <v>10</v>
      </c>
      <c r="G3685" s="29">
        <v>4231278.0999999996</v>
      </c>
      <c r="H3685" t="s">
        <v>11</v>
      </c>
      <c r="I3685" t="s">
        <v>685</v>
      </c>
      <c r="J3685" t="s">
        <v>627</v>
      </c>
      <c r="K3685" t="s">
        <v>686</v>
      </c>
    </row>
    <row r="3686" spans="1:11">
      <c r="A3686" s="26">
        <v>43735</v>
      </c>
      <c r="B3686" t="s">
        <v>516</v>
      </c>
      <c r="C3686" t="s">
        <v>517</v>
      </c>
      <c r="D3686" t="s">
        <v>615</v>
      </c>
      <c r="E3686" t="s">
        <v>518</v>
      </c>
      <c r="F3686" s="29">
        <v>68</v>
      </c>
      <c r="G3686" s="29">
        <v>7896539.3700000001</v>
      </c>
      <c r="H3686" t="s">
        <v>11</v>
      </c>
      <c r="I3686" t="s">
        <v>687</v>
      </c>
      <c r="J3686" t="s">
        <v>627</v>
      </c>
      <c r="K3686" t="s">
        <v>688</v>
      </c>
    </row>
    <row r="3687" spans="1:11">
      <c r="A3687" s="26">
        <v>43735</v>
      </c>
      <c r="B3687" t="s">
        <v>516</v>
      </c>
      <c r="C3687" t="s">
        <v>517</v>
      </c>
      <c r="D3687" t="s">
        <v>615</v>
      </c>
      <c r="E3687" t="s">
        <v>518</v>
      </c>
      <c r="F3687" s="29">
        <v>27</v>
      </c>
      <c r="G3687" s="29">
        <v>5982440.6299999999</v>
      </c>
      <c r="H3687" t="s">
        <v>11</v>
      </c>
      <c r="I3687" t="s">
        <v>689</v>
      </c>
      <c r="J3687" t="s">
        <v>627</v>
      </c>
      <c r="K3687" t="s">
        <v>690</v>
      </c>
    </row>
    <row r="3688" spans="1:11">
      <c r="A3688" s="26">
        <v>43735</v>
      </c>
      <c r="B3688" t="s">
        <v>516</v>
      </c>
      <c r="C3688" t="s">
        <v>517</v>
      </c>
      <c r="D3688" t="s">
        <v>615</v>
      </c>
      <c r="E3688" t="s">
        <v>518</v>
      </c>
      <c r="F3688" s="29">
        <v>209</v>
      </c>
      <c r="G3688" s="29">
        <v>11011666.35</v>
      </c>
      <c r="H3688" t="s">
        <v>11</v>
      </c>
      <c r="I3688" t="s">
        <v>691</v>
      </c>
      <c r="J3688" t="s">
        <v>627</v>
      </c>
      <c r="K3688" t="s">
        <v>692</v>
      </c>
    </row>
    <row r="3689" spans="1:11">
      <c r="A3689" s="26">
        <v>43735</v>
      </c>
      <c r="B3689" t="s">
        <v>516</v>
      </c>
      <c r="C3689" t="s">
        <v>517</v>
      </c>
      <c r="D3689" t="s">
        <v>615</v>
      </c>
      <c r="E3689" t="s">
        <v>518</v>
      </c>
      <c r="F3689" s="29">
        <v>154</v>
      </c>
      <c r="G3689" s="29">
        <v>5585540.9500000002</v>
      </c>
      <c r="H3689" t="s">
        <v>11</v>
      </c>
      <c r="I3689" t="s">
        <v>693</v>
      </c>
      <c r="J3689" t="s">
        <v>627</v>
      </c>
      <c r="K3689" t="s">
        <v>694</v>
      </c>
    </row>
    <row r="3690" spans="1:11">
      <c r="A3690" s="26">
        <v>43735</v>
      </c>
      <c r="B3690" t="s">
        <v>516</v>
      </c>
      <c r="C3690" t="s">
        <v>517</v>
      </c>
      <c r="D3690" t="s">
        <v>615</v>
      </c>
      <c r="E3690" t="s">
        <v>518</v>
      </c>
      <c r="F3690" s="29">
        <v>22</v>
      </c>
      <c r="G3690" s="29">
        <v>1007011.43</v>
      </c>
      <c r="H3690" t="s">
        <v>11</v>
      </c>
      <c r="I3690" t="s">
        <v>695</v>
      </c>
      <c r="J3690" t="s">
        <v>627</v>
      </c>
      <c r="K3690" t="s">
        <v>696</v>
      </c>
    </row>
    <row r="3691" spans="1:11">
      <c r="A3691" s="26">
        <v>43735</v>
      </c>
      <c r="B3691" t="s">
        <v>516</v>
      </c>
      <c r="C3691" t="s">
        <v>517</v>
      </c>
      <c r="D3691" t="s">
        <v>615</v>
      </c>
      <c r="E3691" t="s">
        <v>518</v>
      </c>
      <c r="F3691" s="29">
        <v>1959</v>
      </c>
      <c r="G3691" s="29">
        <v>27611841.27</v>
      </c>
      <c r="H3691" t="s">
        <v>11</v>
      </c>
      <c r="I3691" t="s">
        <v>697</v>
      </c>
      <c r="J3691" t="s">
        <v>627</v>
      </c>
      <c r="K3691" t="s">
        <v>698</v>
      </c>
    </row>
    <row r="3692" spans="1:11">
      <c r="A3692" s="26">
        <v>43735</v>
      </c>
      <c r="B3692" t="s">
        <v>516</v>
      </c>
      <c r="C3692" t="s">
        <v>517</v>
      </c>
      <c r="D3692" t="s">
        <v>615</v>
      </c>
      <c r="E3692" t="s">
        <v>518</v>
      </c>
      <c r="F3692" s="29">
        <v>233</v>
      </c>
      <c r="G3692" s="29">
        <v>8397274.5999999996</v>
      </c>
      <c r="H3692" t="s">
        <v>11</v>
      </c>
      <c r="I3692" t="s">
        <v>699</v>
      </c>
      <c r="J3692" t="s">
        <v>627</v>
      </c>
      <c r="K3692" t="s">
        <v>700</v>
      </c>
    </row>
    <row r="3693" spans="1:11">
      <c r="A3693" s="26">
        <v>43735</v>
      </c>
      <c r="B3693" t="s">
        <v>516</v>
      </c>
      <c r="C3693" t="s">
        <v>517</v>
      </c>
      <c r="D3693" t="s">
        <v>615</v>
      </c>
      <c r="E3693" t="s">
        <v>518</v>
      </c>
      <c r="F3693" s="29">
        <v>929</v>
      </c>
      <c r="G3693" s="29">
        <v>44453948.57</v>
      </c>
      <c r="H3693" t="s">
        <v>11</v>
      </c>
      <c r="I3693" t="s">
        <v>1248</v>
      </c>
      <c r="J3693" t="s">
        <v>627</v>
      </c>
      <c r="K3693" t="s">
        <v>1225</v>
      </c>
    </row>
    <row r="3694" spans="1:11">
      <c r="A3694" s="26">
        <v>43735</v>
      </c>
      <c r="B3694" t="s">
        <v>516</v>
      </c>
      <c r="C3694" t="s">
        <v>517</v>
      </c>
      <c r="D3694" t="s">
        <v>615</v>
      </c>
      <c r="E3694" t="s">
        <v>518</v>
      </c>
      <c r="F3694" s="29">
        <v>2181</v>
      </c>
      <c r="G3694" s="29">
        <v>1520352813.3299999</v>
      </c>
      <c r="H3694" t="s">
        <v>11</v>
      </c>
      <c r="I3694" t="s">
        <v>701</v>
      </c>
      <c r="J3694" t="s">
        <v>627</v>
      </c>
      <c r="K3694" t="s">
        <v>702</v>
      </c>
    </row>
    <row r="3695" spans="1:11">
      <c r="A3695" s="26">
        <v>43735</v>
      </c>
      <c r="B3695" t="s">
        <v>516</v>
      </c>
      <c r="C3695" t="s">
        <v>517</v>
      </c>
      <c r="D3695" t="s">
        <v>615</v>
      </c>
      <c r="E3695" t="s">
        <v>518</v>
      </c>
      <c r="F3695" s="29">
        <v>63</v>
      </c>
      <c r="G3695" s="29">
        <v>8733910.1600000001</v>
      </c>
      <c r="H3695" t="s">
        <v>11</v>
      </c>
      <c r="I3695" t="s">
        <v>1249</v>
      </c>
      <c r="J3695" t="s">
        <v>627</v>
      </c>
      <c r="K3695" t="s">
        <v>704</v>
      </c>
    </row>
    <row r="3696" spans="1:11">
      <c r="A3696" s="26">
        <v>43735</v>
      </c>
      <c r="B3696" t="s">
        <v>516</v>
      </c>
      <c r="C3696" t="s">
        <v>517</v>
      </c>
      <c r="D3696" t="s">
        <v>615</v>
      </c>
      <c r="E3696" t="s">
        <v>518</v>
      </c>
      <c r="F3696" s="29">
        <v>294</v>
      </c>
      <c r="G3696" s="29">
        <v>14425459.050000001</v>
      </c>
      <c r="H3696" t="s">
        <v>11</v>
      </c>
      <c r="I3696" t="s">
        <v>1250</v>
      </c>
      <c r="J3696" t="s">
        <v>627</v>
      </c>
      <c r="K3696" t="s">
        <v>706</v>
      </c>
    </row>
    <row r="3697" spans="1:11">
      <c r="A3697" s="26">
        <v>43735</v>
      </c>
      <c r="B3697" t="s">
        <v>516</v>
      </c>
      <c r="C3697" t="s">
        <v>517</v>
      </c>
      <c r="D3697" t="s">
        <v>615</v>
      </c>
      <c r="E3697" t="s">
        <v>518</v>
      </c>
      <c r="F3697" s="29">
        <v>92</v>
      </c>
      <c r="G3697" s="29">
        <v>8191851.4299999997</v>
      </c>
      <c r="H3697" t="s">
        <v>11</v>
      </c>
      <c r="I3697" t="s">
        <v>1251</v>
      </c>
      <c r="J3697" t="s">
        <v>627</v>
      </c>
      <c r="K3697" t="s">
        <v>708</v>
      </c>
    </row>
    <row r="3698" spans="1:11">
      <c r="A3698" s="26">
        <v>43735</v>
      </c>
      <c r="B3698" t="s">
        <v>516</v>
      </c>
      <c r="C3698" t="s">
        <v>517</v>
      </c>
      <c r="D3698" t="s">
        <v>615</v>
      </c>
      <c r="E3698" t="s">
        <v>518</v>
      </c>
      <c r="F3698" s="29">
        <v>15</v>
      </c>
      <c r="G3698" s="29">
        <v>1193511.1100000001</v>
      </c>
      <c r="H3698" t="s">
        <v>11</v>
      </c>
      <c r="I3698" t="s">
        <v>1252</v>
      </c>
      <c r="J3698" t="s">
        <v>627</v>
      </c>
      <c r="K3698" t="s">
        <v>710</v>
      </c>
    </row>
    <row r="3699" spans="1:11">
      <c r="A3699" s="26">
        <v>43735</v>
      </c>
      <c r="B3699" t="s">
        <v>516</v>
      </c>
      <c r="C3699" t="s">
        <v>517</v>
      </c>
      <c r="D3699" t="s">
        <v>615</v>
      </c>
      <c r="E3699" t="s">
        <v>518</v>
      </c>
      <c r="F3699" s="29">
        <v>146</v>
      </c>
      <c r="G3699" s="29">
        <v>5740269.21</v>
      </c>
      <c r="H3699" t="s">
        <v>11</v>
      </c>
      <c r="I3699" t="s">
        <v>1253</v>
      </c>
      <c r="J3699" t="s">
        <v>627</v>
      </c>
      <c r="K3699" t="s">
        <v>712</v>
      </c>
    </row>
    <row r="3700" spans="1:11">
      <c r="A3700" s="26">
        <v>43735</v>
      </c>
      <c r="B3700" t="s">
        <v>516</v>
      </c>
      <c r="C3700" t="s">
        <v>517</v>
      </c>
      <c r="D3700" t="s">
        <v>615</v>
      </c>
      <c r="E3700" t="s">
        <v>518</v>
      </c>
      <c r="F3700" s="29">
        <v>194</v>
      </c>
      <c r="G3700" s="29">
        <v>4001091.75</v>
      </c>
      <c r="H3700" t="s">
        <v>11</v>
      </c>
      <c r="I3700" t="s">
        <v>1254</v>
      </c>
      <c r="J3700" t="s">
        <v>627</v>
      </c>
      <c r="K3700" t="s">
        <v>714</v>
      </c>
    </row>
    <row r="3701" spans="1:11">
      <c r="A3701" s="26">
        <v>43735</v>
      </c>
      <c r="B3701" t="s">
        <v>516</v>
      </c>
      <c r="C3701" t="s">
        <v>517</v>
      </c>
      <c r="D3701" t="s">
        <v>615</v>
      </c>
      <c r="E3701" t="s">
        <v>518</v>
      </c>
      <c r="F3701" s="29">
        <v>22</v>
      </c>
      <c r="G3701" s="29">
        <v>2085071.75</v>
      </c>
      <c r="H3701" t="s">
        <v>11</v>
      </c>
      <c r="I3701" t="s">
        <v>1255</v>
      </c>
      <c r="J3701" t="s">
        <v>627</v>
      </c>
      <c r="K3701" t="s">
        <v>716</v>
      </c>
    </row>
    <row r="3702" spans="1:11">
      <c r="A3702" s="26">
        <v>43735</v>
      </c>
      <c r="B3702" t="s">
        <v>516</v>
      </c>
      <c r="C3702" t="s">
        <v>517</v>
      </c>
      <c r="D3702" t="s">
        <v>615</v>
      </c>
      <c r="E3702" t="s">
        <v>518</v>
      </c>
      <c r="F3702" s="29">
        <v>105</v>
      </c>
      <c r="G3702" s="29">
        <v>5063121.9000000004</v>
      </c>
      <c r="H3702" t="s">
        <v>11</v>
      </c>
      <c r="I3702" t="s">
        <v>719</v>
      </c>
      <c r="J3702" t="s">
        <v>627</v>
      </c>
      <c r="K3702" t="s">
        <v>720</v>
      </c>
    </row>
    <row r="3703" spans="1:11">
      <c r="A3703" s="26">
        <v>43735</v>
      </c>
      <c r="B3703" t="s">
        <v>516</v>
      </c>
      <c r="C3703" t="s">
        <v>517</v>
      </c>
      <c r="D3703" t="s">
        <v>615</v>
      </c>
      <c r="E3703" t="s">
        <v>518</v>
      </c>
      <c r="F3703" s="29">
        <v>38</v>
      </c>
      <c r="G3703" s="29">
        <v>26309290.48</v>
      </c>
      <c r="H3703" t="s">
        <v>11</v>
      </c>
      <c r="I3703" t="s">
        <v>721</v>
      </c>
      <c r="J3703" t="s">
        <v>627</v>
      </c>
      <c r="K3703" t="s">
        <v>722</v>
      </c>
    </row>
    <row r="3704" spans="1:11">
      <c r="A3704" s="26">
        <v>43735</v>
      </c>
      <c r="B3704" t="s">
        <v>516</v>
      </c>
      <c r="C3704" t="s">
        <v>517</v>
      </c>
      <c r="D3704" t="s">
        <v>615</v>
      </c>
      <c r="E3704" t="s">
        <v>518</v>
      </c>
      <c r="F3704" s="29">
        <v>13</v>
      </c>
      <c r="G3704" s="29">
        <v>1310391.43</v>
      </c>
      <c r="H3704" t="s">
        <v>11</v>
      </c>
      <c r="I3704" t="s">
        <v>1256</v>
      </c>
      <c r="J3704" t="s">
        <v>627</v>
      </c>
      <c r="K3704" t="s">
        <v>724</v>
      </c>
    </row>
    <row r="3705" spans="1:11">
      <c r="A3705" s="26">
        <v>43735</v>
      </c>
      <c r="B3705" t="s">
        <v>516</v>
      </c>
      <c r="C3705" t="s">
        <v>517</v>
      </c>
      <c r="D3705" t="s">
        <v>615</v>
      </c>
      <c r="E3705" t="s">
        <v>518</v>
      </c>
      <c r="F3705" s="29">
        <v>34</v>
      </c>
      <c r="G3705" s="29">
        <v>583822.86</v>
      </c>
      <c r="H3705" t="s">
        <v>11</v>
      </c>
      <c r="I3705" t="s">
        <v>1257</v>
      </c>
      <c r="J3705" t="s">
        <v>627</v>
      </c>
      <c r="K3705" t="s">
        <v>726</v>
      </c>
    </row>
    <row r="3706" spans="1:11">
      <c r="A3706" s="26">
        <v>43735</v>
      </c>
      <c r="B3706" t="s">
        <v>516</v>
      </c>
      <c r="C3706" t="s">
        <v>517</v>
      </c>
      <c r="D3706" t="s">
        <v>615</v>
      </c>
      <c r="E3706" t="s">
        <v>518</v>
      </c>
      <c r="F3706" s="29">
        <v>130</v>
      </c>
      <c r="G3706" s="29">
        <v>10742014.6</v>
      </c>
      <c r="H3706" t="s">
        <v>11</v>
      </c>
      <c r="I3706" t="s">
        <v>1258</v>
      </c>
      <c r="J3706" t="s">
        <v>627</v>
      </c>
      <c r="K3706" t="s">
        <v>734</v>
      </c>
    </row>
    <row r="3707" spans="1:11">
      <c r="A3707" s="26">
        <v>43735</v>
      </c>
      <c r="B3707" t="s">
        <v>516</v>
      </c>
      <c r="C3707" t="s">
        <v>517</v>
      </c>
      <c r="D3707" t="s">
        <v>615</v>
      </c>
      <c r="E3707" t="s">
        <v>518</v>
      </c>
      <c r="F3707" s="29">
        <v>529</v>
      </c>
      <c r="G3707" s="29">
        <v>280634133.64999998</v>
      </c>
      <c r="H3707" t="s">
        <v>11</v>
      </c>
      <c r="I3707" t="s">
        <v>735</v>
      </c>
      <c r="J3707" t="s">
        <v>627</v>
      </c>
      <c r="K3707" t="s">
        <v>736</v>
      </c>
    </row>
    <row r="3708" spans="1:11">
      <c r="A3708" s="26">
        <v>43735</v>
      </c>
      <c r="B3708" t="s">
        <v>516</v>
      </c>
      <c r="C3708" t="s">
        <v>517</v>
      </c>
      <c r="D3708" t="s">
        <v>615</v>
      </c>
      <c r="E3708" t="s">
        <v>518</v>
      </c>
      <c r="F3708" s="29">
        <v>3</v>
      </c>
      <c r="G3708" s="29">
        <v>1708576.19</v>
      </c>
      <c r="H3708" t="s">
        <v>11</v>
      </c>
      <c r="I3708" t="s">
        <v>1259</v>
      </c>
      <c r="J3708" t="s">
        <v>627</v>
      </c>
      <c r="K3708" t="s">
        <v>738</v>
      </c>
    </row>
    <row r="3709" spans="1:11">
      <c r="A3709" s="26">
        <v>43735</v>
      </c>
      <c r="B3709" t="s">
        <v>516</v>
      </c>
      <c r="C3709" t="s">
        <v>517</v>
      </c>
      <c r="D3709" t="s">
        <v>615</v>
      </c>
      <c r="E3709" t="s">
        <v>518</v>
      </c>
      <c r="F3709" s="29">
        <v>57</v>
      </c>
      <c r="G3709" s="29">
        <v>4901977.46</v>
      </c>
      <c r="H3709" t="s">
        <v>11</v>
      </c>
      <c r="I3709" t="s">
        <v>739</v>
      </c>
      <c r="J3709" t="s">
        <v>627</v>
      </c>
      <c r="K3709" t="s">
        <v>740</v>
      </c>
    </row>
    <row r="3710" spans="1:11">
      <c r="A3710" s="26">
        <v>43735</v>
      </c>
      <c r="B3710" t="s">
        <v>516</v>
      </c>
      <c r="C3710" t="s">
        <v>517</v>
      </c>
      <c r="D3710" t="s">
        <v>615</v>
      </c>
      <c r="E3710" t="s">
        <v>518</v>
      </c>
      <c r="F3710" s="29">
        <v>94</v>
      </c>
      <c r="G3710" s="29">
        <v>8878953.6500000004</v>
      </c>
      <c r="H3710" t="s">
        <v>11</v>
      </c>
      <c r="I3710" t="s">
        <v>743</v>
      </c>
      <c r="J3710" t="s">
        <v>627</v>
      </c>
      <c r="K3710" t="s">
        <v>744</v>
      </c>
    </row>
    <row r="3711" spans="1:11">
      <c r="A3711" s="26">
        <v>43735</v>
      </c>
      <c r="B3711" t="s">
        <v>516</v>
      </c>
      <c r="C3711" t="s">
        <v>517</v>
      </c>
      <c r="D3711" t="s">
        <v>615</v>
      </c>
      <c r="E3711" t="s">
        <v>518</v>
      </c>
      <c r="F3711" s="29">
        <v>335</v>
      </c>
      <c r="G3711" s="29">
        <v>96732189.840000004</v>
      </c>
      <c r="H3711" t="s">
        <v>11</v>
      </c>
      <c r="I3711" t="s">
        <v>1260</v>
      </c>
      <c r="J3711" t="s">
        <v>627</v>
      </c>
      <c r="K3711" t="s">
        <v>746</v>
      </c>
    </row>
    <row r="3712" spans="1:11">
      <c r="A3712" s="26">
        <v>43735</v>
      </c>
      <c r="B3712" t="s">
        <v>516</v>
      </c>
      <c r="C3712" t="s">
        <v>517</v>
      </c>
      <c r="D3712" t="s">
        <v>615</v>
      </c>
      <c r="E3712" t="s">
        <v>518</v>
      </c>
      <c r="F3712" s="29">
        <v>2398</v>
      </c>
      <c r="G3712" s="29">
        <v>155502119.37</v>
      </c>
      <c r="H3712" t="s">
        <v>11</v>
      </c>
      <c r="I3712" t="s">
        <v>747</v>
      </c>
      <c r="J3712" t="s">
        <v>627</v>
      </c>
      <c r="K3712" t="s">
        <v>748</v>
      </c>
    </row>
    <row r="3713" spans="1:11">
      <c r="A3713" s="26">
        <v>43735</v>
      </c>
      <c r="B3713" t="s">
        <v>516</v>
      </c>
      <c r="C3713" t="s">
        <v>517</v>
      </c>
      <c r="D3713" t="s">
        <v>615</v>
      </c>
      <c r="E3713" t="s">
        <v>518</v>
      </c>
      <c r="F3713" s="29">
        <v>53</v>
      </c>
      <c r="G3713" s="29">
        <v>1327138.1000000001</v>
      </c>
      <c r="H3713" t="s">
        <v>11</v>
      </c>
      <c r="I3713" t="s">
        <v>1261</v>
      </c>
      <c r="J3713" t="s">
        <v>627</v>
      </c>
      <c r="K3713" t="s">
        <v>750</v>
      </c>
    </row>
    <row r="3714" spans="1:11">
      <c r="A3714" s="26">
        <v>43735</v>
      </c>
      <c r="B3714" t="s">
        <v>516</v>
      </c>
      <c r="C3714" t="s">
        <v>517</v>
      </c>
      <c r="D3714" t="s">
        <v>615</v>
      </c>
      <c r="E3714" t="s">
        <v>518</v>
      </c>
      <c r="F3714" s="29">
        <v>68</v>
      </c>
      <c r="G3714" s="29">
        <v>1727648.57</v>
      </c>
      <c r="H3714" t="s">
        <v>11</v>
      </c>
      <c r="I3714" t="s">
        <v>1262</v>
      </c>
      <c r="J3714" t="s">
        <v>627</v>
      </c>
      <c r="K3714" t="s">
        <v>752</v>
      </c>
    </row>
    <row r="3715" spans="1:11">
      <c r="A3715" s="26">
        <v>43735</v>
      </c>
      <c r="B3715" t="s">
        <v>516</v>
      </c>
      <c r="C3715" t="s">
        <v>517</v>
      </c>
      <c r="D3715" t="s">
        <v>615</v>
      </c>
      <c r="E3715" t="s">
        <v>518</v>
      </c>
      <c r="F3715" s="29">
        <v>578</v>
      </c>
      <c r="G3715" s="29">
        <v>26779200.710000001</v>
      </c>
      <c r="H3715" t="s">
        <v>11</v>
      </c>
      <c r="I3715" t="s">
        <v>1263</v>
      </c>
      <c r="J3715" t="s">
        <v>627</v>
      </c>
      <c r="K3715" t="s">
        <v>754</v>
      </c>
    </row>
    <row r="3716" spans="1:11">
      <c r="A3716" s="26">
        <v>43735</v>
      </c>
      <c r="B3716" t="s">
        <v>516</v>
      </c>
      <c r="C3716" t="s">
        <v>517</v>
      </c>
      <c r="D3716" t="s">
        <v>615</v>
      </c>
      <c r="E3716" t="s">
        <v>518</v>
      </c>
      <c r="F3716" s="29">
        <v>1430</v>
      </c>
      <c r="G3716" s="29">
        <v>51574904.759999998</v>
      </c>
      <c r="H3716" t="s">
        <v>11</v>
      </c>
      <c r="I3716" t="s">
        <v>1264</v>
      </c>
      <c r="J3716" t="s">
        <v>627</v>
      </c>
      <c r="K3716" t="s">
        <v>756</v>
      </c>
    </row>
    <row r="3717" spans="1:11">
      <c r="A3717" s="26">
        <v>43735</v>
      </c>
      <c r="B3717" t="s">
        <v>516</v>
      </c>
      <c r="C3717" t="s">
        <v>517</v>
      </c>
      <c r="D3717" t="s">
        <v>615</v>
      </c>
      <c r="E3717" t="s">
        <v>518</v>
      </c>
      <c r="F3717" s="29">
        <v>13</v>
      </c>
      <c r="G3717" s="29">
        <v>975900.63</v>
      </c>
      <c r="H3717" t="s">
        <v>11</v>
      </c>
      <c r="I3717" t="s">
        <v>757</v>
      </c>
      <c r="J3717" t="s">
        <v>627</v>
      </c>
      <c r="K3717" t="s">
        <v>758</v>
      </c>
    </row>
    <row r="3718" spans="1:11">
      <c r="A3718" s="26">
        <v>43735</v>
      </c>
      <c r="B3718" t="s">
        <v>516</v>
      </c>
      <c r="C3718" t="s">
        <v>517</v>
      </c>
      <c r="D3718" t="s">
        <v>615</v>
      </c>
      <c r="E3718" t="s">
        <v>518</v>
      </c>
      <c r="F3718" s="29">
        <v>46</v>
      </c>
      <c r="G3718" s="29">
        <v>5868808.5700000003</v>
      </c>
      <c r="H3718" t="s">
        <v>11</v>
      </c>
      <c r="I3718" t="s">
        <v>1265</v>
      </c>
      <c r="J3718" t="s">
        <v>627</v>
      </c>
      <c r="K3718" t="s">
        <v>760</v>
      </c>
    </row>
    <row r="3719" spans="1:11">
      <c r="A3719" s="26">
        <v>43735</v>
      </c>
      <c r="B3719" t="s">
        <v>516</v>
      </c>
      <c r="C3719" t="s">
        <v>517</v>
      </c>
      <c r="D3719" t="s">
        <v>615</v>
      </c>
      <c r="E3719" t="s">
        <v>518</v>
      </c>
      <c r="F3719" s="29">
        <v>472</v>
      </c>
      <c r="G3719" s="29">
        <v>48803121.899999999</v>
      </c>
      <c r="H3719" t="s">
        <v>11</v>
      </c>
      <c r="I3719" t="s">
        <v>1266</v>
      </c>
      <c r="J3719" t="s">
        <v>627</v>
      </c>
      <c r="K3719" t="s">
        <v>762</v>
      </c>
    </row>
    <row r="3720" spans="1:11">
      <c r="A3720" s="26">
        <v>43735</v>
      </c>
      <c r="B3720" t="s">
        <v>516</v>
      </c>
      <c r="C3720" t="s">
        <v>517</v>
      </c>
      <c r="D3720" t="s">
        <v>615</v>
      </c>
      <c r="E3720" t="s">
        <v>518</v>
      </c>
      <c r="F3720" s="29">
        <v>517</v>
      </c>
      <c r="G3720" s="29">
        <v>91749157.459999993</v>
      </c>
      <c r="H3720" t="s">
        <v>11</v>
      </c>
      <c r="I3720" t="s">
        <v>1267</v>
      </c>
      <c r="J3720" t="s">
        <v>627</v>
      </c>
      <c r="K3720" t="s">
        <v>764</v>
      </c>
    </row>
    <row r="3721" spans="1:11">
      <c r="A3721" s="26">
        <v>43735</v>
      </c>
      <c r="B3721" t="s">
        <v>516</v>
      </c>
      <c r="C3721" t="s">
        <v>517</v>
      </c>
      <c r="D3721" t="s">
        <v>615</v>
      </c>
      <c r="E3721" t="s">
        <v>518</v>
      </c>
      <c r="F3721" s="29">
        <v>1142</v>
      </c>
      <c r="G3721" s="29">
        <v>495184341.26999998</v>
      </c>
      <c r="H3721" t="s">
        <v>11</v>
      </c>
      <c r="I3721" t="s">
        <v>1268</v>
      </c>
      <c r="J3721" t="s">
        <v>627</v>
      </c>
      <c r="K3721" t="s">
        <v>766</v>
      </c>
    </row>
    <row r="3722" spans="1:11">
      <c r="A3722" s="26">
        <v>43735</v>
      </c>
      <c r="B3722" t="s">
        <v>516</v>
      </c>
      <c r="C3722" t="s">
        <v>517</v>
      </c>
      <c r="D3722" t="s">
        <v>615</v>
      </c>
      <c r="E3722" t="s">
        <v>518</v>
      </c>
      <c r="F3722" s="29">
        <v>138</v>
      </c>
      <c r="G3722" s="29">
        <v>9718840</v>
      </c>
      <c r="H3722" t="s">
        <v>11</v>
      </c>
      <c r="I3722" t="s">
        <v>767</v>
      </c>
      <c r="J3722" t="s">
        <v>627</v>
      </c>
      <c r="K3722" t="s">
        <v>768</v>
      </c>
    </row>
    <row r="3723" spans="1:11">
      <c r="A3723" s="26">
        <v>43735</v>
      </c>
      <c r="B3723" t="s">
        <v>516</v>
      </c>
      <c r="C3723" t="s">
        <v>517</v>
      </c>
      <c r="D3723" t="s">
        <v>615</v>
      </c>
      <c r="E3723" t="s">
        <v>518</v>
      </c>
      <c r="F3723" s="29">
        <v>15</v>
      </c>
      <c r="G3723" s="29">
        <v>881591.75</v>
      </c>
      <c r="H3723" t="s">
        <v>11</v>
      </c>
      <c r="I3723" t="s">
        <v>769</v>
      </c>
      <c r="J3723" t="s">
        <v>627</v>
      </c>
      <c r="K3723" t="s">
        <v>770</v>
      </c>
    </row>
    <row r="3724" spans="1:11">
      <c r="A3724" s="26">
        <v>43735</v>
      </c>
      <c r="B3724" t="s">
        <v>516</v>
      </c>
      <c r="C3724" t="s">
        <v>517</v>
      </c>
      <c r="D3724" t="s">
        <v>615</v>
      </c>
      <c r="E3724" t="s">
        <v>518</v>
      </c>
      <c r="F3724" s="29">
        <v>171</v>
      </c>
      <c r="G3724" s="29">
        <v>4602172.0599999996</v>
      </c>
      <c r="H3724" t="s">
        <v>11</v>
      </c>
      <c r="I3724" t="s">
        <v>1269</v>
      </c>
      <c r="J3724" t="s">
        <v>627</v>
      </c>
      <c r="K3724" t="s">
        <v>772</v>
      </c>
    </row>
    <row r="3725" spans="1:11">
      <c r="A3725" s="26">
        <v>43735</v>
      </c>
      <c r="B3725" t="s">
        <v>516</v>
      </c>
      <c r="C3725" t="s">
        <v>517</v>
      </c>
      <c r="D3725" t="s">
        <v>615</v>
      </c>
      <c r="E3725" t="s">
        <v>518</v>
      </c>
      <c r="F3725" s="29">
        <v>139</v>
      </c>
      <c r="G3725" s="29">
        <v>44123561.899999999</v>
      </c>
      <c r="H3725" t="s">
        <v>11</v>
      </c>
      <c r="I3725" t="s">
        <v>773</v>
      </c>
      <c r="J3725" t="s">
        <v>627</v>
      </c>
      <c r="K3725" t="s">
        <v>774</v>
      </c>
    </row>
    <row r="3726" spans="1:11">
      <c r="A3726" s="26">
        <v>43735</v>
      </c>
      <c r="B3726" t="s">
        <v>516</v>
      </c>
      <c r="C3726" t="s">
        <v>517</v>
      </c>
      <c r="D3726" t="s">
        <v>615</v>
      </c>
      <c r="E3726" t="s">
        <v>518</v>
      </c>
      <c r="F3726" s="29">
        <v>1173</v>
      </c>
      <c r="G3726" s="29">
        <v>77670854.290000007</v>
      </c>
      <c r="H3726" t="s">
        <v>11</v>
      </c>
      <c r="I3726" t="s">
        <v>775</v>
      </c>
      <c r="J3726" t="s">
        <v>627</v>
      </c>
      <c r="K3726" t="s">
        <v>776</v>
      </c>
    </row>
    <row r="3727" spans="1:11">
      <c r="A3727" s="26">
        <v>43735</v>
      </c>
      <c r="B3727" t="s">
        <v>516</v>
      </c>
      <c r="C3727" t="s">
        <v>517</v>
      </c>
      <c r="D3727" t="s">
        <v>615</v>
      </c>
      <c r="E3727" t="s">
        <v>518</v>
      </c>
      <c r="F3727" s="29">
        <v>1002</v>
      </c>
      <c r="G3727" s="29">
        <v>202985449.84</v>
      </c>
      <c r="H3727" t="s">
        <v>11</v>
      </c>
      <c r="I3727" t="s">
        <v>777</v>
      </c>
      <c r="J3727" t="s">
        <v>627</v>
      </c>
      <c r="K3727" t="s">
        <v>778</v>
      </c>
    </row>
    <row r="3728" spans="1:11">
      <c r="A3728" s="26">
        <v>43735</v>
      </c>
      <c r="B3728" t="s">
        <v>516</v>
      </c>
      <c r="C3728" t="s">
        <v>517</v>
      </c>
      <c r="D3728" t="s">
        <v>615</v>
      </c>
      <c r="E3728" t="s">
        <v>518</v>
      </c>
      <c r="F3728" s="29">
        <v>303</v>
      </c>
      <c r="G3728" s="29">
        <v>50096707.619999997</v>
      </c>
      <c r="H3728" t="s">
        <v>11</v>
      </c>
      <c r="I3728" t="s">
        <v>1270</v>
      </c>
      <c r="J3728" t="s">
        <v>627</v>
      </c>
      <c r="K3728" t="s">
        <v>780</v>
      </c>
    </row>
    <row r="3729" spans="1:11">
      <c r="A3729" s="26">
        <v>43735</v>
      </c>
      <c r="B3729" t="s">
        <v>516</v>
      </c>
      <c r="C3729" t="s">
        <v>517</v>
      </c>
      <c r="D3729" t="s">
        <v>615</v>
      </c>
      <c r="E3729" t="s">
        <v>518</v>
      </c>
      <c r="F3729" s="29">
        <v>685</v>
      </c>
      <c r="G3729" s="29">
        <v>310187857.13999999</v>
      </c>
      <c r="H3729" t="s">
        <v>11</v>
      </c>
      <c r="I3729" t="s">
        <v>781</v>
      </c>
      <c r="J3729" t="s">
        <v>627</v>
      </c>
      <c r="K3729" t="s">
        <v>782</v>
      </c>
    </row>
    <row r="3730" spans="1:11">
      <c r="A3730" s="26">
        <v>43735</v>
      </c>
      <c r="B3730" t="s">
        <v>516</v>
      </c>
      <c r="C3730" t="s">
        <v>517</v>
      </c>
      <c r="D3730" t="s">
        <v>615</v>
      </c>
      <c r="E3730" t="s">
        <v>518</v>
      </c>
      <c r="F3730" s="29">
        <v>147</v>
      </c>
      <c r="G3730" s="29">
        <v>6620800.6299999999</v>
      </c>
      <c r="H3730" t="s">
        <v>11</v>
      </c>
      <c r="I3730" t="s">
        <v>1271</v>
      </c>
      <c r="J3730" t="s">
        <v>627</v>
      </c>
      <c r="K3730" t="s">
        <v>784</v>
      </c>
    </row>
    <row r="3731" spans="1:11">
      <c r="A3731" s="26">
        <v>43735</v>
      </c>
      <c r="B3731" t="s">
        <v>516</v>
      </c>
      <c r="C3731" t="s">
        <v>517</v>
      </c>
      <c r="D3731" t="s">
        <v>615</v>
      </c>
      <c r="E3731" t="s">
        <v>518</v>
      </c>
      <c r="F3731" s="29">
        <v>36</v>
      </c>
      <c r="G3731" s="29">
        <v>819679.05</v>
      </c>
      <c r="H3731" t="s">
        <v>11</v>
      </c>
      <c r="I3731" t="s">
        <v>1272</v>
      </c>
      <c r="J3731" t="s">
        <v>627</v>
      </c>
      <c r="K3731" t="s">
        <v>786</v>
      </c>
    </row>
    <row r="3732" spans="1:11">
      <c r="A3732" s="26">
        <v>43735</v>
      </c>
      <c r="B3732" t="s">
        <v>516</v>
      </c>
      <c r="C3732" t="s">
        <v>517</v>
      </c>
      <c r="D3732" t="s">
        <v>615</v>
      </c>
      <c r="E3732" t="s">
        <v>518</v>
      </c>
      <c r="F3732" s="29">
        <v>2119</v>
      </c>
      <c r="G3732" s="29">
        <v>687663443.80999994</v>
      </c>
      <c r="H3732" t="s">
        <v>11</v>
      </c>
      <c r="I3732" t="s">
        <v>1273</v>
      </c>
      <c r="J3732" t="s">
        <v>627</v>
      </c>
      <c r="K3732" t="s">
        <v>788</v>
      </c>
    </row>
    <row r="3733" spans="1:11">
      <c r="A3733" s="26">
        <v>43735</v>
      </c>
      <c r="B3733" t="s">
        <v>516</v>
      </c>
      <c r="C3733" t="s">
        <v>517</v>
      </c>
      <c r="D3733" t="s">
        <v>615</v>
      </c>
      <c r="E3733" t="s">
        <v>518</v>
      </c>
      <c r="F3733" s="29">
        <v>628</v>
      </c>
      <c r="G3733" s="29">
        <v>46675141.270000003</v>
      </c>
      <c r="H3733" t="s">
        <v>11</v>
      </c>
      <c r="I3733" t="s">
        <v>1274</v>
      </c>
      <c r="J3733" t="s">
        <v>627</v>
      </c>
      <c r="K3733" t="s">
        <v>790</v>
      </c>
    </row>
    <row r="3734" spans="1:11">
      <c r="A3734" s="26">
        <v>43735</v>
      </c>
      <c r="B3734" t="s">
        <v>516</v>
      </c>
      <c r="C3734" t="s">
        <v>517</v>
      </c>
      <c r="D3734" t="s">
        <v>615</v>
      </c>
      <c r="E3734" t="s">
        <v>518</v>
      </c>
      <c r="F3734" s="29">
        <v>120</v>
      </c>
      <c r="G3734" s="29">
        <v>1850614.92</v>
      </c>
      <c r="H3734" t="s">
        <v>11</v>
      </c>
      <c r="I3734" t="s">
        <v>791</v>
      </c>
      <c r="J3734" t="s">
        <v>627</v>
      </c>
      <c r="K3734" t="s">
        <v>792</v>
      </c>
    </row>
    <row r="3735" spans="1:11">
      <c r="A3735" s="26">
        <v>43735</v>
      </c>
      <c r="B3735" t="s">
        <v>516</v>
      </c>
      <c r="C3735" t="s">
        <v>517</v>
      </c>
      <c r="D3735" t="s">
        <v>615</v>
      </c>
      <c r="E3735" t="s">
        <v>518</v>
      </c>
      <c r="F3735" s="29">
        <v>443</v>
      </c>
      <c r="G3735" s="29">
        <v>24854182.859999999</v>
      </c>
      <c r="H3735" t="s">
        <v>11</v>
      </c>
      <c r="I3735" t="s">
        <v>793</v>
      </c>
      <c r="J3735" t="s">
        <v>627</v>
      </c>
      <c r="K3735" t="s">
        <v>794</v>
      </c>
    </row>
    <row r="3736" spans="1:11">
      <c r="A3736" s="26">
        <v>43735</v>
      </c>
      <c r="B3736" t="s">
        <v>516</v>
      </c>
      <c r="C3736" t="s">
        <v>517</v>
      </c>
      <c r="D3736" t="s">
        <v>615</v>
      </c>
      <c r="E3736" t="s">
        <v>518</v>
      </c>
      <c r="F3736" s="29">
        <v>50</v>
      </c>
      <c r="G3736" s="29">
        <v>4932015.87</v>
      </c>
      <c r="H3736" t="s">
        <v>11</v>
      </c>
      <c r="I3736" t="s">
        <v>795</v>
      </c>
      <c r="J3736" t="s">
        <v>627</v>
      </c>
      <c r="K3736" t="s">
        <v>796</v>
      </c>
    </row>
    <row r="3737" spans="1:11">
      <c r="A3737" s="26">
        <v>43735</v>
      </c>
      <c r="B3737" t="s">
        <v>516</v>
      </c>
      <c r="C3737" t="s">
        <v>517</v>
      </c>
      <c r="D3737" t="s">
        <v>615</v>
      </c>
      <c r="E3737" t="s">
        <v>518</v>
      </c>
      <c r="F3737" s="29">
        <v>42</v>
      </c>
      <c r="G3737" s="29">
        <v>6850542.8600000003</v>
      </c>
      <c r="H3737" t="s">
        <v>11</v>
      </c>
      <c r="I3737" t="s">
        <v>797</v>
      </c>
      <c r="J3737" t="s">
        <v>627</v>
      </c>
      <c r="K3737" t="s">
        <v>798</v>
      </c>
    </row>
    <row r="3738" spans="1:11">
      <c r="A3738" s="26">
        <v>43735</v>
      </c>
      <c r="B3738" t="s">
        <v>516</v>
      </c>
      <c r="C3738" t="s">
        <v>517</v>
      </c>
      <c r="D3738" t="s">
        <v>615</v>
      </c>
      <c r="E3738" t="s">
        <v>518</v>
      </c>
      <c r="F3738" s="29">
        <v>585</v>
      </c>
      <c r="G3738" s="29">
        <v>16671777.779999999</v>
      </c>
      <c r="H3738" t="s">
        <v>11</v>
      </c>
      <c r="I3738" t="s">
        <v>1275</v>
      </c>
      <c r="J3738" t="s">
        <v>627</v>
      </c>
      <c r="K3738" t="s">
        <v>802</v>
      </c>
    </row>
    <row r="3739" spans="1:11">
      <c r="A3739" s="26">
        <v>43735</v>
      </c>
      <c r="B3739" t="s">
        <v>516</v>
      </c>
      <c r="C3739" t="s">
        <v>517</v>
      </c>
      <c r="D3739" t="s">
        <v>615</v>
      </c>
      <c r="E3739" t="s">
        <v>518</v>
      </c>
      <c r="F3739" s="29">
        <v>44</v>
      </c>
      <c r="G3739" s="29">
        <v>2239114.6</v>
      </c>
      <c r="H3739" t="s">
        <v>11</v>
      </c>
      <c r="I3739" t="s">
        <v>1276</v>
      </c>
      <c r="J3739" t="s">
        <v>627</v>
      </c>
      <c r="K3739" t="s">
        <v>1217</v>
      </c>
    </row>
    <row r="3740" spans="1:11">
      <c r="A3740" s="26">
        <v>43735</v>
      </c>
      <c r="B3740" t="s">
        <v>516</v>
      </c>
      <c r="C3740" t="s">
        <v>517</v>
      </c>
      <c r="D3740" t="s">
        <v>615</v>
      </c>
      <c r="E3740" t="s">
        <v>518</v>
      </c>
      <c r="F3740" s="29">
        <v>153</v>
      </c>
      <c r="G3740" s="29">
        <v>3973662.86</v>
      </c>
      <c r="H3740" t="s">
        <v>11</v>
      </c>
      <c r="I3740" t="s">
        <v>1277</v>
      </c>
      <c r="J3740" t="s">
        <v>627</v>
      </c>
      <c r="K3740" t="s">
        <v>804</v>
      </c>
    </row>
    <row r="3741" spans="1:11">
      <c r="A3741" s="26">
        <v>43735</v>
      </c>
      <c r="B3741" t="s">
        <v>516</v>
      </c>
      <c r="C3741" t="s">
        <v>517</v>
      </c>
      <c r="D3741" t="s">
        <v>615</v>
      </c>
      <c r="E3741" t="s">
        <v>518</v>
      </c>
      <c r="F3741" s="29">
        <v>34</v>
      </c>
      <c r="G3741" s="29">
        <v>1090338.4099999999</v>
      </c>
      <c r="H3741" t="s">
        <v>11</v>
      </c>
      <c r="I3741" t="s">
        <v>1278</v>
      </c>
      <c r="J3741" t="s">
        <v>627</v>
      </c>
      <c r="K3741" t="s">
        <v>806</v>
      </c>
    </row>
    <row r="3742" spans="1:11">
      <c r="A3742" s="26">
        <v>43735</v>
      </c>
      <c r="B3742" t="s">
        <v>516</v>
      </c>
      <c r="C3742" t="s">
        <v>517</v>
      </c>
      <c r="D3742" t="s">
        <v>615</v>
      </c>
      <c r="E3742" t="s">
        <v>518</v>
      </c>
      <c r="F3742" s="29">
        <v>55</v>
      </c>
      <c r="G3742" s="29">
        <v>3619153.02</v>
      </c>
      <c r="H3742" t="s">
        <v>11</v>
      </c>
      <c r="I3742" t="s">
        <v>1218</v>
      </c>
      <c r="J3742" t="s">
        <v>627</v>
      </c>
      <c r="K3742" t="s">
        <v>808</v>
      </c>
    </row>
    <row r="3743" spans="1:11">
      <c r="A3743" s="26">
        <v>43735</v>
      </c>
      <c r="B3743" t="s">
        <v>516</v>
      </c>
      <c r="C3743" t="s">
        <v>517</v>
      </c>
      <c r="D3743" t="s">
        <v>615</v>
      </c>
      <c r="E3743" t="s">
        <v>518</v>
      </c>
      <c r="F3743" s="29">
        <v>31</v>
      </c>
      <c r="G3743" s="29">
        <v>253693082.53999999</v>
      </c>
      <c r="H3743" t="s">
        <v>11</v>
      </c>
      <c r="I3743" t="s">
        <v>1279</v>
      </c>
      <c r="J3743" t="s">
        <v>627</v>
      </c>
      <c r="K3743" t="s">
        <v>810</v>
      </c>
    </row>
    <row r="3744" spans="1:11">
      <c r="A3744" s="26">
        <v>43735</v>
      </c>
      <c r="B3744" t="s">
        <v>516</v>
      </c>
      <c r="C3744" t="s">
        <v>517</v>
      </c>
      <c r="D3744" t="s">
        <v>615</v>
      </c>
      <c r="E3744" t="s">
        <v>518</v>
      </c>
      <c r="F3744" s="29">
        <v>785</v>
      </c>
      <c r="G3744" s="29">
        <v>132972175.87</v>
      </c>
      <c r="H3744" t="s">
        <v>11</v>
      </c>
      <c r="I3744" t="s">
        <v>811</v>
      </c>
      <c r="J3744" t="s">
        <v>627</v>
      </c>
      <c r="K3744" t="s">
        <v>812</v>
      </c>
    </row>
    <row r="3745" spans="1:11">
      <c r="A3745" s="26">
        <v>43735</v>
      </c>
      <c r="B3745" t="s">
        <v>516</v>
      </c>
      <c r="C3745" t="s">
        <v>517</v>
      </c>
      <c r="D3745" t="s">
        <v>615</v>
      </c>
      <c r="E3745" t="s">
        <v>518</v>
      </c>
      <c r="F3745" s="29">
        <v>1263</v>
      </c>
      <c r="G3745" s="29">
        <v>448930654.29000002</v>
      </c>
      <c r="H3745" t="s">
        <v>11</v>
      </c>
      <c r="I3745" t="s">
        <v>813</v>
      </c>
      <c r="J3745" t="s">
        <v>627</v>
      </c>
      <c r="K3745" t="s">
        <v>814</v>
      </c>
    </row>
    <row r="3746" spans="1:11">
      <c r="A3746" s="26">
        <v>43735</v>
      </c>
      <c r="B3746" t="s">
        <v>516</v>
      </c>
      <c r="C3746" t="s">
        <v>517</v>
      </c>
      <c r="D3746" t="s">
        <v>615</v>
      </c>
      <c r="E3746" t="s">
        <v>518</v>
      </c>
      <c r="F3746" s="29">
        <v>597</v>
      </c>
      <c r="G3746" s="29">
        <v>69452716.829999998</v>
      </c>
      <c r="H3746" t="s">
        <v>11</v>
      </c>
      <c r="I3746" t="s">
        <v>815</v>
      </c>
      <c r="J3746" t="s">
        <v>627</v>
      </c>
      <c r="K3746" t="s">
        <v>816</v>
      </c>
    </row>
    <row r="3747" spans="1:11">
      <c r="A3747" s="26">
        <v>43735</v>
      </c>
      <c r="B3747" t="s">
        <v>516</v>
      </c>
      <c r="C3747" t="s">
        <v>517</v>
      </c>
      <c r="D3747" t="s">
        <v>615</v>
      </c>
      <c r="E3747" t="s">
        <v>518</v>
      </c>
      <c r="F3747" s="29">
        <v>17</v>
      </c>
      <c r="G3747" s="29">
        <v>1357951.43</v>
      </c>
      <c r="H3747" t="s">
        <v>11</v>
      </c>
      <c r="I3747" t="s">
        <v>817</v>
      </c>
      <c r="J3747" t="s">
        <v>627</v>
      </c>
      <c r="K3747" t="s">
        <v>818</v>
      </c>
    </row>
    <row r="3748" spans="1:11">
      <c r="A3748" s="26">
        <v>43735</v>
      </c>
      <c r="B3748" t="s">
        <v>516</v>
      </c>
      <c r="C3748" t="s">
        <v>517</v>
      </c>
      <c r="D3748" t="s">
        <v>615</v>
      </c>
      <c r="E3748" t="s">
        <v>518</v>
      </c>
      <c r="F3748" s="29">
        <v>3982</v>
      </c>
      <c r="G3748" s="29">
        <v>322191164.75999999</v>
      </c>
      <c r="H3748" t="s">
        <v>11</v>
      </c>
      <c r="I3748" t="s">
        <v>819</v>
      </c>
      <c r="J3748" t="s">
        <v>627</v>
      </c>
      <c r="K3748" t="s">
        <v>820</v>
      </c>
    </row>
    <row r="3749" spans="1:11">
      <c r="A3749" s="26">
        <v>43735</v>
      </c>
      <c r="B3749" t="s">
        <v>516</v>
      </c>
      <c r="C3749" t="s">
        <v>517</v>
      </c>
      <c r="D3749" t="s">
        <v>615</v>
      </c>
      <c r="E3749" t="s">
        <v>518</v>
      </c>
      <c r="F3749" s="29">
        <v>33</v>
      </c>
      <c r="G3749" s="29">
        <v>2583406.67</v>
      </c>
      <c r="H3749" t="s">
        <v>11</v>
      </c>
      <c r="I3749" t="s">
        <v>1280</v>
      </c>
      <c r="J3749" t="s">
        <v>627</v>
      </c>
      <c r="K3749" t="s">
        <v>822</v>
      </c>
    </row>
    <row r="3750" spans="1:11">
      <c r="A3750" s="26">
        <v>43735</v>
      </c>
      <c r="B3750" t="s">
        <v>516</v>
      </c>
      <c r="C3750" t="s">
        <v>517</v>
      </c>
      <c r="D3750" t="s">
        <v>615</v>
      </c>
      <c r="E3750" t="s">
        <v>518</v>
      </c>
      <c r="F3750" s="29">
        <v>181</v>
      </c>
      <c r="G3750" s="29">
        <v>15206246.67</v>
      </c>
      <c r="H3750" t="s">
        <v>11</v>
      </c>
      <c r="I3750" t="s">
        <v>823</v>
      </c>
      <c r="J3750" t="s">
        <v>627</v>
      </c>
      <c r="K3750" t="s">
        <v>824</v>
      </c>
    </row>
    <row r="3751" spans="1:11">
      <c r="A3751" s="26">
        <v>43735</v>
      </c>
      <c r="B3751" t="s">
        <v>516</v>
      </c>
      <c r="C3751" t="s">
        <v>517</v>
      </c>
      <c r="D3751" t="s">
        <v>615</v>
      </c>
      <c r="E3751" t="s">
        <v>518</v>
      </c>
      <c r="F3751" s="29">
        <v>137</v>
      </c>
      <c r="G3751" s="29">
        <v>33727731.43</v>
      </c>
      <c r="H3751" t="s">
        <v>11</v>
      </c>
      <c r="I3751" t="s">
        <v>1281</v>
      </c>
      <c r="J3751" t="s">
        <v>627</v>
      </c>
      <c r="K3751" t="s">
        <v>826</v>
      </c>
    </row>
    <row r="3752" spans="1:11">
      <c r="A3752" s="26">
        <v>43735</v>
      </c>
      <c r="B3752" t="s">
        <v>516</v>
      </c>
      <c r="C3752" t="s">
        <v>517</v>
      </c>
      <c r="D3752" t="s">
        <v>615</v>
      </c>
      <c r="E3752" t="s">
        <v>518</v>
      </c>
      <c r="F3752" s="29">
        <v>313</v>
      </c>
      <c r="G3752" s="29">
        <v>14554946.98</v>
      </c>
      <c r="H3752" t="s">
        <v>11</v>
      </c>
      <c r="I3752" t="s">
        <v>827</v>
      </c>
      <c r="J3752" t="s">
        <v>627</v>
      </c>
      <c r="K3752" t="s">
        <v>828</v>
      </c>
    </row>
    <row r="3753" spans="1:11">
      <c r="A3753" s="26">
        <v>43735</v>
      </c>
      <c r="B3753" t="s">
        <v>516</v>
      </c>
      <c r="C3753" t="s">
        <v>517</v>
      </c>
      <c r="D3753" t="s">
        <v>615</v>
      </c>
      <c r="E3753" t="s">
        <v>518</v>
      </c>
      <c r="F3753" s="29">
        <v>819</v>
      </c>
      <c r="G3753" s="29">
        <v>386657006.67000002</v>
      </c>
      <c r="H3753" t="s">
        <v>11</v>
      </c>
      <c r="I3753" t="s">
        <v>829</v>
      </c>
      <c r="J3753" t="s">
        <v>627</v>
      </c>
      <c r="K3753" t="s">
        <v>830</v>
      </c>
    </row>
    <row r="3754" spans="1:11">
      <c r="A3754" s="26">
        <v>43735</v>
      </c>
      <c r="B3754" t="s">
        <v>516</v>
      </c>
      <c r="C3754" t="s">
        <v>517</v>
      </c>
      <c r="D3754" t="s">
        <v>615</v>
      </c>
      <c r="E3754" t="s">
        <v>518</v>
      </c>
      <c r="F3754" s="29">
        <v>195</v>
      </c>
      <c r="G3754" s="29">
        <v>94597494.920000002</v>
      </c>
      <c r="H3754" t="s">
        <v>11</v>
      </c>
      <c r="I3754" t="s">
        <v>1282</v>
      </c>
      <c r="J3754" t="s">
        <v>627</v>
      </c>
      <c r="K3754" t="s">
        <v>832</v>
      </c>
    </row>
    <row r="3755" spans="1:11">
      <c r="A3755" s="26">
        <v>43735</v>
      </c>
      <c r="B3755" t="s">
        <v>516</v>
      </c>
      <c r="C3755" t="s">
        <v>517</v>
      </c>
      <c r="D3755" t="s">
        <v>615</v>
      </c>
      <c r="E3755" t="s">
        <v>518</v>
      </c>
      <c r="F3755" s="29">
        <v>691</v>
      </c>
      <c r="G3755" s="29">
        <v>76765224.439999998</v>
      </c>
      <c r="H3755" t="s">
        <v>11</v>
      </c>
      <c r="I3755" t="s">
        <v>835</v>
      </c>
      <c r="J3755" t="s">
        <v>627</v>
      </c>
      <c r="K3755" t="s">
        <v>836</v>
      </c>
    </row>
    <row r="3756" spans="1:11">
      <c r="A3756" s="26">
        <v>43735</v>
      </c>
      <c r="B3756" t="s">
        <v>516</v>
      </c>
      <c r="C3756" t="s">
        <v>517</v>
      </c>
      <c r="D3756" t="s">
        <v>615</v>
      </c>
      <c r="E3756" t="s">
        <v>518</v>
      </c>
      <c r="F3756" s="29">
        <v>10</v>
      </c>
      <c r="G3756" s="29">
        <v>812165.4</v>
      </c>
      <c r="H3756" t="s">
        <v>11</v>
      </c>
      <c r="I3756" t="s">
        <v>1283</v>
      </c>
      <c r="J3756" t="s">
        <v>627</v>
      </c>
      <c r="K3756" t="s">
        <v>838</v>
      </c>
    </row>
    <row r="3757" spans="1:11">
      <c r="A3757" s="26">
        <v>43735</v>
      </c>
      <c r="B3757" t="s">
        <v>516</v>
      </c>
      <c r="C3757" t="s">
        <v>517</v>
      </c>
      <c r="D3757" t="s">
        <v>615</v>
      </c>
      <c r="E3757" t="s">
        <v>518</v>
      </c>
      <c r="F3757" s="29">
        <v>130</v>
      </c>
      <c r="G3757" s="29">
        <v>13751038.73</v>
      </c>
      <c r="H3757" t="s">
        <v>11</v>
      </c>
      <c r="I3757" t="s">
        <v>1284</v>
      </c>
      <c r="J3757" t="s">
        <v>627</v>
      </c>
      <c r="K3757" t="s">
        <v>840</v>
      </c>
    </row>
    <row r="3758" spans="1:11">
      <c r="A3758" s="26">
        <v>43735</v>
      </c>
      <c r="B3758" t="s">
        <v>516</v>
      </c>
      <c r="C3758" t="s">
        <v>517</v>
      </c>
      <c r="D3758" t="s">
        <v>615</v>
      </c>
      <c r="E3758" t="s">
        <v>518</v>
      </c>
      <c r="F3758" s="29">
        <v>7</v>
      </c>
      <c r="G3758" s="29">
        <v>1172177.78</v>
      </c>
      <c r="H3758" t="s">
        <v>11</v>
      </c>
      <c r="I3758" t="s">
        <v>841</v>
      </c>
      <c r="J3758" t="s">
        <v>627</v>
      </c>
      <c r="K3758" t="s">
        <v>842</v>
      </c>
    </row>
    <row r="3759" spans="1:11">
      <c r="A3759" s="26">
        <v>43735</v>
      </c>
      <c r="B3759" t="s">
        <v>516</v>
      </c>
      <c r="C3759" t="s">
        <v>517</v>
      </c>
      <c r="D3759" t="s">
        <v>615</v>
      </c>
      <c r="E3759" t="s">
        <v>518</v>
      </c>
      <c r="F3759" s="29">
        <v>1998</v>
      </c>
      <c r="G3759" s="29">
        <v>136726759.68000001</v>
      </c>
      <c r="H3759" t="s">
        <v>11</v>
      </c>
      <c r="I3759" t="s">
        <v>1285</v>
      </c>
      <c r="J3759" t="s">
        <v>627</v>
      </c>
      <c r="K3759" t="s">
        <v>844</v>
      </c>
    </row>
    <row r="3760" spans="1:11">
      <c r="A3760" s="26">
        <v>43735</v>
      </c>
      <c r="B3760" t="s">
        <v>516</v>
      </c>
      <c r="C3760" t="s">
        <v>517</v>
      </c>
      <c r="D3760" t="s">
        <v>615</v>
      </c>
      <c r="E3760" t="s">
        <v>518</v>
      </c>
      <c r="F3760" s="29">
        <v>212</v>
      </c>
      <c r="G3760" s="29">
        <v>50520462.859999999</v>
      </c>
      <c r="H3760" t="s">
        <v>11</v>
      </c>
      <c r="I3760" t="s">
        <v>845</v>
      </c>
      <c r="J3760" t="s">
        <v>627</v>
      </c>
      <c r="K3760" t="s">
        <v>846</v>
      </c>
    </row>
    <row r="3761" spans="1:11">
      <c r="A3761" s="26">
        <v>43735</v>
      </c>
      <c r="B3761" t="s">
        <v>516</v>
      </c>
      <c r="C3761" t="s">
        <v>517</v>
      </c>
      <c r="D3761" t="s">
        <v>615</v>
      </c>
      <c r="E3761" t="s">
        <v>518</v>
      </c>
      <c r="F3761" s="29">
        <v>44</v>
      </c>
      <c r="G3761" s="29">
        <v>7149127.9400000004</v>
      </c>
      <c r="H3761" t="s">
        <v>11</v>
      </c>
      <c r="I3761" t="s">
        <v>849</v>
      </c>
      <c r="J3761" t="s">
        <v>627</v>
      </c>
      <c r="K3761" t="s">
        <v>850</v>
      </c>
    </row>
    <row r="3762" spans="1:11">
      <c r="A3762" s="26">
        <v>43735</v>
      </c>
      <c r="B3762" t="s">
        <v>516</v>
      </c>
      <c r="C3762" t="s">
        <v>517</v>
      </c>
      <c r="D3762" t="s">
        <v>615</v>
      </c>
      <c r="E3762" t="s">
        <v>518</v>
      </c>
      <c r="F3762" s="29">
        <v>451</v>
      </c>
      <c r="G3762" s="29">
        <v>109536357.78</v>
      </c>
      <c r="H3762" t="s">
        <v>11</v>
      </c>
      <c r="I3762" t="s">
        <v>1286</v>
      </c>
      <c r="J3762" t="s">
        <v>627</v>
      </c>
      <c r="K3762" t="s">
        <v>852</v>
      </c>
    </row>
    <row r="3763" spans="1:11">
      <c r="A3763" s="26">
        <v>43735</v>
      </c>
      <c r="B3763" t="s">
        <v>516</v>
      </c>
      <c r="C3763" t="s">
        <v>517</v>
      </c>
      <c r="D3763" t="s">
        <v>615</v>
      </c>
      <c r="E3763" t="s">
        <v>518</v>
      </c>
      <c r="F3763" s="29">
        <v>116</v>
      </c>
      <c r="G3763" s="29">
        <v>5150201.9000000004</v>
      </c>
      <c r="H3763" t="s">
        <v>11</v>
      </c>
      <c r="I3763" t="s">
        <v>1287</v>
      </c>
      <c r="J3763" t="s">
        <v>627</v>
      </c>
      <c r="K3763" t="s">
        <v>856</v>
      </c>
    </row>
    <row r="3764" spans="1:11">
      <c r="A3764" s="26">
        <v>43735</v>
      </c>
      <c r="B3764" t="s">
        <v>516</v>
      </c>
      <c r="C3764" t="s">
        <v>517</v>
      </c>
      <c r="D3764" t="s">
        <v>615</v>
      </c>
      <c r="E3764" t="s">
        <v>518</v>
      </c>
      <c r="F3764" s="29">
        <v>122</v>
      </c>
      <c r="G3764" s="29">
        <v>19165964.440000001</v>
      </c>
      <c r="H3764" t="s">
        <v>11</v>
      </c>
      <c r="I3764" t="s">
        <v>1288</v>
      </c>
      <c r="J3764" t="s">
        <v>627</v>
      </c>
      <c r="K3764" t="s">
        <v>858</v>
      </c>
    </row>
    <row r="3765" spans="1:11">
      <c r="A3765" s="26">
        <v>43735</v>
      </c>
      <c r="B3765" t="s">
        <v>516</v>
      </c>
      <c r="C3765" t="s">
        <v>517</v>
      </c>
      <c r="D3765" t="s">
        <v>615</v>
      </c>
      <c r="E3765" t="s">
        <v>518</v>
      </c>
      <c r="F3765" s="29">
        <v>87</v>
      </c>
      <c r="G3765" s="29">
        <v>7632873.3300000001</v>
      </c>
      <c r="H3765" t="s">
        <v>11</v>
      </c>
      <c r="I3765" t="s">
        <v>1289</v>
      </c>
      <c r="J3765" t="s">
        <v>627</v>
      </c>
      <c r="K3765" t="s">
        <v>860</v>
      </c>
    </row>
    <row r="3766" spans="1:11">
      <c r="A3766" s="26">
        <v>43735</v>
      </c>
      <c r="B3766" t="s">
        <v>516</v>
      </c>
      <c r="C3766" t="s">
        <v>517</v>
      </c>
      <c r="D3766" t="s">
        <v>615</v>
      </c>
      <c r="E3766" t="s">
        <v>518</v>
      </c>
      <c r="F3766" s="29">
        <v>124</v>
      </c>
      <c r="G3766" s="29">
        <v>10322924.76</v>
      </c>
      <c r="H3766" t="s">
        <v>11</v>
      </c>
      <c r="I3766" t="s">
        <v>1290</v>
      </c>
      <c r="J3766" t="s">
        <v>627</v>
      </c>
      <c r="K3766" t="s">
        <v>862</v>
      </c>
    </row>
    <row r="3767" spans="1:11">
      <c r="A3767" s="26">
        <v>43735</v>
      </c>
      <c r="B3767" t="s">
        <v>516</v>
      </c>
      <c r="C3767" t="s">
        <v>517</v>
      </c>
      <c r="D3767" t="s">
        <v>615</v>
      </c>
      <c r="E3767" t="s">
        <v>518</v>
      </c>
      <c r="F3767" s="29">
        <v>38</v>
      </c>
      <c r="G3767" s="29">
        <v>2959429.84</v>
      </c>
      <c r="H3767" t="s">
        <v>11</v>
      </c>
      <c r="I3767" t="s">
        <v>1291</v>
      </c>
      <c r="J3767" t="s">
        <v>627</v>
      </c>
      <c r="K3767" t="s">
        <v>864</v>
      </c>
    </row>
    <row r="3768" spans="1:11">
      <c r="A3768" s="26">
        <v>43735</v>
      </c>
      <c r="B3768" t="s">
        <v>516</v>
      </c>
      <c r="C3768" t="s">
        <v>517</v>
      </c>
      <c r="D3768" t="s">
        <v>615</v>
      </c>
      <c r="E3768" t="s">
        <v>518</v>
      </c>
      <c r="F3768" s="29">
        <v>154</v>
      </c>
      <c r="G3768" s="29">
        <v>17372641.59</v>
      </c>
      <c r="H3768" t="s">
        <v>11</v>
      </c>
      <c r="I3768" t="s">
        <v>1292</v>
      </c>
      <c r="J3768" t="s">
        <v>627</v>
      </c>
      <c r="K3768" t="s">
        <v>866</v>
      </c>
    </row>
    <row r="3769" spans="1:11">
      <c r="A3769" s="26">
        <v>43735</v>
      </c>
      <c r="B3769" t="s">
        <v>516</v>
      </c>
      <c r="C3769" t="s">
        <v>517</v>
      </c>
      <c r="D3769" t="s">
        <v>615</v>
      </c>
      <c r="E3769" t="s">
        <v>518</v>
      </c>
      <c r="F3769" s="29">
        <v>30</v>
      </c>
      <c r="G3769" s="29">
        <v>2554632.7000000002</v>
      </c>
      <c r="H3769" t="s">
        <v>11</v>
      </c>
      <c r="I3769" t="s">
        <v>1293</v>
      </c>
      <c r="J3769" t="s">
        <v>627</v>
      </c>
      <c r="K3769" t="s">
        <v>868</v>
      </c>
    </row>
    <row r="3770" spans="1:11">
      <c r="A3770" s="26">
        <v>43735</v>
      </c>
      <c r="B3770" t="s">
        <v>516</v>
      </c>
      <c r="C3770" t="s">
        <v>517</v>
      </c>
      <c r="D3770" t="s">
        <v>615</v>
      </c>
      <c r="E3770" t="s">
        <v>518</v>
      </c>
      <c r="F3770" s="29">
        <v>215</v>
      </c>
      <c r="G3770" s="29">
        <v>81379236.189999998</v>
      </c>
      <c r="H3770" t="s">
        <v>11</v>
      </c>
      <c r="I3770" t="s">
        <v>869</v>
      </c>
      <c r="J3770" t="s">
        <v>627</v>
      </c>
      <c r="K3770" t="s">
        <v>870</v>
      </c>
    </row>
    <row r="3771" spans="1:11">
      <c r="A3771" s="26">
        <v>43735</v>
      </c>
      <c r="B3771" t="s">
        <v>516</v>
      </c>
      <c r="C3771" t="s">
        <v>517</v>
      </c>
      <c r="D3771" t="s">
        <v>615</v>
      </c>
      <c r="E3771" t="s">
        <v>518</v>
      </c>
      <c r="F3771" s="29">
        <v>197</v>
      </c>
      <c r="G3771" s="29">
        <v>9597907.6199999992</v>
      </c>
      <c r="H3771" t="s">
        <v>11</v>
      </c>
      <c r="I3771" t="s">
        <v>873</v>
      </c>
      <c r="J3771" t="s">
        <v>627</v>
      </c>
      <c r="K3771" t="s">
        <v>874</v>
      </c>
    </row>
    <row r="3772" spans="1:11">
      <c r="A3772" s="26">
        <v>43735</v>
      </c>
      <c r="B3772" t="s">
        <v>516</v>
      </c>
      <c r="C3772" t="s">
        <v>517</v>
      </c>
      <c r="D3772" t="s">
        <v>615</v>
      </c>
      <c r="E3772" t="s">
        <v>518</v>
      </c>
      <c r="F3772" s="29">
        <v>37</v>
      </c>
      <c r="G3772" s="29">
        <v>8118157.46</v>
      </c>
      <c r="H3772" t="s">
        <v>11</v>
      </c>
      <c r="I3772" t="s">
        <v>875</v>
      </c>
      <c r="J3772" t="s">
        <v>627</v>
      </c>
      <c r="K3772" t="s">
        <v>876</v>
      </c>
    </row>
    <row r="3773" spans="1:11">
      <c r="A3773" s="26">
        <v>43735</v>
      </c>
      <c r="B3773" t="s">
        <v>516</v>
      </c>
      <c r="C3773" t="s">
        <v>517</v>
      </c>
      <c r="D3773" t="s">
        <v>615</v>
      </c>
      <c r="E3773" t="s">
        <v>518</v>
      </c>
      <c r="F3773" s="29">
        <v>104</v>
      </c>
      <c r="G3773" s="29">
        <v>23370719.68</v>
      </c>
      <c r="H3773" t="s">
        <v>11</v>
      </c>
      <c r="I3773" t="s">
        <v>877</v>
      </c>
      <c r="J3773" t="s">
        <v>627</v>
      </c>
      <c r="K3773" t="s">
        <v>878</v>
      </c>
    </row>
    <row r="3774" spans="1:11">
      <c r="A3774" s="26">
        <v>43735</v>
      </c>
      <c r="B3774" t="s">
        <v>516</v>
      </c>
      <c r="C3774" t="s">
        <v>517</v>
      </c>
      <c r="D3774" t="s">
        <v>615</v>
      </c>
      <c r="E3774" t="s">
        <v>518</v>
      </c>
      <c r="F3774" s="29">
        <v>5186</v>
      </c>
      <c r="G3774" s="29">
        <v>4393803569.21</v>
      </c>
      <c r="H3774" t="s">
        <v>11</v>
      </c>
      <c r="I3774" t="s">
        <v>1294</v>
      </c>
      <c r="J3774" t="s">
        <v>627</v>
      </c>
      <c r="K3774" t="s">
        <v>880</v>
      </c>
    </row>
    <row r="3775" spans="1:11">
      <c r="A3775" s="26">
        <v>43735</v>
      </c>
      <c r="B3775" t="s">
        <v>516</v>
      </c>
      <c r="C3775" t="s">
        <v>517</v>
      </c>
      <c r="D3775" t="s">
        <v>615</v>
      </c>
      <c r="E3775" t="s">
        <v>518</v>
      </c>
      <c r="F3775" s="29">
        <v>516</v>
      </c>
      <c r="G3775" s="29">
        <v>97477387.620000005</v>
      </c>
      <c r="H3775" t="s">
        <v>11</v>
      </c>
      <c r="I3775" t="s">
        <v>881</v>
      </c>
      <c r="J3775" t="s">
        <v>627</v>
      </c>
      <c r="K3775" t="s">
        <v>882</v>
      </c>
    </row>
    <row r="3776" spans="1:11">
      <c r="A3776" s="26">
        <v>43735</v>
      </c>
      <c r="B3776" t="s">
        <v>516</v>
      </c>
      <c r="C3776" t="s">
        <v>517</v>
      </c>
      <c r="D3776" t="s">
        <v>615</v>
      </c>
      <c r="E3776" t="s">
        <v>518</v>
      </c>
      <c r="F3776" s="29">
        <v>92</v>
      </c>
      <c r="G3776" s="29">
        <v>34092802.539999999</v>
      </c>
      <c r="H3776" t="s">
        <v>11</v>
      </c>
      <c r="I3776" t="s">
        <v>883</v>
      </c>
      <c r="J3776" t="s">
        <v>627</v>
      </c>
      <c r="K3776" t="s">
        <v>884</v>
      </c>
    </row>
    <row r="3777" spans="1:11">
      <c r="A3777" s="26">
        <v>43735</v>
      </c>
      <c r="B3777" t="s">
        <v>516</v>
      </c>
      <c r="C3777" t="s">
        <v>517</v>
      </c>
      <c r="D3777" t="s">
        <v>615</v>
      </c>
      <c r="E3777" t="s">
        <v>518</v>
      </c>
      <c r="F3777" s="29">
        <v>19</v>
      </c>
      <c r="G3777" s="29">
        <v>785186.67</v>
      </c>
      <c r="H3777" t="s">
        <v>11</v>
      </c>
      <c r="I3777" t="s">
        <v>1295</v>
      </c>
      <c r="J3777" t="s">
        <v>627</v>
      </c>
      <c r="K3777" t="s">
        <v>886</v>
      </c>
    </row>
    <row r="3778" spans="1:11">
      <c r="A3778" s="26">
        <v>43735</v>
      </c>
      <c r="B3778" t="s">
        <v>516</v>
      </c>
      <c r="C3778" t="s">
        <v>517</v>
      </c>
      <c r="D3778" t="s">
        <v>615</v>
      </c>
      <c r="E3778" t="s">
        <v>518</v>
      </c>
      <c r="F3778" s="29">
        <v>76</v>
      </c>
      <c r="G3778" s="29">
        <v>3422928.25</v>
      </c>
      <c r="H3778" t="s">
        <v>11</v>
      </c>
      <c r="I3778" t="s">
        <v>887</v>
      </c>
      <c r="J3778" t="s">
        <v>627</v>
      </c>
      <c r="K3778" t="s">
        <v>888</v>
      </c>
    </row>
    <row r="3779" spans="1:11">
      <c r="A3779" s="26">
        <v>43735</v>
      </c>
      <c r="B3779" t="s">
        <v>516</v>
      </c>
      <c r="C3779" t="s">
        <v>517</v>
      </c>
      <c r="D3779" t="s">
        <v>615</v>
      </c>
      <c r="E3779" t="s">
        <v>518</v>
      </c>
      <c r="F3779" s="29">
        <v>27</v>
      </c>
      <c r="G3779" s="29">
        <v>499778.1</v>
      </c>
      <c r="H3779" t="s">
        <v>11</v>
      </c>
      <c r="I3779" t="s">
        <v>889</v>
      </c>
      <c r="J3779" t="s">
        <v>627</v>
      </c>
      <c r="K3779" t="s">
        <v>890</v>
      </c>
    </row>
    <row r="3780" spans="1:11">
      <c r="A3780" s="26">
        <v>43735</v>
      </c>
      <c r="B3780" t="s">
        <v>516</v>
      </c>
      <c r="C3780" t="s">
        <v>517</v>
      </c>
      <c r="D3780" t="s">
        <v>615</v>
      </c>
      <c r="E3780" t="s">
        <v>518</v>
      </c>
      <c r="F3780" s="29">
        <v>18</v>
      </c>
      <c r="G3780" s="29">
        <v>2663193.65</v>
      </c>
      <c r="H3780" t="s">
        <v>11</v>
      </c>
      <c r="I3780" t="s">
        <v>891</v>
      </c>
      <c r="J3780" t="s">
        <v>627</v>
      </c>
      <c r="K3780" t="s">
        <v>892</v>
      </c>
    </row>
    <row r="3781" spans="1:11">
      <c r="A3781" s="26">
        <v>43735</v>
      </c>
      <c r="B3781" t="s">
        <v>516</v>
      </c>
      <c r="C3781" t="s">
        <v>517</v>
      </c>
      <c r="D3781" t="s">
        <v>615</v>
      </c>
      <c r="E3781" t="s">
        <v>518</v>
      </c>
      <c r="F3781" s="29">
        <v>792</v>
      </c>
      <c r="G3781" s="29">
        <v>178903343.16999999</v>
      </c>
      <c r="H3781" t="s">
        <v>11</v>
      </c>
      <c r="I3781" t="s">
        <v>893</v>
      </c>
      <c r="J3781" t="s">
        <v>627</v>
      </c>
      <c r="K3781" t="s">
        <v>894</v>
      </c>
    </row>
    <row r="3782" spans="1:11">
      <c r="A3782" s="26">
        <v>43735</v>
      </c>
      <c r="B3782" t="s">
        <v>516</v>
      </c>
      <c r="C3782" t="s">
        <v>517</v>
      </c>
      <c r="D3782" t="s">
        <v>615</v>
      </c>
      <c r="E3782" t="s">
        <v>518</v>
      </c>
      <c r="F3782" s="29">
        <v>57</v>
      </c>
      <c r="G3782" s="29">
        <v>14784778.41</v>
      </c>
      <c r="H3782" t="s">
        <v>11</v>
      </c>
      <c r="I3782" t="s">
        <v>895</v>
      </c>
      <c r="J3782" t="s">
        <v>627</v>
      </c>
      <c r="K3782" t="s">
        <v>896</v>
      </c>
    </row>
    <row r="3783" spans="1:11">
      <c r="A3783" s="26">
        <v>43735</v>
      </c>
      <c r="B3783" t="s">
        <v>516</v>
      </c>
      <c r="C3783" t="s">
        <v>517</v>
      </c>
      <c r="D3783" t="s">
        <v>615</v>
      </c>
      <c r="E3783" t="s">
        <v>518</v>
      </c>
      <c r="F3783" s="29">
        <v>199</v>
      </c>
      <c r="G3783" s="29">
        <v>158478745.71000001</v>
      </c>
      <c r="H3783" t="s">
        <v>11</v>
      </c>
      <c r="I3783" t="s">
        <v>897</v>
      </c>
      <c r="J3783" t="s">
        <v>627</v>
      </c>
      <c r="K3783" t="s">
        <v>898</v>
      </c>
    </row>
    <row r="3784" spans="1:11">
      <c r="A3784" s="26">
        <v>43735</v>
      </c>
      <c r="B3784" t="s">
        <v>516</v>
      </c>
      <c r="C3784" t="s">
        <v>517</v>
      </c>
      <c r="D3784" t="s">
        <v>615</v>
      </c>
      <c r="E3784" t="s">
        <v>518</v>
      </c>
      <c r="F3784" s="29">
        <v>1297</v>
      </c>
      <c r="G3784" s="29">
        <v>637506336.50999999</v>
      </c>
      <c r="H3784" t="s">
        <v>11</v>
      </c>
      <c r="I3784" t="s">
        <v>1296</v>
      </c>
      <c r="J3784" t="s">
        <v>627</v>
      </c>
      <c r="K3784" t="s">
        <v>900</v>
      </c>
    </row>
    <row r="3785" spans="1:11">
      <c r="A3785" s="26">
        <v>43735</v>
      </c>
      <c r="B3785" t="s">
        <v>516</v>
      </c>
      <c r="C3785" t="s">
        <v>517</v>
      </c>
      <c r="D3785" t="s">
        <v>615</v>
      </c>
      <c r="E3785" t="s">
        <v>518</v>
      </c>
      <c r="F3785" s="29">
        <v>10</v>
      </c>
      <c r="G3785" s="29">
        <v>3952320</v>
      </c>
      <c r="H3785" t="s">
        <v>11</v>
      </c>
      <c r="I3785" t="s">
        <v>1297</v>
      </c>
      <c r="J3785" t="s">
        <v>627</v>
      </c>
      <c r="K3785" t="s">
        <v>904</v>
      </c>
    </row>
    <row r="3786" spans="1:11">
      <c r="A3786" s="26">
        <v>43735</v>
      </c>
      <c r="B3786" t="s">
        <v>516</v>
      </c>
      <c r="C3786" t="s">
        <v>517</v>
      </c>
      <c r="D3786" t="s">
        <v>615</v>
      </c>
      <c r="E3786" t="s">
        <v>518</v>
      </c>
      <c r="F3786" s="29">
        <v>22</v>
      </c>
      <c r="G3786" s="29">
        <v>1421642.54</v>
      </c>
      <c r="H3786" t="s">
        <v>11</v>
      </c>
      <c r="I3786" t="s">
        <v>905</v>
      </c>
      <c r="J3786" t="s">
        <v>627</v>
      </c>
      <c r="K3786" t="s">
        <v>906</v>
      </c>
    </row>
    <row r="3787" spans="1:11">
      <c r="A3787" s="26">
        <v>43735</v>
      </c>
      <c r="B3787" t="s">
        <v>516</v>
      </c>
      <c r="C3787" t="s">
        <v>517</v>
      </c>
      <c r="D3787" t="s">
        <v>615</v>
      </c>
      <c r="E3787" t="s">
        <v>518</v>
      </c>
      <c r="F3787" s="29">
        <v>96</v>
      </c>
      <c r="G3787" s="29">
        <v>3002347.94</v>
      </c>
      <c r="H3787" t="s">
        <v>11</v>
      </c>
      <c r="I3787" t="s">
        <v>1226</v>
      </c>
      <c r="J3787" t="s">
        <v>627</v>
      </c>
      <c r="K3787" t="s">
        <v>1227</v>
      </c>
    </row>
    <row r="3788" spans="1:11">
      <c r="A3788" s="26">
        <v>43735</v>
      </c>
      <c r="B3788" t="s">
        <v>516</v>
      </c>
      <c r="C3788" t="s">
        <v>517</v>
      </c>
      <c r="D3788" t="s">
        <v>615</v>
      </c>
      <c r="E3788" t="s">
        <v>518</v>
      </c>
      <c r="F3788" s="29">
        <v>106</v>
      </c>
      <c r="G3788" s="29">
        <v>2065722.54</v>
      </c>
      <c r="H3788" t="s">
        <v>11</v>
      </c>
      <c r="I3788" t="s">
        <v>1298</v>
      </c>
      <c r="J3788" t="s">
        <v>627</v>
      </c>
      <c r="K3788" t="s">
        <v>1299</v>
      </c>
    </row>
    <row r="3789" spans="1:11">
      <c r="A3789" s="26">
        <v>43735</v>
      </c>
      <c r="B3789" t="s">
        <v>516</v>
      </c>
      <c r="C3789" t="s">
        <v>517</v>
      </c>
      <c r="D3789" t="s">
        <v>615</v>
      </c>
      <c r="E3789" t="s">
        <v>518</v>
      </c>
      <c r="F3789" s="29">
        <v>109</v>
      </c>
      <c r="G3789" s="29">
        <v>32359968.890000001</v>
      </c>
      <c r="H3789" t="s">
        <v>11</v>
      </c>
      <c r="I3789" t="s">
        <v>907</v>
      </c>
      <c r="J3789" t="s">
        <v>627</v>
      </c>
      <c r="K3789" t="s">
        <v>908</v>
      </c>
    </row>
    <row r="3790" spans="1:11">
      <c r="A3790" s="26">
        <v>43735</v>
      </c>
      <c r="B3790" t="s">
        <v>516</v>
      </c>
      <c r="C3790" t="s">
        <v>517</v>
      </c>
      <c r="D3790" t="s">
        <v>615</v>
      </c>
      <c r="E3790" t="s">
        <v>518</v>
      </c>
      <c r="F3790" s="29">
        <v>688</v>
      </c>
      <c r="G3790" s="29">
        <v>215082575.56</v>
      </c>
      <c r="H3790" t="s">
        <v>11</v>
      </c>
      <c r="I3790" t="s">
        <v>909</v>
      </c>
      <c r="J3790" t="s">
        <v>627</v>
      </c>
      <c r="K3790" t="s">
        <v>910</v>
      </c>
    </row>
    <row r="3791" spans="1:11">
      <c r="A3791" s="26">
        <v>43735</v>
      </c>
      <c r="B3791" t="s">
        <v>516</v>
      </c>
      <c r="C3791" t="s">
        <v>517</v>
      </c>
      <c r="D3791" t="s">
        <v>615</v>
      </c>
      <c r="E3791" t="s">
        <v>518</v>
      </c>
      <c r="F3791" s="29">
        <v>5</v>
      </c>
      <c r="G3791" s="29">
        <v>691685.08</v>
      </c>
      <c r="H3791" t="s">
        <v>11</v>
      </c>
      <c r="I3791" t="s">
        <v>911</v>
      </c>
      <c r="J3791" t="s">
        <v>627</v>
      </c>
      <c r="K3791" t="s">
        <v>912</v>
      </c>
    </row>
    <row r="3792" spans="1:11">
      <c r="A3792" s="26">
        <v>43735</v>
      </c>
      <c r="B3792" t="s">
        <v>516</v>
      </c>
      <c r="C3792" t="s">
        <v>517</v>
      </c>
      <c r="D3792" t="s">
        <v>615</v>
      </c>
      <c r="E3792" t="s">
        <v>518</v>
      </c>
      <c r="F3792" s="29">
        <v>75</v>
      </c>
      <c r="G3792" s="29">
        <v>4768598.0999999996</v>
      </c>
      <c r="H3792" t="s">
        <v>11</v>
      </c>
      <c r="I3792" t="s">
        <v>913</v>
      </c>
      <c r="J3792" t="s">
        <v>627</v>
      </c>
      <c r="K3792" t="s">
        <v>914</v>
      </c>
    </row>
    <row r="3793" spans="1:11">
      <c r="A3793" s="26">
        <v>43735</v>
      </c>
      <c r="B3793" t="s">
        <v>516</v>
      </c>
      <c r="C3793" t="s">
        <v>517</v>
      </c>
      <c r="D3793" t="s">
        <v>615</v>
      </c>
      <c r="E3793" t="s">
        <v>518</v>
      </c>
      <c r="F3793" s="29">
        <v>346</v>
      </c>
      <c r="G3793" s="29">
        <v>60620040.630000003</v>
      </c>
      <c r="H3793" t="s">
        <v>11</v>
      </c>
      <c r="I3793" t="s">
        <v>1300</v>
      </c>
      <c r="J3793" t="s">
        <v>627</v>
      </c>
      <c r="K3793" t="s">
        <v>916</v>
      </c>
    </row>
    <row r="3794" spans="1:11">
      <c r="A3794" s="26">
        <v>43735</v>
      </c>
      <c r="B3794" t="s">
        <v>516</v>
      </c>
      <c r="C3794" t="s">
        <v>517</v>
      </c>
      <c r="D3794" t="s">
        <v>615</v>
      </c>
      <c r="E3794" t="s">
        <v>518</v>
      </c>
      <c r="F3794" s="29">
        <v>2</v>
      </c>
      <c r="G3794" s="29">
        <v>1553840.63</v>
      </c>
      <c r="H3794" t="s">
        <v>11</v>
      </c>
      <c r="I3794" t="s">
        <v>1301</v>
      </c>
      <c r="J3794" t="s">
        <v>627</v>
      </c>
      <c r="K3794" t="s">
        <v>918</v>
      </c>
    </row>
    <row r="3795" spans="1:11">
      <c r="A3795" s="26">
        <v>43735</v>
      </c>
      <c r="B3795" t="s">
        <v>516</v>
      </c>
      <c r="C3795" t="s">
        <v>517</v>
      </c>
      <c r="D3795" t="s">
        <v>615</v>
      </c>
      <c r="E3795" t="s">
        <v>518</v>
      </c>
      <c r="F3795" s="29">
        <v>3626</v>
      </c>
      <c r="G3795" s="29">
        <v>1885475084.76</v>
      </c>
      <c r="H3795" t="s">
        <v>11</v>
      </c>
      <c r="I3795" t="s">
        <v>919</v>
      </c>
      <c r="J3795" t="s">
        <v>627</v>
      </c>
      <c r="K3795" t="s">
        <v>920</v>
      </c>
    </row>
    <row r="3796" spans="1:11">
      <c r="A3796" s="26">
        <v>43735</v>
      </c>
      <c r="B3796" t="s">
        <v>516</v>
      </c>
      <c r="C3796" t="s">
        <v>517</v>
      </c>
      <c r="D3796" t="s">
        <v>615</v>
      </c>
      <c r="E3796" t="s">
        <v>518</v>
      </c>
      <c r="F3796" s="29">
        <v>7</v>
      </c>
      <c r="G3796" s="29">
        <v>3810971.43</v>
      </c>
      <c r="H3796" t="s">
        <v>11</v>
      </c>
      <c r="I3796" t="s">
        <v>1302</v>
      </c>
      <c r="J3796" t="s">
        <v>627</v>
      </c>
      <c r="K3796" t="s">
        <v>922</v>
      </c>
    </row>
    <row r="3797" spans="1:11">
      <c r="A3797" s="26">
        <v>43735</v>
      </c>
      <c r="B3797" t="s">
        <v>516</v>
      </c>
      <c r="C3797" t="s">
        <v>517</v>
      </c>
      <c r="D3797" t="s">
        <v>615</v>
      </c>
      <c r="E3797" t="s">
        <v>518</v>
      </c>
      <c r="F3797" s="29">
        <v>18</v>
      </c>
      <c r="G3797" s="29">
        <v>1771950.79</v>
      </c>
      <c r="H3797" t="s">
        <v>11</v>
      </c>
      <c r="I3797" t="s">
        <v>1303</v>
      </c>
      <c r="J3797" t="s">
        <v>627</v>
      </c>
      <c r="K3797" t="s">
        <v>924</v>
      </c>
    </row>
    <row r="3798" spans="1:11">
      <c r="A3798" s="26">
        <v>43735</v>
      </c>
      <c r="B3798" t="s">
        <v>516</v>
      </c>
      <c r="C3798" t="s">
        <v>517</v>
      </c>
      <c r="D3798" t="s">
        <v>615</v>
      </c>
      <c r="E3798" t="s">
        <v>518</v>
      </c>
      <c r="F3798" s="29">
        <v>324</v>
      </c>
      <c r="G3798" s="29">
        <v>33060101.59</v>
      </c>
      <c r="H3798" t="s">
        <v>11</v>
      </c>
      <c r="I3798" t="s">
        <v>925</v>
      </c>
      <c r="J3798" t="s">
        <v>627</v>
      </c>
      <c r="K3798" t="s">
        <v>926</v>
      </c>
    </row>
    <row r="3799" spans="1:11">
      <c r="A3799" s="26">
        <v>43735</v>
      </c>
      <c r="B3799" t="s">
        <v>516</v>
      </c>
      <c r="C3799" t="s">
        <v>517</v>
      </c>
      <c r="D3799" t="s">
        <v>615</v>
      </c>
      <c r="E3799" t="s">
        <v>518</v>
      </c>
      <c r="F3799" s="29">
        <v>30</v>
      </c>
      <c r="G3799" s="29">
        <v>1707029.84</v>
      </c>
      <c r="H3799" t="s">
        <v>11</v>
      </c>
      <c r="I3799" t="s">
        <v>1304</v>
      </c>
      <c r="J3799" t="s">
        <v>627</v>
      </c>
      <c r="K3799" t="s">
        <v>928</v>
      </c>
    </row>
    <row r="3800" spans="1:11">
      <c r="A3800" s="26">
        <v>43735</v>
      </c>
      <c r="B3800" t="s">
        <v>516</v>
      </c>
      <c r="C3800" t="s">
        <v>517</v>
      </c>
      <c r="D3800" t="s">
        <v>615</v>
      </c>
      <c r="E3800" t="s">
        <v>518</v>
      </c>
      <c r="F3800" s="29">
        <v>139</v>
      </c>
      <c r="G3800" s="29">
        <v>34284239.369999997</v>
      </c>
      <c r="H3800" t="s">
        <v>11</v>
      </c>
      <c r="I3800" t="s">
        <v>1305</v>
      </c>
      <c r="J3800" t="s">
        <v>627</v>
      </c>
      <c r="K3800" t="s">
        <v>930</v>
      </c>
    </row>
    <row r="3801" spans="1:11">
      <c r="A3801" s="26">
        <v>43735</v>
      </c>
      <c r="B3801" t="s">
        <v>516</v>
      </c>
      <c r="C3801" t="s">
        <v>517</v>
      </c>
      <c r="D3801" t="s">
        <v>615</v>
      </c>
      <c r="E3801" t="s">
        <v>518</v>
      </c>
      <c r="F3801" s="29">
        <v>3</v>
      </c>
      <c r="G3801" s="29">
        <v>507899.37</v>
      </c>
      <c r="H3801" t="s">
        <v>11</v>
      </c>
      <c r="I3801" t="s">
        <v>1306</v>
      </c>
      <c r="J3801" t="s">
        <v>627</v>
      </c>
      <c r="K3801" t="s">
        <v>1234</v>
      </c>
    </row>
    <row r="3802" spans="1:11">
      <c r="A3802" s="26">
        <v>43735</v>
      </c>
      <c r="B3802" t="s">
        <v>516</v>
      </c>
      <c r="C3802" t="s">
        <v>517</v>
      </c>
      <c r="D3802" t="s">
        <v>615</v>
      </c>
      <c r="E3802" t="s">
        <v>518</v>
      </c>
      <c r="F3802" s="29">
        <v>79</v>
      </c>
      <c r="G3802" s="29">
        <v>11712036.51</v>
      </c>
      <c r="H3802" t="s">
        <v>11</v>
      </c>
      <c r="I3802" t="s">
        <v>931</v>
      </c>
      <c r="J3802" t="s">
        <v>627</v>
      </c>
      <c r="K3802" t="s">
        <v>932</v>
      </c>
    </row>
    <row r="3803" spans="1:11">
      <c r="A3803" s="26">
        <v>43735</v>
      </c>
      <c r="B3803" t="s">
        <v>516</v>
      </c>
      <c r="C3803" t="s">
        <v>517</v>
      </c>
      <c r="D3803" t="s">
        <v>615</v>
      </c>
      <c r="E3803" t="s">
        <v>518</v>
      </c>
      <c r="F3803" s="29">
        <v>30</v>
      </c>
      <c r="G3803" s="29">
        <v>1205180</v>
      </c>
      <c r="H3803" t="s">
        <v>11</v>
      </c>
      <c r="I3803" t="s">
        <v>933</v>
      </c>
      <c r="J3803" t="s">
        <v>627</v>
      </c>
      <c r="K3803" t="s">
        <v>934</v>
      </c>
    </row>
    <row r="3804" spans="1:11">
      <c r="A3804" s="26">
        <v>43735</v>
      </c>
      <c r="B3804" t="s">
        <v>516</v>
      </c>
      <c r="C3804" t="s">
        <v>517</v>
      </c>
      <c r="D3804" t="s">
        <v>615</v>
      </c>
      <c r="E3804" t="s">
        <v>518</v>
      </c>
      <c r="F3804" s="29">
        <v>74</v>
      </c>
      <c r="G3804" s="29">
        <v>9431715.8699999992</v>
      </c>
      <c r="H3804" t="s">
        <v>11</v>
      </c>
      <c r="I3804" t="s">
        <v>935</v>
      </c>
      <c r="J3804" t="s">
        <v>627</v>
      </c>
      <c r="K3804" t="s">
        <v>936</v>
      </c>
    </row>
    <row r="3805" spans="1:11">
      <c r="A3805" s="26">
        <v>43735</v>
      </c>
      <c r="B3805" t="s">
        <v>516</v>
      </c>
      <c r="C3805" t="s">
        <v>517</v>
      </c>
      <c r="D3805" t="s">
        <v>615</v>
      </c>
      <c r="E3805" t="s">
        <v>518</v>
      </c>
      <c r="F3805" s="29">
        <v>25</v>
      </c>
      <c r="G3805" s="29">
        <v>2071442.22</v>
      </c>
      <c r="H3805" t="s">
        <v>11</v>
      </c>
      <c r="I3805" t="s">
        <v>1307</v>
      </c>
      <c r="J3805" t="s">
        <v>627</v>
      </c>
      <c r="K3805" t="s">
        <v>938</v>
      </c>
    </row>
    <row r="3806" spans="1:11">
      <c r="A3806" s="26">
        <v>43735</v>
      </c>
      <c r="B3806" t="s">
        <v>516</v>
      </c>
      <c r="C3806" t="s">
        <v>517</v>
      </c>
      <c r="D3806" t="s">
        <v>615</v>
      </c>
      <c r="E3806" t="s">
        <v>518</v>
      </c>
      <c r="F3806" s="29">
        <v>2</v>
      </c>
      <c r="G3806" s="29">
        <v>365681.59</v>
      </c>
      <c r="H3806" t="s">
        <v>11</v>
      </c>
      <c r="I3806" t="s">
        <v>1308</v>
      </c>
      <c r="J3806" t="s">
        <v>627</v>
      </c>
      <c r="K3806" t="s">
        <v>1236</v>
      </c>
    </row>
    <row r="3807" spans="1:11">
      <c r="A3807" s="26">
        <v>43735</v>
      </c>
      <c r="B3807" t="s">
        <v>516</v>
      </c>
      <c r="C3807" t="s">
        <v>517</v>
      </c>
      <c r="D3807" t="s">
        <v>615</v>
      </c>
      <c r="E3807" t="s">
        <v>518</v>
      </c>
      <c r="F3807" s="29">
        <v>1240</v>
      </c>
      <c r="G3807" s="29">
        <v>204620782.86000001</v>
      </c>
      <c r="H3807" t="s">
        <v>11</v>
      </c>
      <c r="I3807" t="s">
        <v>939</v>
      </c>
      <c r="J3807" t="s">
        <v>627</v>
      </c>
      <c r="K3807" t="s">
        <v>940</v>
      </c>
    </row>
    <row r="3808" spans="1:11">
      <c r="A3808" s="26">
        <v>43735</v>
      </c>
      <c r="B3808" t="s">
        <v>516</v>
      </c>
      <c r="C3808" t="s">
        <v>517</v>
      </c>
      <c r="D3808" t="s">
        <v>615</v>
      </c>
      <c r="E3808" t="s">
        <v>518</v>
      </c>
      <c r="F3808" s="29">
        <v>74</v>
      </c>
      <c r="G3808" s="29">
        <v>37861109.210000001</v>
      </c>
      <c r="H3808" t="s">
        <v>11</v>
      </c>
      <c r="I3808" t="s">
        <v>1309</v>
      </c>
      <c r="J3808" t="s">
        <v>627</v>
      </c>
      <c r="K3808" t="s">
        <v>942</v>
      </c>
    </row>
    <row r="3809" spans="1:11">
      <c r="A3809" s="26">
        <v>43735</v>
      </c>
      <c r="B3809" t="s">
        <v>516</v>
      </c>
      <c r="C3809" t="s">
        <v>517</v>
      </c>
      <c r="D3809" t="s">
        <v>615</v>
      </c>
      <c r="E3809" t="s">
        <v>518</v>
      </c>
      <c r="F3809" s="29">
        <v>306</v>
      </c>
      <c r="G3809" s="29">
        <v>38687392.060000002</v>
      </c>
      <c r="H3809" t="s">
        <v>11</v>
      </c>
      <c r="I3809" t="s">
        <v>1310</v>
      </c>
      <c r="J3809" t="s">
        <v>627</v>
      </c>
      <c r="K3809" t="s">
        <v>944</v>
      </c>
    </row>
    <row r="3810" spans="1:11">
      <c r="A3810" s="26">
        <v>43735</v>
      </c>
      <c r="B3810" t="s">
        <v>516</v>
      </c>
      <c r="C3810" t="s">
        <v>517</v>
      </c>
      <c r="D3810" t="s">
        <v>615</v>
      </c>
      <c r="E3810" t="s">
        <v>518</v>
      </c>
      <c r="F3810" s="29">
        <v>210</v>
      </c>
      <c r="G3810" s="29">
        <v>4497233.6500000004</v>
      </c>
      <c r="H3810" t="s">
        <v>11</v>
      </c>
      <c r="I3810" t="s">
        <v>1311</v>
      </c>
      <c r="J3810" t="s">
        <v>627</v>
      </c>
      <c r="K3810" t="s">
        <v>1312</v>
      </c>
    </row>
    <row r="3811" spans="1:11">
      <c r="A3811" s="26">
        <v>43735</v>
      </c>
      <c r="B3811" t="s">
        <v>516</v>
      </c>
      <c r="C3811" t="s">
        <v>517</v>
      </c>
      <c r="D3811" t="s">
        <v>615</v>
      </c>
      <c r="E3811" t="s">
        <v>518</v>
      </c>
      <c r="F3811" s="29">
        <v>18</v>
      </c>
      <c r="G3811" s="29">
        <v>5131933.33</v>
      </c>
      <c r="H3811" t="s">
        <v>11</v>
      </c>
      <c r="I3811" t="s">
        <v>945</v>
      </c>
      <c r="J3811" t="s">
        <v>627</v>
      </c>
      <c r="K3811" t="s">
        <v>946</v>
      </c>
    </row>
    <row r="3812" spans="1:11">
      <c r="A3812" s="26">
        <v>43735</v>
      </c>
      <c r="B3812" t="s">
        <v>516</v>
      </c>
      <c r="C3812" t="s">
        <v>517</v>
      </c>
      <c r="D3812" t="s">
        <v>615</v>
      </c>
      <c r="E3812" t="s">
        <v>518</v>
      </c>
      <c r="F3812" s="29">
        <v>212</v>
      </c>
      <c r="G3812" s="29">
        <v>13114436.189999999</v>
      </c>
      <c r="H3812" t="s">
        <v>11</v>
      </c>
      <c r="I3812" t="s">
        <v>1313</v>
      </c>
      <c r="J3812" t="s">
        <v>627</v>
      </c>
      <c r="K3812" t="s">
        <v>948</v>
      </c>
    </row>
    <row r="3813" spans="1:11">
      <c r="A3813" s="26">
        <v>43735</v>
      </c>
      <c r="B3813" t="s">
        <v>516</v>
      </c>
      <c r="C3813" t="s">
        <v>517</v>
      </c>
      <c r="D3813" t="s">
        <v>615</v>
      </c>
      <c r="E3813" t="s">
        <v>518</v>
      </c>
      <c r="F3813" s="29">
        <v>134</v>
      </c>
      <c r="G3813" s="29">
        <v>82746763.489999995</v>
      </c>
      <c r="H3813" t="s">
        <v>11</v>
      </c>
      <c r="I3813" t="s">
        <v>949</v>
      </c>
      <c r="J3813" t="s">
        <v>627</v>
      </c>
      <c r="K3813" t="s">
        <v>950</v>
      </c>
    </row>
    <row r="3814" spans="1:11">
      <c r="A3814" s="26">
        <v>43735</v>
      </c>
      <c r="B3814" t="s">
        <v>516</v>
      </c>
      <c r="C3814" t="s">
        <v>517</v>
      </c>
      <c r="D3814" t="s">
        <v>615</v>
      </c>
      <c r="E3814" t="s">
        <v>518</v>
      </c>
      <c r="F3814" s="29">
        <v>5</v>
      </c>
      <c r="G3814" s="29">
        <v>668450.48</v>
      </c>
      <c r="H3814" t="s">
        <v>11</v>
      </c>
      <c r="I3814" t="s">
        <v>1314</v>
      </c>
      <c r="J3814" t="s">
        <v>627</v>
      </c>
      <c r="K3814" t="s">
        <v>952</v>
      </c>
    </row>
    <row r="3815" spans="1:11">
      <c r="A3815" s="26">
        <v>43735</v>
      </c>
      <c r="B3815" t="s">
        <v>516</v>
      </c>
      <c r="C3815" t="s">
        <v>517</v>
      </c>
      <c r="D3815" t="s">
        <v>615</v>
      </c>
      <c r="E3815" t="s">
        <v>518</v>
      </c>
      <c r="F3815" s="29">
        <v>852</v>
      </c>
      <c r="G3815" s="29">
        <v>702232385.71000004</v>
      </c>
      <c r="H3815" t="s">
        <v>11</v>
      </c>
      <c r="I3815" t="s">
        <v>953</v>
      </c>
      <c r="J3815" t="s">
        <v>627</v>
      </c>
      <c r="K3815" t="s">
        <v>954</v>
      </c>
    </row>
    <row r="3816" spans="1:11">
      <c r="A3816" s="26">
        <v>43735</v>
      </c>
      <c r="B3816" t="s">
        <v>516</v>
      </c>
      <c r="C3816" t="s">
        <v>517</v>
      </c>
      <c r="D3816" t="s">
        <v>615</v>
      </c>
      <c r="E3816" t="s">
        <v>518</v>
      </c>
      <c r="F3816" s="29">
        <v>234</v>
      </c>
      <c r="G3816" s="29">
        <v>42382223.810000002</v>
      </c>
      <c r="H3816" t="s">
        <v>11</v>
      </c>
      <c r="I3816" t="s">
        <v>955</v>
      </c>
      <c r="J3816" t="s">
        <v>627</v>
      </c>
      <c r="K3816" t="s">
        <v>956</v>
      </c>
    </row>
    <row r="3817" spans="1:11">
      <c r="A3817" s="26">
        <v>43735</v>
      </c>
      <c r="B3817" t="s">
        <v>516</v>
      </c>
      <c r="C3817" t="s">
        <v>517</v>
      </c>
      <c r="D3817" t="s">
        <v>615</v>
      </c>
      <c r="E3817" t="s">
        <v>518</v>
      </c>
      <c r="F3817" s="29">
        <v>931</v>
      </c>
      <c r="G3817" s="29">
        <v>291475887.30000001</v>
      </c>
      <c r="H3817" t="s">
        <v>11</v>
      </c>
      <c r="I3817" t="s">
        <v>957</v>
      </c>
      <c r="J3817" t="s">
        <v>627</v>
      </c>
      <c r="K3817" t="s">
        <v>958</v>
      </c>
    </row>
    <row r="3818" spans="1:11">
      <c r="A3818" s="26">
        <v>43735</v>
      </c>
      <c r="B3818" t="s">
        <v>516</v>
      </c>
      <c r="C3818" t="s">
        <v>517</v>
      </c>
      <c r="D3818" t="s">
        <v>615</v>
      </c>
      <c r="E3818" t="s">
        <v>518</v>
      </c>
      <c r="F3818" s="29">
        <v>145</v>
      </c>
      <c r="G3818" s="29">
        <v>47239973.020000003</v>
      </c>
      <c r="H3818" t="s">
        <v>11</v>
      </c>
      <c r="I3818" t="s">
        <v>959</v>
      </c>
      <c r="J3818" t="s">
        <v>627</v>
      </c>
      <c r="K3818" t="s">
        <v>960</v>
      </c>
    </row>
    <row r="3819" spans="1:11">
      <c r="A3819" s="26">
        <v>43735</v>
      </c>
      <c r="B3819" t="s">
        <v>516</v>
      </c>
      <c r="C3819" t="s">
        <v>517</v>
      </c>
      <c r="D3819" t="s">
        <v>615</v>
      </c>
      <c r="E3819" t="s">
        <v>518</v>
      </c>
      <c r="F3819" s="29">
        <v>75</v>
      </c>
      <c r="G3819" s="29">
        <v>17578292.059999999</v>
      </c>
      <c r="H3819" t="s">
        <v>11</v>
      </c>
      <c r="I3819" t="s">
        <v>961</v>
      </c>
      <c r="J3819" t="s">
        <v>627</v>
      </c>
      <c r="K3819" t="s">
        <v>962</v>
      </c>
    </row>
    <row r="3820" spans="1:11">
      <c r="A3820" s="26">
        <v>43735</v>
      </c>
      <c r="B3820" t="s">
        <v>516</v>
      </c>
      <c r="C3820" t="s">
        <v>517</v>
      </c>
      <c r="D3820" t="s">
        <v>615</v>
      </c>
      <c r="E3820" t="s">
        <v>518</v>
      </c>
      <c r="F3820" s="29">
        <v>48</v>
      </c>
      <c r="G3820" s="29">
        <v>26736408.890000001</v>
      </c>
      <c r="H3820" t="s">
        <v>11</v>
      </c>
      <c r="I3820" t="s">
        <v>1315</v>
      </c>
      <c r="J3820" t="s">
        <v>627</v>
      </c>
      <c r="K3820" t="s">
        <v>964</v>
      </c>
    </row>
    <row r="3821" spans="1:11">
      <c r="A3821" s="26">
        <v>43735</v>
      </c>
      <c r="B3821" t="s">
        <v>516</v>
      </c>
      <c r="C3821" t="s">
        <v>517</v>
      </c>
      <c r="D3821" t="s">
        <v>615</v>
      </c>
      <c r="E3821" t="s">
        <v>518</v>
      </c>
      <c r="F3821" s="29">
        <v>299</v>
      </c>
      <c r="G3821" s="29">
        <v>3958812.7</v>
      </c>
      <c r="H3821" t="s">
        <v>11</v>
      </c>
      <c r="I3821" t="s">
        <v>965</v>
      </c>
      <c r="J3821" t="s">
        <v>627</v>
      </c>
      <c r="K3821" t="s">
        <v>966</v>
      </c>
    </row>
    <row r="3822" spans="1:11">
      <c r="A3822" s="26">
        <v>43735</v>
      </c>
      <c r="B3822" t="s">
        <v>516</v>
      </c>
      <c r="C3822" t="s">
        <v>517</v>
      </c>
      <c r="D3822" t="s">
        <v>615</v>
      </c>
      <c r="E3822" t="s">
        <v>518</v>
      </c>
      <c r="F3822" s="29">
        <v>45</v>
      </c>
      <c r="G3822" s="29">
        <v>2699650.79</v>
      </c>
      <c r="H3822" t="s">
        <v>11</v>
      </c>
      <c r="I3822" t="s">
        <v>1316</v>
      </c>
      <c r="J3822" t="s">
        <v>627</v>
      </c>
      <c r="K3822" t="s">
        <v>1231</v>
      </c>
    </row>
    <row r="3823" spans="1:11">
      <c r="A3823" s="26">
        <v>43735</v>
      </c>
      <c r="B3823" t="s">
        <v>516</v>
      </c>
      <c r="C3823" t="s">
        <v>517</v>
      </c>
      <c r="D3823" t="s">
        <v>615</v>
      </c>
      <c r="E3823" t="s">
        <v>518</v>
      </c>
      <c r="F3823" s="29">
        <v>4</v>
      </c>
      <c r="G3823" s="29">
        <v>589723.49</v>
      </c>
      <c r="H3823" t="s">
        <v>11</v>
      </c>
      <c r="I3823" t="s">
        <v>1317</v>
      </c>
      <c r="J3823" t="s">
        <v>627</v>
      </c>
      <c r="K3823" t="s">
        <v>968</v>
      </c>
    </row>
    <row r="3824" spans="1:11">
      <c r="A3824" s="26">
        <v>43735</v>
      </c>
      <c r="B3824" t="s">
        <v>516</v>
      </c>
      <c r="C3824" t="s">
        <v>517</v>
      </c>
      <c r="D3824" t="s">
        <v>615</v>
      </c>
      <c r="E3824" t="s">
        <v>518</v>
      </c>
      <c r="F3824" s="29">
        <v>588</v>
      </c>
      <c r="G3824" s="29">
        <v>127678855.56</v>
      </c>
      <c r="H3824" t="s">
        <v>11</v>
      </c>
      <c r="I3824" t="s">
        <v>969</v>
      </c>
      <c r="J3824" t="s">
        <v>627</v>
      </c>
      <c r="K3824" t="s">
        <v>970</v>
      </c>
    </row>
    <row r="3825" spans="1:11">
      <c r="A3825" s="26">
        <v>43735</v>
      </c>
      <c r="B3825" t="s">
        <v>516</v>
      </c>
      <c r="C3825" t="s">
        <v>517</v>
      </c>
      <c r="D3825" t="s">
        <v>615</v>
      </c>
      <c r="E3825" t="s">
        <v>518</v>
      </c>
      <c r="F3825" s="29">
        <v>285</v>
      </c>
      <c r="G3825" s="29">
        <v>29592857.140000001</v>
      </c>
      <c r="H3825" t="s">
        <v>11</v>
      </c>
      <c r="I3825" t="s">
        <v>971</v>
      </c>
      <c r="J3825" t="s">
        <v>627</v>
      </c>
      <c r="K3825" t="s">
        <v>972</v>
      </c>
    </row>
    <row r="3826" spans="1:11">
      <c r="A3826" s="26">
        <v>43735</v>
      </c>
      <c r="B3826" t="s">
        <v>516</v>
      </c>
      <c r="C3826" t="s">
        <v>517</v>
      </c>
      <c r="D3826" t="s">
        <v>615</v>
      </c>
      <c r="E3826" t="s">
        <v>518</v>
      </c>
      <c r="F3826" s="29">
        <v>2287</v>
      </c>
      <c r="G3826" s="29">
        <v>926597746.39999998</v>
      </c>
      <c r="H3826" t="s">
        <v>11</v>
      </c>
      <c r="I3826" t="s">
        <v>1279</v>
      </c>
      <c r="J3826" t="s">
        <v>627</v>
      </c>
      <c r="K3826" t="s">
        <v>973</v>
      </c>
    </row>
    <row r="3827" spans="1:11">
      <c r="A3827" s="26">
        <v>43735</v>
      </c>
      <c r="B3827" t="s">
        <v>516</v>
      </c>
      <c r="C3827" t="s">
        <v>517</v>
      </c>
      <c r="D3827" t="s">
        <v>615</v>
      </c>
      <c r="E3827" t="s">
        <v>518</v>
      </c>
      <c r="F3827" s="29">
        <v>19</v>
      </c>
      <c r="G3827" s="29">
        <v>906267.4</v>
      </c>
      <c r="H3827" t="s">
        <v>11</v>
      </c>
      <c r="I3827" t="s">
        <v>1301</v>
      </c>
      <c r="J3827" t="s">
        <v>627</v>
      </c>
      <c r="K3827" t="s">
        <v>974</v>
      </c>
    </row>
    <row r="3828" spans="1:11">
      <c r="A3828" s="26">
        <v>43735</v>
      </c>
      <c r="B3828" t="s">
        <v>516</v>
      </c>
      <c r="C3828" t="s">
        <v>517</v>
      </c>
      <c r="D3828" t="s">
        <v>615</v>
      </c>
      <c r="E3828" t="s">
        <v>518</v>
      </c>
      <c r="F3828" s="29">
        <v>235</v>
      </c>
      <c r="G3828" s="29">
        <v>27874734.920000002</v>
      </c>
      <c r="H3828" t="s">
        <v>11</v>
      </c>
      <c r="I3828" t="s">
        <v>975</v>
      </c>
      <c r="J3828" t="s">
        <v>627</v>
      </c>
      <c r="K3828" t="s">
        <v>976</v>
      </c>
    </row>
    <row r="3829" spans="1:11">
      <c r="A3829" s="26">
        <v>43735</v>
      </c>
      <c r="B3829" t="s">
        <v>516</v>
      </c>
      <c r="C3829" t="s">
        <v>517</v>
      </c>
      <c r="D3829" t="s">
        <v>615</v>
      </c>
      <c r="E3829" t="s">
        <v>518</v>
      </c>
      <c r="F3829" s="29">
        <v>829</v>
      </c>
      <c r="G3829" s="29">
        <v>250714911.75</v>
      </c>
      <c r="H3829" t="s">
        <v>11</v>
      </c>
      <c r="I3829" t="s">
        <v>977</v>
      </c>
      <c r="J3829" t="s">
        <v>627</v>
      </c>
      <c r="K3829" t="s">
        <v>978</v>
      </c>
    </row>
    <row r="3830" spans="1:11">
      <c r="A3830" s="26">
        <v>43735</v>
      </c>
      <c r="B3830" t="s">
        <v>516</v>
      </c>
      <c r="C3830" t="s">
        <v>517</v>
      </c>
      <c r="D3830" t="s">
        <v>615</v>
      </c>
      <c r="E3830" t="s">
        <v>518</v>
      </c>
      <c r="F3830" s="29">
        <v>65</v>
      </c>
      <c r="G3830" s="29">
        <v>29512506.670000002</v>
      </c>
      <c r="H3830" t="s">
        <v>11</v>
      </c>
      <c r="I3830" t="s">
        <v>1318</v>
      </c>
      <c r="J3830" t="s">
        <v>627</v>
      </c>
      <c r="K3830" t="s">
        <v>980</v>
      </c>
    </row>
    <row r="3831" spans="1:11">
      <c r="A3831" s="26">
        <v>43735</v>
      </c>
      <c r="B3831" t="s">
        <v>516</v>
      </c>
      <c r="C3831" t="s">
        <v>517</v>
      </c>
      <c r="D3831" t="s">
        <v>615</v>
      </c>
      <c r="E3831" t="s">
        <v>518</v>
      </c>
      <c r="F3831" s="29">
        <v>63</v>
      </c>
      <c r="G3831" s="29">
        <v>14068127.619999999</v>
      </c>
      <c r="H3831" t="s">
        <v>11</v>
      </c>
      <c r="I3831" t="s">
        <v>1319</v>
      </c>
      <c r="J3831" t="s">
        <v>627</v>
      </c>
      <c r="K3831" t="s">
        <v>982</v>
      </c>
    </row>
    <row r="3832" spans="1:11">
      <c r="A3832" s="26">
        <v>43735</v>
      </c>
      <c r="B3832" t="s">
        <v>516</v>
      </c>
      <c r="C3832" t="s">
        <v>517</v>
      </c>
      <c r="D3832" t="s">
        <v>615</v>
      </c>
      <c r="E3832" t="s">
        <v>518</v>
      </c>
      <c r="F3832" s="29">
        <v>25</v>
      </c>
      <c r="G3832" s="29">
        <v>715691.11</v>
      </c>
      <c r="H3832" t="s">
        <v>11</v>
      </c>
      <c r="I3832" t="s">
        <v>1320</v>
      </c>
      <c r="J3832" t="s">
        <v>627</v>
      </c>
      <c r="K3832" t="s">
        <v>984</v>
      </c>
    </row>
    <row r="3833" spans="1:11">
      <c r="A3833" s="26">
        <v>43735</v>
      </c>
      <c r="B3833" t="s">
        <v>516</v>
      </c>
      <c r="C3833" t="s">
        <v>517</v>
      </c>
      <c r="D3833" t="s">
        <v>615</v>
      </c>
      <c r="E3833" t="s">
        <v>518</v>
      </c>
      <c r="F3833" s="29">
        <v>29</v>
      </c>
      <c r="G3833" s="29">
        <v>15477349.210000001</v>
      </c>
      <c r="H3833" t="s">
        <v>11</v>
      </c>
      <c r="I3833" t="s">
        <v>1321</v>
      </c>
      <c r="J3833" t="s">
        <v>627</v>
      </c>
      <c r="K3833" t="s">
        <v>986</v>
      </c>
    </row>
    <row r="3834" spans="1:11">
      <c r="A3834" s="26">
        <v>43735</v>
      </c>
      <c r="B3834" t="s">
        <v>516</v>
      </c>
      <c r="C3834" t="s">
        <v>517</v>
      </c>
      <c r="D3834" t="s">
        <v>615</v>
      </c>
      <c r="E3834" t="s">
        <v>518</v>
      </c>
      <c r="F3834" s="29">
        <v>66</v>
      </c>
      <c r="G3834" s="29">
        <v>9120338.4100000001</v>
      </c>
      <c r="H3834" t="s">
        <v>11</v>
      </c>
      <c r="I3834" t="s">
        <v>1322</v>
      </c>
      <c r="J3834" t="s">
        <v>627</v>
      </c>
      <c r="K3834" t="s">
        <v>988</v>
      </c>
    </row>
    <row r="3835" spans="1:11">
      <c r="A3835" s="26">
        <v>43735</v>
      </c>
      <c r="B3835" t="s">
        <v>516</v>
      </c>
      <c r="C3835" t="s">
        <v>517</v>
      </c>
      <c r="D3835" t="s">
        <v>615</v>
      </c>
      <c r="E3835" t="s">
        <v>518</v>
      </c>
      <c r="F3835" s="29">
        <v>486</v>
      </c>
      <c r="G3835" s="29">
        <v>128158591.11</v>
      </c>
      <c r="H3835" t="s">
        <v>11</v>
      </c>
      <c r="I3835" t="s">
        <v>1323</v>
      </c>
      <c r="J3835" t="s">
        <v>627</v>
      </c>
      <c r="K3835" t="s">
        <v>990</v>
      </c>
    </row>
    <row r="3836" spans="1:11">
      <c r="A3836" s="26">
        <v>43735</v>
      </c>
      <c r="B3836" t="s">
        <v>516</v>
      </c>
      <c r="C3836" t="s">
        <v>517</v>
      </c>
      <c r="D3836" t="s">
        <v>615</v>
      </c>
      <c r="E3836" t="s">
        <v>518</v>
      </c>
      <c r="F3836" s="29">
        <v>1052</v>
      </c>
      <c r="G3836" s="29">
        <v>650695949.51999998</v>
      </c>
      <c r="H3836" t="s">
        <v>11</v>
      </c>
      <c r="I3836" t="s">
        <v>1324</v>
      </c>
      <c r="J3836" t="s">
        <v>627</v>
      </c>
      <c r="K3836" t="s">
        <v>992</v>
      </c>
    </row>
    <row r="3837" spans="1:11">
      <c r="A3837" s="26">
        <v>43735</v>
      </c>
      <c r="B3837" t="s">
        <v>516</v>
      </c>
      <c r="C3837" t="s">
        <v>517</v>
      </c>
      <c r="D3837" t="s">
        <v>615</v>
      </c>
      <c r="E3837" t="s">
        <v>518</v>
      </c>
      <c r="F3837" s="29">
        <v>7</v>
      </c>
      <c r="G3837" s="29">
        <v>8837543.8100000005</v>
      </c>
      <c r="H3837" t="s">
        <v>11</v>
      </c>
      <c r="I3837" t="s">
        <v>993</v>
      </c>
      <c r="J3837" t="s">
        <v>627</v>
      </c>
      <c r="K3837" t="s">
        <v>994</v>
      </c>
    </row>
    <row r="3838" spans="1:11">
      <c r="A3838" s="26">
        <v>43735</v>
      </c>
      <c r="B3838" t="s">
        <v>516</v>
      </c>
      <c r="C3838" t="s">
        <v>517</v>
      </c>
      <c r="D3838" t="s">
        <v>615</v>
      </c>
      <c r="E3838" t="s">
        <v>518</v>
      </c>
      <c r="F3838" s="29">
        <v>109</v>
      </c>
      <c r="G3838" s="29">
        <v>7488486.6299999999</v>
      </c>
      <c r="H3838" t="s">
        <v>11</v>
      </c>
      <c r="I3838" t="s">
        <v>993</v>
      </c>
      <c r="J3838" t="s">
        <v>627</v>
      </c>
      <c r="K3838" t="s">
        <v>995</v>
      </c>
    </row>
    <row r="3839" spans="1:11">
      <c r="A3839" s="26">
        <v>43735</v>
      </c>
      <c r="B3839" t="s">
        <v>516</v>
      </c>
      <c r="C3839" t="s">
        <v>517</v>
      </c>
      <c r="D3839" t="s">
        <v>615</v>
      </c>
      <c r="E3839" t="s">
        <v>518</v>
      </c>
      <c r="F3839" s="29">
        <v>214</v>
      </c>
      <c r="G3839" s="29">
        <v>29597986.030000001</v>
      </c>
      <c r="H3839" t="s">
        <v>11</v>
      </c>
      <c r="I3839" t="s">
        <v>1325</v>
      </c>
      <c r="J3839" t="s">
        <v>627</v>
      </c>
      <c r="K3839" t="s">
        <v>997</v>
      </c>
    </row>
    <row r="3840" spans="1:11">
      <c r="A3840" s="26">
        <v>43735</v>
      </c>
      <c r="B3840" t="s">
        <v>516</v>
      </c>
      <c r="C3840" t="s">
        <v>517</v>
      </c>
      <c r="D3840" t="s">
        <v>615</v>
      </c>
      <c r="E3840" t="s">
        <v>518</v>
      </c>
      <c r="F3840" s="29">
        <v>272</v>
      </c>
      <c r="G3840" s="29">
        <v>61622035.560000002</v>
      </c>
      <c r="H3840" t="s">
        <v>11</v>
      </c>
      <c r="I3840" t="s">
        <v>1326</v>
      </c>
      <c r="J3840" t="s">
        <v>627</v>
      </c>
      <c r="K3840" t="s">
        <v>999</v>
      </c>
    </row>
    <row r="3841" spans="1:11">
      <c r="A3841" s="26">
        <v>43735</v>
      </c>
      <c r="B3841" t="s">
        <v>516</v>
      </c>
      <c r="C3841" t="s">
        <v>517</v>
      </c>
      <c r="D3841" t="s">
        <v>615</v>
      </c>
      <c r="E3841" t="s">
        <v>518</v>
      </c>
      <c r="F3841" s="29">
        <v>339</v>
      </c>
      <c r="G3841" s="29">
        <v>10461266.76</v>
      </c>
      <c r="H3841" t="s">
        <v>11</v>
      </c>
      <c r="I3841" t="s">
        <v>1324</v>
      </c>
      <c r="J3841" t="s">
        <v>627</v>
      </c>
      <c r="K3841" t="s">
        <v>1000</v>
      </c>
    </row>
    <row r="3842" spans="1:11">
      <c r="A3842" s="26">
        <v>43735</v>
      </c>
      <c r="B3842" t="s">
        <v>516</v>
      </c>
      <c r="C3842" t="s">
        <v>517</v>
      </c>
      <c r="D3842" t="s">
        <v>615</v>
      </c>
      <c r="E3842" t="s">
        <v>518</v>
      </c>
      <c r="F3842" s="29">
        <v>12</v>
      </c>
      <c r="G3842" s="29">
        <v>1795612.06</v>
      </c>
      <c r="H3842" t="s">
        <v>11</v>
      </c>
      <c r="I3842" t="s">
        <v>1001</v>
      </c>
      <c r="J3842" t="s">
        <v>627</v>
      </c>
      <c r="K3842" t="s">
        <v>1002</v>
      </c>
    </row>
    <row r="3843" spans="1:11">
      <c r="A3843" s="26">
        <v>43735</v>
      </c>
      <c r="B3843" t="s">
        <v>516</v>
      </c>
      <c r="C3843" t="s">
        <v>517</v>
      </c>
      <c r="D3843" t="s">
        <v>615</v>
      </c>
      <c r="E3843" t="s">
        <v>518</v>
      </c>
      <c r="F3843" s="29">
        <v>25</v>
      </c>
      <c r="G3843" s="29">
        <v>6850605.71</v>
      </c>
      <c r="H3843" t="s">
        <v>11</v>
      </c>
      <c r="I3843" t="s">
        <v>1327</v>
      </c>
      <c r="J3843" t="s">
        <v>627</v>
      </c>
      <c r="K3843" t="s">
        <v>1004</v>
      </c>
    </row>
    <row r="3844" spans="1:11">
      <c r="A3844" s="26">
        <v>43735</v>
      </c>
      <c r="B3844" t="s">
        <v>516</v>
      </c>
      <c r="C3844" t="s">
        <v>517</v>
      </c>
      <c r="D3844" t="s">
        <v>615</v>
      </c>
      <c r="E3844" t="s">
        <v>518</v>
      </c>
      <c r="F3844" s="29">
        <v>49</v>
      </c>
      <c r="G3844" s="29">
        <v>4682662.22</v>
      </c>
      <c r="H3844" t="s">
        <v>11</v>
      </c>
      <c r="I3844" t="s">
        <v>1328</v>
      </c>
      <c r="J3844" t="s">
        <v>627</v>
      </c>
      <c r="K3844" t="s">
        <v>1006</v>
      </c>
    </row>
    <row r="3845" spans="1:11">
      <c r="A3845" s="26">
        <v>43735</v>
      </c>
      <c r="B3845" t="s">
        <v>516</v>
      </c>
      <c r="C3845" t="s">
        <v>517</v>
      </c>
      <c r="D3845" t="s">
        <v>615</v>
      </c>
      <c r="E3845" t="s">
        <v>518</v>
      </c>
      <c r="F3845" s="29">
        <v>14</v>
      </c>
      <c r="G3845" s="29">
        <v>3716360.32</v>
      </c>
      <c r="H3845" t="s">
        <v>11</v>
      </c>
      <c r="I3845" t="s">
        <v>1007</v>
      </c>
      <c r="J3845" t="s">
        <v>627</v>
      </c>
      <c r="K3845" t="s">
        <v>1008</v>
      </c>
    </row>
    <row r="3846" spans="1:11">
      <c r="A3846" s="26">
        <v>43735</v>
      </c>
      <c r="B3846" t="s">
        <v>516</v>
      </c>
      <c r="C3846" t="s">
        <v>517</v>
      </c>
      <c r="D3846" t="s">
        <v>615</v>
      </c>
      <c r="E3846" t="s">
        <v>518</v>
      </c>
      <c r="F3846" s="29">
        <v>169</v>
      </c>
      <c r="G3846" s="29">
        <v>13525729.210000001</v>
      </c>
      <c r="H3846" t="s">
        <v>11</v>
      </c>
      <c r="I3846" t="s">
        <v>1329</v>
      </c>
      <c r="J3846" t="s">
        <v>627</v>
      </c>
      <c r="K3846" t="s">
        <v>1010</v>
      </c>
    </row>
    <row r="3847" spans="1:11">
      <c r="A3847" s="26">
        <v>43735</v>
      </c>
      <c r="B3847" t="s">
        <v>516</v>
      </c>
      <c r="C3847" t="s">
        <v>517</v>
      </c>
      <c r="D3847" t="s">
        <v>615</v>
      </c>
      <c r="E3847" t="s">
        <v>518</v>
      </c>
      <c r="F3847" s="29">
        <v>4</v>
      </c>
      <c r="G3847" s="29">
        <v>4166656.83</v>
      </c>
      <c r="H3847" t="s">
        <v>11</v>
      </c>
      <c r="I3847" t="s">
        <v>1330</v>
      </c>
      <c r="J3847" t="s">
        <v>627</v>
      </c>
      <c r="K3847" t="s">
        <v>1012</v>
      </c>
    </row>
    <row r="3848" spans="1:11">
      <c r="A3848" s="26">
        <v>43735</v>
      </c>
      <c r="B3848" t="s">
        <v>516</v>
      </c>
      <c r="C3848" t="s">
        <v>517</v>
      </c>
      <c r="D3848" t="s">
        <v>615</v>
      </c>
      <c r="E3848" t="s">
        <v>518</v>
      </c>
      <c r="F3848" s="29">
        <v>19</v>
      </c>
      <c r="G3848" s="29">
        <v>13766781.59</v>
      </c>
      <c r="H3848" t="s">
        <v>11</v>
      </c>
      <c r="I3848" t="s">
        <v>1013</v>
      </c>
      <c r="J3848" t="s">
        <v>627</v>
      </c>
      <c r="K3848" t="s">
        <v>1014</v>
      </c>
    </row>
    <row r="3849" spans="1:11">
      <c r="A3849" s="26">
        <v>43735</v>
      </c>
      <c r="B3849" t="s">
        <v>516</v>
      </c>
      <c r="C3849" t="s">
        <v>517</v>
      </c>
      <c r="D3849" t="s">
        <v>615</v>
      </c>
      <c r="E3849" t="s">
        <v>518</v>
      </c>
      <c r="F3849" s="29">
        <v>407</v>
      </c>
      <c r="G3849" s="29">
        <v>103016377.45999999</v>
      </c>
      <c r="H3849" t="s">
        <v>11</v>
      </c>
      <c r="I3849" t="s">
        <v>1331</v>
      </c>
      <c r="J3849" t="s">
        <v>627</v>
      </c>
      <c r="K3849" t="s">
        <v>1016</v>
      </c>
    </row>
    <row r="3850" spans="1:11">
      <c r="A3850" s="26">
        <v>43735</v>
      </c>
      <c r="B3850" t="s">
        <v>516</v>
      </c>
      <c r="C3850" t="s">
        <v>517</v>
      </c>
      <c r="D3850" t="s">
        <v>615</v>
      </c>
      <c r="E3850" t="s">
        <v>518</v>
      </c>
      <c r="F3850" s="29">
        <v>50</v>
      </c>
      <c r="G3850" s="29">
        <v>5974541.9000000004</v>
      </c>
      <c r="H3850" t="s">
        <v>11</v>
      </c>
      <c r="I3850" t="s">
        <v>1332</v>
      </c>
      <c r="J3850" t="s">
        <v>627</v>
      </c>
      <c r="K3850" t="s">
        <v>1018</v>
      </c>
    </row>
    <row r="3851" spans="1:11">
      <c r="A3851" s="26">
        <v>43735</v>
      </c>
      <c r="B3851" t="s">
        <v>516</v>
      </c>
      <c r="C3851" t="s">
        <v>517</v>
      </c>
      <c r="D3851" t="s">
        <v>615</v>
      </c>
      <c r="E3851" t="s">
        <v>518</v>
      </c>
      <c r="F3851" s="29">
        <v>104</v>
      </c>
      <c r="G3851" s="29">
        <v>7269436.1900000004</v>
      </c>
      <c r="H3851" t="s">
        <v>11</v>
      </c>
      <c r="I3851" t="s">
        <v>1333</v>
      </c>
      <c r="J3851" t="s">
        <v>627</v>
      </c>
      <c r="K3851" t="s">
        <v>1020</v>
      </c>
    </row>
    <row r="3852" spans="1:11">
      <c r="A3852" s="26">
        <v>43735</v>
      </c>
      <c r="B3852" t="s">
        <v>516</v>
      </c>
      <c r="C3852" t="s">
        <v>517</v>
      </c>
      <c r="D3852" t="s">
        <v>615</v>
      </c>
      <c r="E3852" t="s">
        <v>518</v>
      </c>
      <c r="F3852" s="29">
        <v>52</v>
      </c>
      <c r="G3852" s="29">
        <v>36198282.859999999</v>
      </c>
      <c r="H3852" t="s">
        <v>11</v>
      </c>
      <c r="I3852" t="s">
        <v>1334</v>
      </c>
      <c r="J3852" t="s">
        <v>627</v>
      </c>
      <c r="K3852" t="s">
        <v>1022</v>
      </c>
    </row>
    <row r="3853" spans="1:11">
      <c r="A3853" s="26">
        <v>43735</v>
      </c>
      <c r="B3853" t="s">
        <v>516</v>
      </c>
      <c r="C3853" t="s">
        <v>517</v>
      </c>
      <c r="D3853" t="s">
        <v>615</v>
      </c>
      <c r="E3853" t="s">
        <v>518</v>
      </c>
      <c r="F3853" s="29">
        <v>29</v>
      </c>
      <c r="G3853" s="29">
        <v>1487257.9</v>
      </c>
      <c r="H3853" t="s">
        <v>11</v>
      </c>
      <c r="I3853" t="s">
        <v>1335</v>
      </c>
      <c r="J3853" t="s">
        <v>627</v>
      </c>
      <c r="K3853" t="s">
        <v>1023</v>
      </c>
    </row>
    <row r="3854" spans="1:11">
      <c r="A3854" s="26">
        <v>43735</v>
      </c>
      <c r="B3854" t="s">
        <v>516</v>
      </c>
      <c r="C3854" t="s">
        <v>517</v>
      </c>
      <c r="D3854" t="s">
        <v>615</v>
      </c>
      <c r="E3854" t="s">
        <v>518</v>
      </c>
      <c r="F3854" s="29">
        <v>3268</v>
      </c>
      <c r="G3854" s="29">
        <v>5723907301.5900002</v>
      </c>
      <c r="H3854" t="s">
        <v>11</v>
      </c>
      <c r="I3854" t="s">
        <v>1091</v>
      </c>
      <c r="J3854" t="s">
        <v>1087</v>
      </c>
      <c r="K3854" t="s">
        <v>1092</v>
      </c>
    </row>
    <row r="3855" spans="1:11">
      <c r="A3855" s="26">
        <v>43735</v>
      </c>
      <c r="B3855" t="s">
        <v>516</v>
      </c>
      <c r="C3855" t="s">
        <v>517</v>
      </c>
      <c r="D3855" t="s">
        <v>615</v>
      </c>
      <c r="E3855" t="s">
        <v>518</v>
      </c>
      <c r="F3855" s="29">
        <v>1398</v>
      </c>
      <c r="G3855" s="29">
        <v>1784415266.6700001</v>
      </c>
      <c r="H3855" t="s">
        <v>11</v>
      </c>
      <c r="I3855" t="s">
        <v>1095</v>
      </c>
      <c r="J3855" t="s">
        <v>1087</v>
      </c>
      <c r="K3855" t="s">
        <v>1096</v>
      </c>
    </row>
    <row r="3856" spans="1:11">
      <c r="A3856" s="26">
        <v>43735</v>
      </c>
      <c r="B3856" t="s">
        <v>516</v>
      </c>
      <c r="C3856" t="s">
        <v>517</v>
      </c>
      <c r="D3856" t="s">
        <v>615</v>
      </c>
      <c r="E3856" t="s">
        <v>518</v>
      </c>
      <c r="F3856" s="29">
        <v>71</v>
      </c>
      <c r="G3856" s="29">
        <v>39641269.840000004</v>
      </c>
      <c r="H3856" t="s">
        <v>11</v>
      </c>
      <c r="I3856" t="s">
        <v>1099</v>
      </c>
      <c r="J3856" t="s">
        <v>1087</v>
      </c>
      <c r="K3856" t="s">
        <v>1100</v>
      </c>
    </row>
    <row r="3857" spans="1:11">
      <c r="A3857" s="26">
        <v>43735</v>
      </c>
      <c r="B3857" t="s">
        <v>516</v>
      </c>
      <c r="C3857" t="s">
        <v>517</v>
      </c>
      <c r="D3857" t="s">
        <v>615</v>
      </c>
      <c r="E3857" t="s">
        <v>518</v>
      </c>
      <c r="F3857" s="29">
        <v>1791</v>
      </c>
      <c r="G3857" s="29">
        <v>945689619.44000006</v>
      </c>
      <c r="H3857" t="s">
        <v>11</v>
      </c>
      <c r="I3857" t="s">
        <v>1101</v>
      </c>
      <c r="J3857" t="s">
        <v>1087</v>
      </c>
      <c r="K3857" t="s">
        <v>1102</v>
      </c>
    </row>
    <row r="3858" spans="1:11">
      <c r="A3858" s="26">
        <v>43735</v>
      </c>
      <c r="B3858" t="s">
        <v>516</v>
      </c>
      <c r="C3858" t="s">
        <v>517</v>
      </c>
      <c r="D3858" t="s">
        <v>615</v>
      </c>
      <c r="E3858" t="s">
        <v>518</v>
      </c>
      <c r="F3858" s="29">
        <v>1270</v>
      </c>
      <c r="G3858" s="29">
        <v>670747400</v>
      </c>
      <c r="H3858" t="s">
        <v>11</v>
      </c>
      <c r="I3858" t="s">
        <v>1101</v>
      </c>
      <c r="J3858" t="s">
        <v>1087</v>
      </c>
      <c r="K3858" t="s">
        <v>1103</v>
      </c>
    </row>
    <row r="3859" spans="1:11">
      <c r="A3859" s="26">
        <v>43735</v>
      </c>
      <c r="B3859" t="s">
        <v>516</v>
      </c>
      <c r="C3859" t="s">
        <v>517</v>
      </c>
      <c r="D3859" t="s">
        <v>615</v>
      </c>
      <c r="E3859" t="s">
        <v>518</v>
      </c>
      <c r="F3859" s="29">
        <v>1703</v>
      </c>
      <c r="G3859" s="29">
        <v>914239094.44000006</v>
      </c>
      <c r="H3859" t="s">
        <v>11</v>
      </c>
      <c r="I3859" t="s">
        <v>1101</v>
      </c>
      <c r="J3859" t="s">
        <v>1087</v>
      </c>
      <c r="K3859" t="s">
        <v>1104</v>
      </c>
    </row>
    <row r="3860" spans="1:11">
      <c r="A3860" s="26">
        <v>43735</v>
      </c>
      <c r="B3860" t="s">
        <v>516</v>
      </c>
      <c r="C3860" t="s">
        <v>517</v>
      </c>
      <c r="D3860" t="s">
        <v>615</v>
      </c>
      <c r="E3860" t="s">
        <v>518</v>
      </c>
      <c r="F3860" s="29">
        <v>1270</v>
      </c>
      <c r="G3860" s="29">
        <v>689335850</v>
      </c>
      <c r="H3860" t="s">
        <v>11</v>
      </c>
      <c r="I3860" t="s">
        <v>1101</v>
      </c>
      <c r="J3860" t="s">
        <v>1087</v>
      </c>
      <c r="K3860" t="s">
        <v>1105</v>
      </c>
    </row>
    <row r="3861" spans="1:11">
      <c r="A3861" s="26">
        <v>43735</v>
      </c>
      <c r="B3861" t="s">
        <v>516</v>
      </c>
      <c r="C3861" t="s">
        <v>517</v>
      </c>
      <c r="D3861" t="s">
        <v>615</v>
      </c>
      <c r="E3861" t="s">
        <v>518</v>
      </c>
      <c r="F3861" s="29">
        <v>116525</v>
      </c>
      <c r="G3861" s="29">
        <v>61818419782.540001</v>
      </c>
      <c r="H3861" t="s">
        <v>11</v>
      </c>
      <c r="I3861" t="s">
        <v>1106</v>
      </c>
      <c r="J3861" t="s">
        <v>1087</v>
      </c>
      <c r="K3861" t="s">
        <v>1107</v>
      </c>
    </row>
    <row r="3862" spans="1:11">
      <c r="A3862" s="26">
        <v>43735</v>
      </c>
      <c r="B3862" t="s">
        <v>516</v>
      </c>
      <c r="C3862" t="s">
        <v>517</v>
      </c>
      <c r="D3862" t="s">
        <v>615</v>
      </c>
      <c r="E3862" t="s">
        <v>518</v>
      </c>
      <c r="F3862" s="29">
        <v>1046</v>
      </c>
      <c r="G3862" s="29">
        <v>612665841.11000001</v>
      </c>
      <c r="H3862" t="s">
        <v>11</v>
      </c>
      <c r="I3862" t="s">
        <v>1112</v>
      </c>
      <c r="J3862" t="s">
        <v>1087</v>
      </c>
      <c r="K3862" t="s">
        <v>1113</v>
      </c>
    </row>
    <row r="3863" spans="1:11">
      <c r="A3863" s="26">
        <v>43735</v>
      </c>
      <c r="B3863" t="s">
        <v>516</v>
      </c>
      <c r="C3863" t="s">
        <v>517</v>
      </c>
      <c r="D3863" t="s">
        <v>615</v>
      </c>
      <c r="E3863" t="s">
        <v>518</v>
      </c>
      <c r="F3863" s="29">
        <v>118</v>
      </c>
      <c r="G3863" s="29">
        <v>94914626.980000004</v>
      </c>
      <c r="H3863" t="s">
        <v>11</v>
      </c>
      <c r="I3863" t="s">
        <v>1206</v>
      </c>
      <c r="J3863" t="s">
        <v>1087</v>
      </c>
      <c r="K3863" t="s">
        <v>1207</v>
      </c>
    </row>
    <row r="3864" spans="1:11">
      <c r="A3864" s="26">
        <v>43735</v>
      </c>
      <c r="B3864" t="s">
        <v>516</v>
      </c>
      <c r="C3864" t="s">
        <v>517</v>
      </c>
      <c r="D3864" t="s">
        <v>615</v>
      </c>
      <c r="E3864" t="s">
        <v>518</v>
      </c>
      <c r="F3864" s="29">
        <v>945</v>
      </c>
      <c r="G3864" s="29">
        <v>293566563.64999998</v>
      </c>
      <c r="H3864" t="s">
        <v>11</v>
      </c>
      <c r="I3864" t="s">
        <v>1114</v>
      </c>
      <c r="J3864" t="s">
        <v>1087</v>
      </c>
      <c r="K3864" t="s">
        <v>1115</v>
      </c>
    </row>
    <row r="3865" spans="1:11">
      <c r="A3865" s="26">
        <v>43735</v>
      </c>
      <c r="B3865" t="s">
        <v>516</v>
      </c>
      <c r="C3865" t="s">
        <v>517</v>
      </c>
      <c r="D3865" t="s">
        <v>615</v>
      </c>
      <c r="E3865" t="s">
        <v>518</v>
      </c>
      <c r="F3865" s="29">
        <v>137211</v>
      </c>
      <c r="G3865" s="29">
        <v>291496714612.70001</v>
      </c>
      <c r="H3865" t="s">
        <v>11</v>
      </c>
      <c r="I3865" t="s">
        <v>1116</v>
      </c>
      <c r="J3865" t="s">
        <v>1087</v>
      </c>
      <c r="K3865" t="s">
        <v>1117</v>
      </c>
    </row>
    <row r="3866" spans="1:11">
      <c r="A3866" s="26">
        <v>43735</v>
      </c>
      <c r="B3866" t="s">
        <v>516</v>
      </c>
      <c r="C3866" t="s">
        <v>517</v>
      </c>
      <c r="D3866" t="s">
        <v>615</v>
      </c>
      <c r="E3866" t="s">
        <v>518</v>
      </c>
      <c r="F3866" s="29">
        <v>10389</v>
      </c>
      <c r="G3866" s="29">
        <v>5490952666.4799995</v>
      </c>
      <c r="H3866" t="s">
        <v>11</v>
      </c>
      <c r="I3866" t="s">
        <v>1118</v>
      </c>
      <c r="J3866" t="s">
        <v>1087</v>
      </c>
      <c r="K3866" t="s">
        <v>1119</v>
      </c>
    </row>
    <row r="3867" spans="1:11">
      <c r="A3867" s="26">
        <v>43735</v>
      </c>
      <c r="B3867" t="s">
        <v>516</v>
      </c>
      <c r="C3867" t="s">
        <v>517</v>
      </c>
      <c r="D3867" t="s">
        <v>615</v>
      </c>
      <c r="E3867" t="s">
        <v>518</v>
      </c>
      <c r="F3867" s="29">
        <v>177</v>
      </c>
      <c r="G3867" s="29">
        <v>216832746.03</v>
      </c>
      <c r="H3867" t="s">
        <v>11</v>
      </c>
      <c r="I3867" t="s">
        <v>1122</v>
      </c>
      <c r="J3867" t="s">
        <v>1087</v>
      </c>
      <c r="K3867" t="s">
        <v>1123</v>
      </c>
    </row>
    <row r="3868" spans="1:11">
      <c r="A3868" s="26">
        <v>43735</v>
      </c>
      <c r="B3868" t="s">
        <v>516</v>
      </c>
      <c r="C3868" t="s">
        <v>517</v>
      </c>
      <c r="D3868" t="s">
        <v>615</v>
      </c>
      <c r="E3868" t="s">
        <v>518</v>
      </c>
      <c r="F3868" s="29">
        <v>567</v>
      </c>
      <c r="G3868" s="29">
        <v>1039487.78</v>
      </c>
      <c r="H3868" t="s">
        <v>11</v>
      </c>
      <c r="I3868" t="s">
        <v>1128</v>
      </c>
      <c r="J3868" t="s">
        <v>1129</v>
      </c>
      <c r="K3868" t="s">
        <v>1130</v>
      </c>
    </row>
    <row r="3869" spans="1:11">
      <c r="A3869" s="26">
        <v>43735</v>
      </c>
      <c r="B3869" t="s">
        <v>516</v>
      </c>
      <c r="C3869" t="s">
        <v>517</v>
      </c>
      <c r="D3869" t="s">
        <v>615</v>
      </c>
      <c r="E3869" t="s">
        <v>518</v>
      </c>
      <c r="F3869" s="29">
        <v>192</v>
      </c>
      <c r="G3869" s="29">
        <v>275135.48</v>
      </c>
      <c r="H3869" t="s">
        <v>11</v>
      </c>
      <c r="I3869" t="s">
        <v>1131</v>
      </c>
      <c r="J3869" t="s">
        <v>1129</v>
      </c>
      <c r="K3869" t="s">
        <v>1132</v>
      </c>
    </row>
    <row r="3870" spans="1:11">
      <c r="A3870" s="26">
        <v>43735</v>
      </c>
      <c r="B3870" t="s">
        <v>516</v>
      </c>
      <c r="C3870" t="s">
        <v>517</v>
      </c>
      <c r="D3870" t="s">
        <v>615</v>
      </c>
      <c r="E3870" t="s">
        <v>518</v>
      </c>
      <c r="F3870" s="29">
        <v>394506</v>
      </c>
      <c r="G3870" s="29">
        <v>783418351.66999996</v>
      </c>
      <c r="H3870" t="s">
        <v>11</v>
      </c>
      <c r="I3870" t="s">
        <v>1133</v>
      </c>
      <c r="J3870" t="s">
        <v>1129</v>
      </c>
      <c r="K3870" t="s">
        <v>1134</v>
      </c>
    </row>
    <row r="3871" spans="1:11">
      <c r="A3871" s="26">
        <v>43735</v>
      </c>
      <c r="B3871" t="s">
        <v>516</v>
      </c>
      <c r="C3871" t="s">
        <v>517</v>
      </c>
      <c r="D3871" t="s">
        <v>615</v>
      </c>
      <c r="E3871" t="s">
        <v>518</v>
      </c>
      <c r="F3871" s="29">
        <v>293178</v>
      </c>
      <c r="G3871" s="29">
        <v>526310035.58999997</v>
      </c>
      <c r="H3871" t="s">
        <v>11</v>
      </c>
      <c r="I3871" t="s">
        <v>1133</v>
      </c>
      <c r="J3871" t="s">
        <v>1129</v>
      </c>
      <c r="K3871" t="s">
        <v>1135</v>
      </c>
    </row>
    <row r="3872" spans="1:11">
      <c r="A3872" s="26">
        <v>43735</v>
      </c>
      <c r="B3872" t="s">
        <v>516</v>
      </c>
      <c r="C3872" t="s">
        <v>517</v>
      </c>
      <c r="D3872" t="s">
        <v>615</v>
      </c>
      <c r="E3872" t="s">
        <v>518</v>
      </c>
      <c r="F3872" s="29">
        <v>304281</v>
      </c>
      <c r="G3872" s="29">
        <v>543455248.33000004</v>
      </c>
      <c r="H3872" t="s">
        <v>11</v>
      </c>
      <c r="I3872" t="s">
        <v>1133</v>
      </c>
      <c r="J3872" t="s">
        <v>1129</v>
      </c>
      <c r="K3872" t="s">
        <v>1136</v>
      </c>
    </row>
    <row r="3873" spans="1:11">
      <c r="A3873" s="26">
        <v>43735</v>
      </c>
      <c r="B3873" t="s">
        <v>516</v>
      </c>
      <c r="C3873" t="s">
        <v>517</v>
      </c>
      <c r="D3873" t="s">
        <v>615</v>
      </c>
      <c r="E3873" t="s">
        <v>518</v>
      </c>
      <c r="F3873" s="29">
        <v>251912</v>
      </c>
      <c r="G3873" s="29">
        <v>397573381.67000002</v>
      </c>
      <c r="H3873" t="s">
        <v>11</v>
      </c>
      <c r="I3873" t="s">
        <v>1133</v>
      </c>
      <c r="J3873" t="s">
        <v>1129</v>
      </c>
      <c r="K3873" t="s">
        <v>1137</v>
      </c>
    </row>
    <row r="3874" spans="1:11">
      <c r="A3874" s="26">
        <v>43735</v>
      </c>
      <c r="B3874" t="s">
        <v>516</v>
      </c>
      <c r="C3874" t="s">
        <v>517</v>
      </c>
      <c r="D3874" t="s">
        <v>615</v>
      </c>
      <c r="E3874" t="s">
        <v>518</v>
      </c>
      <c r="F3874" s="29">
        <v>238973</v>
      </c>
      <c r="G3874" s="29">
        <v>640815930.24000001</v>
      </c>
      <c r="H3874" t="s">
        <v>11</v>
      </c>
      <c r="I3874" t="s">
        <v>1138</v>
      </c>
      <c r="J3874" t="s">
        <v>1129</v>
      </c>
      <c r="K3874" t="s">
        <v>1139</v>
      </c>
    </row>
    <row r="3875" spans="1:11">
      <c r="A3875" s="26">
        <v>43735</v>
      </c>
      <c r="B3875" t="s">
        <v>516</v>
      </c>
      <c r="C3875" t="s">
        <v>517</v>
      </c>
      <c r="D3875" t="s">
        <v>615</v>
      </c>
      <c r="E3875" t="s">
        <v>518</v>
      </c>
      <c r="F3875" s="29">
        <v>2</v>
      </c>
      <c r="G3875" s="29">
        <v>4750.79</v>
      </c>
      <c r="H3875" t="s">
        <v>11</v>
      </c>
      <c r="I3875" t="s">
        <v>626</v>
      </c>
      <c r="J3875" t="s">
        <v>1140</v>
      </c>
      <c r="K3875" t="s">
        <v>1141</v>
      </c>
    </row>
    <row r="3876" spans="1:11">
      <c r="A3876" s="26">
        <v>43735</v>
      </c>
      <c r="B3876" t="s">
        <v>516</v>
      </c>
      <c r="C3876" t="s">
        <v>517</v>
      </c>
      <c r="D3876" t="s">
        <v>615</v>
      </c>
      <c r="E3876" t="s">
        <v>518</v>
      </c>
      <c r="F3876" s="29">
        <v>20</v>
      </c>
      <c r="G3876" s="29">
        <v>21595.87</v>
      </c>
      <c r="H3876" t="s">
        <v>11</v>
      </c>
      <c r="I3876" t="s">
        <v>629</v>
      </c>
      <c r="J3876" t="s">
        <v>1140</v>
      </c>
      <c r="K3876" t="s">
        <v>1142</v>
      </c>
    </row>
    <row r="3877" spans="1:11">
      <c r="A3877" s="26">
        <v>43735</v>
      </c>
      <c r="B3877" t="s">
        <v>516</v>
      </c>
      <c r="C3877" t="s">
        <v>517</v>
      </c>
      <c r="D3877" t="s">
        <v>615</v>
      </c>
      <c r="E3877" t="s">
        <v>518</v>
      </c>
      <c r="F3877" s="29">
        <v>79</v>
      </c>
      <c r="G3877" s="29">
        <v>70023.17</v>
      </c>
      <c r="H3877" t="s">
        <v>11</v>
      </c>
      <c r="I3877" t="s">
        <v>631</v>
      </c>
      <c r="J3877" t="s">
        <v>1140</v>
      </c>
      <c r="K3877" t="s">
        <v>1143</v>
      </c>
    </row>
    <row r="3878" spans="1:11">
      <c r="A3878" s="26">
        <v>43735</v>
      </c>
      <c r="B3878" t="s">
        <v>516</v>
      </c>
      <c r="C3878" t="s">
        <v>517</v>
      </c>
      <c r="D3878" t="s">
        <v>615</v>
      </c>
      <c r="E3878" t="s">
        <v>518</v>
      </c>
      <c r="F3878" s="29">
        <v>58</v>
      </c>
      <c r="G3878" s="29">
        <v>365996.51</v>
      </c>
      <c r="H3878" t="s">
        <v>11</v>
      </c>
      <c r="I3878" t="s">
        <v>1237</v>
      </c>
      <c r="J3878" t="s">
        <v>1140</v>
      </c>
      <c r="K3878" t="s">
        <v>1144</v>
      </c>
    </row>
    <row r="3879" spans="1:11">
      <c r="A3879" s="26">
        <v>43735</v>
      </c>
      <c r="B3879" t="s">
        <v>516</v>
      </c>
      <c r="C3879" t="s">
        <v>517</v>
      </c>
      <c r="D3879" t="s">
        <v>615</v>
      </c>
      <c r="E3879" t="s">
        <v>518</v>
      </c>
      <c r="F3879" s="29">
        <v>13</v>
      </c>
      <c r="G3879" s="29">
        <v>17078.73</v>
      </c>
      <c r="H3879" t="s">
        <v>11</v>
      </c>
      <c r="I3879" t="s">
        <v>635</v>
      </c>
      <c r="J3879" t="s">
        <v>1140</v>
      </c>
      <c r="K3879" t="s">
        <v>1145</v>
      </c>
    </row>
    <row r="3880" spans="1:11">
      <c r="A3880" s="26">
        <v>43735</v>
      </c>
      <c r="B3880" t="s">
        <v>516</v>
      </c>
      <c r="C3880" t="s">
        <v>517</v>
      </c>
      <c r="D3880" t="s">
        <v>615</v>
      </c>
      <c r="E3880" t="s">
        <v>518</v>
      </c>
      <c r="F3880" s="29">
        <v>9</v>
      </c>
      <c r="G3880" s="29">
        <v>27060</v>
      </c>
      <c r="H3880" t="s">
        <v>11</v>
      </c>
      <c r="I3880" t="s">
        <v>637</v>
      </c>
      <c r="J3880" t="s">
        <v>1140</v>
      </c>
      <c r="K3880" t="s">
        <v>1146</v>
      </c>
    </row>
    <row r="3881" spans="1:11">
      <c r="A3881" s="26">
        <v>43735</v>
      </c>
      <c r="B3881" t="s">
        <v>516</v>
      </c>
      <c r="C3881" t="s">
        <v>517</v>
      </c>
      <c r="D3881" t="s">
        <v>615</v>
      </c>
      <c r="E3881" t="s">
        <v>518</v>
      </c>
      <c r="F3881" s="29">
        <v>16</v>
      </c>
      <c r="G3881" s="29">
        <v>23773.65</v>
      </c>
      <c r="H3881" t="s">
        <v>11</v>
      </c>
      <c r="I3881" t="s">
        <v>639</v>
      </c>
      <c r="J3881" t="s">
        <v>1140</v>
      </c>
      <c r="K3881" t="s">
        <v>1147</v>
      </c>
    </row>
    <row r="3882" spans="1:11">
      <c r="A3882" s="26">
        <v>43735</v>
      </c>
      <c r="B3882" t="s">
        <v>516</v>
      </c>
      <c r="C3882" t="s">
        <v>517</v>
      </c>
      <c r="D3882" t="s">
        <v>615</v>
      </c>
      <c r="E3882" t="s">
        <v>518</v>
      </c>
      <c r="F3882" s="29">
        <v>64</v>
      </c>
      <c r="G3882" s="29">
        <v>23114.6</v>
      </c>
      <c r="H3882" t="s">
        <v>11</v>
      </c>
      <c r="I3882" t="s">
        <v>641</v>
      </c>
      <c r="J3882" t="s">
        <v>1140</v>
      </c>
      <c r="K3882" t="s">
        <v>1148</v>
      </c>
    </row>
    <row r="3883" spans="1:11">
      <c r="A3883" s="26">
        <v>43735</v>
      </c>
      <c r="B3883" t="s">
        <v>516</v>
      </c>
      <c r="C3883" t="s">
        <v>517</v>
      </c>
      <c r="D3883" t="s">
        <v>615</v>
      </c>
      <c r="E3883" t="s">
        <v>518</v>
      </c>
      <c r="F3883" s="29">
        <v>8</v>
      </c>
      <c r="G3883" s="29">
        <v>11583.17</v>
      </c>
      <c r="H3883" t="s">
        <v>11</v>
      </c>
      <c r="I3883" t="s">
        <v>643</v>
      </c>
      <c r="J3883" t="s">
        <v>1140</v>
      </c>
      <c r="K3883" t="s">
        <v>1149</v>
      </c>
    </row>
    <row r="3884" spans="1:11">
      <c r="A3884" s="26">
        <v>43735</v>
      </c>
      <c r="B3884" t="s">
        <v>516</v>
      </c>
      <c r="C3884" t="s">
        <v>517</v>
      </c>
      <c r="D3884" t="s">
        <v>615</v>
      </c>
      <c r="E3884" t="s">
        <v>518</v>
      </c>
      <c r="F3884" s="29">
        <v>24</v>
      </c>
      <c r="G3884" s="29">
        <v>34783.81</v>
      </c>
      <c r="H3884" t="s">
        <v>11</v>
      </c>
      <c r="I3884" t="s">
        <v>645</v>
      </c>
      <c r="J3884" t="s">
        <v>1140</v>
      </c>
      <c r="K3884" t="s">
        <v>1150</v>
      </c>
    </row>
    <row r="3885" spans="1:11">
      <c r="A3885" s="26">
        <v>43735</v>
      </c>
      <c r="B3885" t="s">
        <v>516</v>
      </c>
      <c r="C3885" t="s">
        <v>517</v>
      </c>
      <c r="D3885" t="s">
        <v>615</v>
      </c>
      <c r="E3885" t="s">
        <v>518</v>
      </c>
      <c r="F3885" s="29">
        <v>14</v>
      </c>
      <c r="G3885" s="29">
        <v>24055.24</v>
      </c>
      <c r="H3885" t="s">
        <v>11</v>
      </c>
      <c r="I3885" t="s">
        <v>1238</v>
      </c>
      <c r="J3885" t="s">
        <v>1140</v>
      </c>
      <c r="K3885" t="s">
        <v>1151</v>
      </c>
    </row>
    <row r="3886" spans="1:11">
      <c r="A3886" s="26">
        <v>43735</v>
      </c>
      <c r="B3886" t="s">
        <v>516</v>
      </c>
      <c r="C3886" t="s">
        <v>517</v>
      </c>
      <c r="D3886" t="s">
        <v>615</v>
      </c>
      <c r="E3886" t="s">
        <v>518</v>
      </c>
      <c r="F3886" s="29">
        <v>7</v>
      </c>
      <c r="G3886" s="29">
        <v>6780</v>
      </c>
      <c r="H3886" t="s">
        <v>11</v>
      </c>
      <c r="I3886" t="s">
        <v>649</v>
      </c>
      <c r="J3886" t="s">
        <v>1140</v>
      </c>
      <c r="K3886" t="s">
        <v>1152</v>
      </c>
    </row>
    <row r="3887" spans="1:11">
      <c r="A3887" s="26">
        <v>43735</v>
      </c>
      <c r="B3887" t="s">
        <v>516</v>
      </c>
      <c r="C3887" t="s">
        <v>517</v>
      </c>
      <c r="D3887" t="s">
        <v>615</v>
      </c>
      <c r="E3887" t="s">
        <v>518</v>
      </c>
      <c r="F3887" s="29">
        <v>20</v>
      </c>
      <c r="G3887" s="29">
        <v>20185.71</v>
      </c>
      <c r="H3887" t="s">
        <v>11</v>
      </c>
      <c r="I3887" t="s">
        <v>1239</v>
      </c>
      <c r="J3887" t="s">
        <v>1140</v>
      </c>
      <c r="K3887" t="s">
        <v>1153</v>
      </c>
    </row>
    <row r="3888" spans="1:11">
      <c r="A3888" s="26">
        <v>43735</v>
      </c>
      <c r="B3888" t="s">
        <v>516</v>
      </c>
      <c r="C3888" t="s">
        <v>517</v>
      </c>
      <c r="D3888" t="s">
        <v>615</v>
      </c>
      <c r="E3888" t="s">
        <v>518</v>
      </c>
      <c r="F3888" s="29">
        <v>10</v>
      </c>
      <c r="G3888" s="29">
        <v>27508.25</v>
      </c>
      <c r="H3888" t="s">
        <v>11</v>
      </c>
      <c r="I3888" t="s">
        <v>653</v>
      </c>
      <c r="J3888" t="s">
        <v>1140</v>
      </c>
      <c r="K3888" t="s">
        <v>1154</v>
      </c>
    </row>
    <row r="3889" spans="1:11">
      <c r="A3889" s="26">
        <v>43735</v>
      </c>
      <c r="B3889" t="s">
        <v>516</v>
      </c>
      <c r="C3889" t="s">
        <v>517</v>
      </c>
      <c r="D3889" t="s">
        <v>615</v>
      </c>
      <c r="E3889" t="s">
        <v>518</v>
      </c>
      <c r="F3889" s="29">
        <v>8</v>
      </c>
      <c r="G3889" s="29">
        <v>10687.3</v>
      </c>
      <c r="H3889" t="s">
        <v>11</v>
      </c>
      <c r="I3889" t="s">
        <v>1240</v>
      </c>
      <c r="J3889" t="s">
        <v>1140</v>
      </c>
      <c r="K3889" t="s">
        <v>1155</v>
      </c>
    </row>
    <row r="3890" spans="1:11">
      <c r="A3890" s="26">
        <v>43735</v>
      </c>
      <c r="B3890" t="s">
        <v>516</v>
      </c>
      <c r="C3890" t="s">
        <v>517</v>
      </c>
      <c r="D3890" t="s">
        <v>615</v>
      </c>
      <c r="E3890" t="s">
        <v>518</v>
      </c>
      <c r="F3890" s="29">
        <v>13</v>
      </c>
      <c r="G3890" s="29">
        <v>10085.08</v>
      </c>
      <c r="H3890" t="s">
        <v>11</v>
      </c>
      <c r="I3890" t="s">
        <v>657</v>
      </c>
      <c r="J3890" t="s">
        <v>1140</v>
      </c>
      <c r="K3890" t="s">
        <v>1156</v>
      </c>
    </row>
    <row r="3891" spans="1:11">
      <c r="A3891" s="26">
        <v>43735</v>
      </c>
      <c r="B3891" t="s">
        <v>516</v>
      </c>
      <c r="C3891" t="s">
        <v>517</v>
      </c>
      <c r="D3891" t="s">
        <v>615</v>
      </c>
      <c r="E3891" t="s">
        <v>518</v>
      </c>
      <c r="F3891" s="29">
        <v>17</v>
      </c>
      <c r="G3891" s="29">
        <v>20300.63</v>
      </c>
      <c r="H3891" t="s">
        <v>11</v>
      </c>
      <c r="I3891" t="s">
        <v>1336</v>
      </c>
      <c r="J3891" t="s">
        <v>1140</v>
      </c>
      <c r="K3891" t="s">
        <v>1228</v>
      </c>
    </row>
    <row r="3892" spans="1:11">
      <c r="A3892" s="26">
        <v>43735</v>
      </c>
      <c r="B3892" t="s">
        <v>516</v>
      </c>
      <c r="C3892" t="s">
        <v>517</v>
      </c>
      <c r="D3892" t="s">
        <v>615</v>
      </c>
      <c r="E3892" t="s">
        <v>518</v>
      </c>
      <c r="F3892" s="29">
        <v>21</v>
      </c>
      <c r="G3892" s="29">
        <v>16771.75</v>
      </c>
      <c r="H3892" t="s">
        <v>11</v>
      </c>
      <c r="I3892" t="s">
        <v>665</v>
      </c>
      <c r="J3892" t="s">
        <v>1140</v>
      </c>
      <c r="K3892" t="s">
        <v>1157</v>
      </c>
    </row>
    <row r="3893" spans="1:11">
      <c r="A3893" s="26">
        <v>43735</v>
      </c>
      <c r="B3893" t="s">
        <v>516</v>
      </c>
      <c r="C3893" t="s">
        <v>517</v>
      </c>
      <c r="D3893" t="s">
        <v>615</v>
      </c>
      <c r="E3893" t="s">
        <v>518</v>
      </c>
      <c r="F3893" s="29">
        <v>8</v>
      </c>
      <c r="G3893" s="29">
        <v>10233.33</v>
      </c>
      <c r="H3893" t="s">
        <v>11</v>
      </c>
      <c r="I3893" t="s">
        <v>671</v>
      </c>
      <c r="J3893" t="s">
        <v>1140</v>
      </c>
      <c r="K3893" t="s">
        <v>1158</v>
      </c>
    </row>
    <row r="3894" spans="1:11">
      <c r="A3894" s="26">
        <v>43735</v>
      </c>
      <c r="B3894" t="s">
        <v>516</v>
      </c>
      <c r="C3894" t="s">
        <v>517</v>
      </c>
      <c r="D3894" t="s">
        <v>615</v>
      </c>
      <c r="E3894" t="s">
        <v>518</v>
      </c>
      <c r="F3894" s="29">
        <v>7</v>
      </c>
      <c r="G3894" s="29">
        <v>7186.35</v>
      </c>
      <c r="H3894" t="s">
        <v>11</v>
      </c>
      <c r="I3894" t="s">
        <v>1244</v>
      </c>
      <c r="J3894" t="s">
        <v>1140</v>
      </c>
      <c r="K3894" t="s">
        <v>1159</v>
      </c>
    </row>
    <row r="3895" spans="1:11">
      <c r="A3895" s="26">
        <v>43735</v>
      </c>
      <c r="B3895" t="s">
        <v>516</v>
      </c>
      <c r="C3895" t="s">
        <v>517</v>
      </c>
      <c r="D3895" t="s">
        <v>615</v>
      </c>
      <c r="E3895" t="s">
        <v>518</v>
      </c>
      <c r="F3895" s="29">
        <v>20</v>
      </c>
      <c r="G3895" s="29">
        <v>19311.11</v>
      </c>
      <c r="H3895" t="s">
        <v>11</v>
      </c>
      <c r="I3895" t="s">
        <v>1245</v>
      </c>
      <c r="J3895" t="s">
        <v>1140</v>
      </c>
      <c r="K3895" t="s">
        <v>1160</v>
      </c>
    </row>
    <row r="3896" spans="1:11">
      <c r="A3896" s="26">
        <v>43735</v>
      </c>
      <c r="B3896" t="s">
        <v>516</v>
      </c>
      <c r="C3896" t="s">
        <v>517</v>
      </c>
      <c r="D3896" t="s">
        <v>615</v>
      </c>
      <c r="E3896" t="s">
        <v>518</v>
      </c>
      <c r="F3896" s="29">
        <v>11</v>
      </c>
      <c r="G3896" s="29">
        <v>37490.79</v>
      </c>
      <c r="H3896" t="s">
        <v>11</v>
      </c>
      <c r="I3896" t="s">
        <v>1246</v>
      </c>
      <c r="J3896" t="s">
        <v>1140</v>
      </c>
      <c r="K3896" t="s">
        <v>1161</v>
      </c>
    </row>
    <row r="3897" spans="1:11">
      <c r="A3897" s="26">
        <v>43735</v>
      </c>
      <c r="B3897" t="s">
        <v>516</v>
      </c>
      <c r="C3897" t="s">
        <v>517</v>
      </c>
      <c r="D3897" t="s">
        <v>615</v>
      </c>
      <c r="E3897" t="s">
        <v>518</v>
      </c>
      <c r="F3897" s="29">
        <v>106</v>
      </c>
      <c r="G3897" s="29">
        <v>292865.40000000002</v>
      </c>
      <c r="H3897" t="s">
        <v>11</v>
      </c>
      <c r="I3897" t="s">
        <v>681</v>
      </c>
      <c r="J3897" t="s">
        <v>1140</v>
      </c>
      <c r="K3897" t="s">
        <v>1162</v>
      </c>
    </row>
    <row r="3898" spans="1:11">
      <c r="A3898" s="26">
        <v>43735</v>
      </c>
      <c r="B3898" t="s">
        <v>516</v>
      </c>
      <c r="C3898" t="s">
        <v>517</v>
      </c>
      <c r="D3898" t="s">
        <v>615</v>
      </c>
      <c r="E3898" t="s">
        <v>518</v>
      </c>
      <c r="F3898" s="29">
        <v>8</v>
      </c>
      <c r="G3898" s="29">
        <v>84301.59</v>
      </c>
      <c r="H3898" t="s">
        <v>11</v>
      </c>
      <c r="I3898" t="s">
        <v>685</v>
      </c>
      <c r="J3898" t="s">
        <v>1140</v>
      </c>
      <c r="K3898" t="s">
        <v>1163</v>
      </c>
    </row>
    <row r="3899" spans="1:11">
      <c r="A3899" s="26">
        <v>43735</v>
      </c>
      <c r="B3899" t="s">
        <v>516</v>
      </c>
      <c r="C3899" t="s">
        <v>517</v>
      </c>
      <c r="D3899" t="s">
        <v>615</v>
      </c>
      <c r="E3899" t="s">
        <v>518</v>
      </c>
      <c r="F3899" s="29">
        <v>6</v>
      </c>
      <c r="G3899" s="29">
        <v>15351.75</v>
      </c>
      <c r="H3899" t="s">
        <v>11</v>
      </c>
      <c r="I3899" t="s">
        <v>687</v>
      </c>
      <c r="J3899" t="s">
        <v>1140</v>
      </c>
      <c r="K3899" t="s">
        <v>1164</v>
      </c>
    </row>
    <row r="3900" spans="1:11">
      <c r="A3900" s="26">
        <v>43735</v>
      </c>
      <c r="B3900" t="s">
        <v>516</v>
      </c>
      <c r="C3900" t="s">
        <v>517</v>
      </c>
      <c r="D3900" t="s">
        <v>615</v>
      </c>
      <c r="E3900" t="s">
        <v>518</v>
      </c>
      <c r="F3900" s="29">
        <v>1</v>
      </c>
      <c r="G3900" s="29">
        <v>4908.57</v>
      </c>
      <c r="H3900" t="s">
        <v>11</v>
      </c>
      <c r="I3900" t="s">
        <v>689</v>
      </c>
      <c r="J3900" t="s">
        <v>1140</v>
      </c>
      <c r="K3900" t="s">
        <v>1165</v>
      </c>
    </row>
    <row r="3901" spans="1:11">
      <c r="A3901" s="26">
        <v>43735</v>
      </c>
      <c r="B3901" t="s">
        <v>516</v>
      </c>
      <c r="C3901" t="s">
        <v>517</v>
      </c>
      <c r="D3901" t="s">
        <v>615</v>
      </c>
      <c r="E3901" t="s">
        <v>518</v>
      </c>
      <c r="F3901" s="29">
        <v>11</v>
      </c>
      <c r="G3901" s="29">
        <v>8528.89</v>
      </c>
      <c r="H3901" t="s">
        <v>11</v>
      </c>
      <c r="I3901" t="s">
        <v>691</v>
      </c>
      <c r="J3901" t="s">
        <v>1140</v>
      </c>
      <c r="K3901" t="s">
        <v>1166</v>
      </c>
    </row>
    <row r="3902" spans="1:11">
      <c r="A3902" s="26">
        <v>43735</v>
      </c>
      <c r="B3902" t="s">
        <v>516</v>
      </c>
      <c r="C3902" t="s">
        <v>517</v>
      </c>
      <c r="D3902" t="s">
        <v>615</v>
      </c>
      <c r="E3902" t="s">
        <v>518</v>
      </c>
      <c r="F3902" s="29">
        <v>25</v>
      </c>
      <c r="G3902" s="29">
        <v>33327.620000000003</v>
      </c>
      <c r="H3902" t="s">
        <v>11</v>
      </c>
      <c r="I3902" t="s">
        <v>693</v>
      </c>
      <c r="J3902" t="s">
        <v>1140</v>
      </c>
      <c r="K3902" t="s">
        <v>1167</v>
      </c>
    </row>
    <row r="3903" spans="1:11">
      <c r="A3903" s="26">
        <v>43735</v>
      </c>
      <c r="B3903" t="s">
        <v>516</v>
      </c>
      <c r="C3903" t="s">
        <v>517</v>
      </c>
      <c r="D3903" t="s">
        <v>615</v>
      </c>
      <c r="E3903" t="s">
        <v>518</v>
      </c>
      <c r="F3903" s="29">
        <v>4</v>
      </c>
      <c r="G3903" s="29">
        <v>5028.8900000000003</v>
      </c>
      <c r="H3903" t="s">
        <v>11</v>
      </c>
      <c r="I3903" t="s">
        <v>695</v>
      </c>
      <c r="J3903" t="s">
        <v>1140</v>
      </c>
      <c r="K3903" t="s">
        <v>1168</v>
      </c>
    </row>
    <row r="3904" spans="1:11">
      <c r="A3904" s="26">
        <v>43735</v>
      </c>
      <c r="B3904" t="s">
        <v>516</v>
      </c>
      <c r="C3904" t="s">
        <v>517</v>
      </c>
      <c r="D3904" t="s">
        <v>615</v>
      </c>
      <c r="E3904" t="s">
        <v>518</v>
      </c>
      <c r="F3904" s="29">
        <v>73</v>
      </c>
      <c r="G3904" s="29">
        <v>26807.94</v>
      </c>
      <c r="H3904" t="s">
        <v>11</v>
      </c>
      <c r="I3904" t="s">
        <v>697</v>
      </c>
      <c r="J3904" t="s">
        <v>1140</v>
      </c>
      <c r="K3904" t="s">
        <v>1169</v>
      </c>
    </row>
    <row r="3905" spans="1:11">
      <c r="A3905" s="26">
        <v>43735</v>
      </c>
      <c r="B3905" t="s">
        <v>516</v>
      </c>
      <c r="C3905" t="s">
        <v>517</v>
      </c>
      <c r="D3905" t="s">
        <v>615</v>
      </c>
      <c r="E3905" t="s">
        <v>518</v>
      </c>
      <c r="F3905" s="29">
        <v>5</v>
      </c>
      <c r="G3905" s="29">
        <v>6476.19</v>
      </c>
      <c r="H3905" t="s">
        <v>11</v>
      </c>
      <c r="I3905" t="s">
        <v>699</v>
      </c>
      <c r="J3905" t="s">
        <v>1140</v>
      </c>
      <c r="K3905" t="s">
        <v>1170</v>
      </c>
    </row>
    <row r="3906" spans="1:11">
      <c r="A3906" s="26">
        <v>43735</v>
      </c>
      <c r="B3906" t="s">
        <v>516</v>
      </c>
      <c r="C3906" t="s">
        <v>517</v>
      </c>
      <c r="D3906" t="s">
        <v>615</v>
      </c>
      <c r="E3906" t="s">
        <v>518</v>
      </c>
      <c r="F3906" s="29">
        <v>23</v>
      </c>
      <c r="G3906" s="29">
        <v>28477.14</v>
      </c>
      <c r="H3906" t="s">
        <v>11</v>
      </c>
      <c r="I3906" t="s">
        <v>1248</v>
      </c>
      <c r="J3906" t="s">
        <v>1140</v>
      </c>
      <c r="K3906" t="s">
        <v>1229</v>
      </c>
    </row>
    <row r="3907" spans="1:11">
      <c r="A3907" s="26">
        <v>43735</v>
      </c>
      <c r="B3907" t="s">
        <v>516</v>
      </c>
      <c r="C3907" t="s">
        <v>517</v>
      </c>
      <c r="D3907" t="s">
        <v>615</v>
      </c>
      <c r="E3907" t="s">
        <v>518</v>
      </c>
      <c r="F3907" s="29">
        <v>6</v>
      </c>
      <c r="G3907" s="29">
        <v>63544.76</v>
      </c>
      <c r="H3907" t="s">
        <v>11</v>
      </c>
      <c r="I3907" t="s">
        <v>701</v>
      </c>
      <c r="J3907" t="s">
        <v>1140</v>
      </c>
      <c r="K3907" t="s">
        <v>1171</v>
      </c>
    </row>
    <row r="3908" spans="1:11">
      <c r="A3908" s="26">
        <v>43735</v>
      </c>
      <c r="B3908" t="s">
        <v>516</v>
      </c>
      <c r="C3908" t="s">
        <v>517</v>
      </c>
      <c r="D3908" t="s">
        <v>615</v>
      </c>
      <c r="E3908" t="s">
        <v>518</v>
      </c>
      <c r="F3908" s="29">
        <v>10</v>
      </c>
      <c r="G3908" s="29">
        <v>26562.22</v>
      </c>
      <c r="H3908" t="s">
        <v>11</v>
      </c>
      <c r="I3908" t="s">
        <v>1249</v>
      </c>
      <c r="J3908" t="s">
        <v>1140</v>
      </c>
      <c r="K3908" t="s">
        <v>1208</v>
      </c>
    </row>
    <row r="3909" spans="1:11">
      <c r="A3909" s="26">
        <v>43735</v>
      </c>
      <c r="B3909" t="s">
        <v>516</v>
      </c>
      <c r="C3909" t="s">
        <v>517</v>
      </c>
      <c r="D3909" t="s">
        <v>615</v>
      </c>
      <c r="E3909" t="s">
        <v>518</v>
      </c>
      <c r="F3909" s="29">
        <v>12</v>
      </c>
      <c r="G3909" s="29">
        <v>10722.22</v>
      </c>
      <c r="H3909" t="s">
        <v>11</v>
      </c>
      <c r="I3909" t="s">
        <v>1250</v>
      </c>
      <c r="J3909" t="s">
        <v>1140</v>
      </c>
      <c r="K3909" t="s">
        <v>1172</v>
      </c>
    </row>
    <row r="3910" spans="1:11">
      <c r="A3910" s="26">
        <v>43735</v>
      </c>
      <c r="B3910" t="s">
        <v>516</v>
      </c>
      <c r="C3910" t="s">
        <v>517</v>
      </c>
      <c r="D3910" t="s">
        <v>615</v>
      </c>
      <c r="E3910" t="s">
        <v>518</v>
      </c>
      <c r="F3910" s="29">
        <v>29</v>
      </c>
      <c r="G3910" s="29">
        <v>121646.67</v>
      </c>
      <c r="H3910" t="s">
        <v>11</v>
      </c>
      <c r="I3910" t="s">
        <v>763</v>
      </c>
      <c r="J3910" t="s">
        <v>1140</v>
      </c>
      <c r="K3910" t="s">
        <v>1173</v>
      </c>
    </row>
    <row r="3911" spans="1:11">
      <c r="A3911" s="26">
        <v>43735</v>
      </c>
      <c r="B3911" t="s">
        <v>516</v>
      </c>
      <c r="C3911" t="s">
        <v>517</v>
      </c>
      <c r="D3911" t="s">
        <v>615</v>
      </c>
      <c r="E3911" t="s">
        <v>518</v>
      </c>
      <c r="F3911" s="29">
        <v>4</v>
      </c>
      <c r="G3911" s="29">
        <v>27233.02</v>
      </c>
      <c r="H3911" t="s">
        <v>11</v>
      </c>
      <c r="I3911" t="s">
        <v>781</v>
      </c>
      <c r="J3911" t="s">
        <v>1140</v>
      </c>
      <c r="K3911" t="s">
        <v>1174</v>
      </c>
    </row>
    <row r="3912" spans="1:11">
      <c r="A3912" s="26">
        <v>43735</v>
      </c>
      <c r="B3912" t="s">
        <v>516</v>
      </c>
      <c r="C3912" t="s">
        <v>517</v>
      </c>
      <c r="D3912" t="s">
        <v>615</v>
      </c>
      <c r="E3912" t="s">
        <v>518</v>
      </c>
      <c r="F3912" s="29">
        <v>18</v>
      </c>
      <c r="G3912" s="29">
        <v>26866.67</v>
      </c>
      <c r="H3912" t="s">
        <v>11</v>
      </c>
      <c r="I3912" t="s">
        <v>789</v>
      </c>
      <c r="J3912" t="s">
        <v>1140</v>
      </c>
      <c r="K3912" t="s">
        <v>1175</v>
      </c>
    </row>
    <row r="3913" spans="1:11">
      <c r="A3913" s="26">
        <v>43735</v>
      </c>
      <c r="B3913" t="s">
        <v>516</v>
      </c>
      <c r="C3913" t="s">
        <v>517</v>
      </c>
      <c r="D3913" t="s">
        <v>615</v>
      </c>
      <c r="E3913" t="s">
        <v>518</v>
      </c>
      <c r="F3913" s="29">
        <v>0</v>
      </c>
      <c r="G3913" s="29">
        <v>41213.019999999997</v>
      </c>
      <c r="H3913" t="s">
        <v>11</v>
      </c>
      <c r="I3913" t="s">
        <v>809</v>
      </c>
      <c r="J3913" t="s">
        <v>1140</v>
      </c>
      <c r="K3913" t="s">
        <v>1176</v>
      </c>
    </row>
    <row r="3914" spans="1:11">
      <c r="A3914" s="26">
        <v>43735</v>
      </c>
      <c r="B3914" t="s">
        <v>516</v>
      </c>
      <c r="C3914" t="s">
        <v>517</v>
      </c>
      <c r="D3914" t="s">
        <v>615</v>
      </c>
      <c r="E3914" t="s">
        <v>518</v>
      </c>
      <c r="F3914" s="29">
        <v>4</v>
      </c>
      <c r="G3914" s="29">
        <v>2924.44</v>
      </c>
      <c r="H3914" t="s">
        <v>11</v>
      </c>
      <c r="I3914" t="s">
        <v>1337</v>
      </c>
      <c r="J3914" t="s">
        <v>1140</v>
      </c>
      <c r="K3914" t="s">
        <v>1177</v>
      </c>
    </row>
    <row r="3915" spans="1:11">
      <c r="A3915" s="26">
        <v>43735</v>
      </c>
      <c r="B3915" t="s">
        <v>516</v>
      </c>
      <c r="C3915" t="s">
        <v>517</v>
      </c>
      <c r="D3915" t="s">
        <v>615</v>
      </c>
      <c r="E3915" t="s">
        <v>518</v>
      </c>
      <c r="F3915" s="29">
        <v>78</v>
      </c>
      <c r="G3915" s="29">
        <v>742487.3</v>
      </c>
      <c r="H3915" t="s">
        <v>11</v>
      </c>
      <c r="I3915" t="s">
        <v>953</v>
      </c>
      <c r="J3915" t="s">
        <v>1140</v>
      </c>
      <c r="K3915" t="s">
        <v>1178</v>
      </c>
    </row>
    <row r="3916" spans="1:11">
      <c r="A3916" s="26">
        <v>43735</v>
      </c>
      <c r="B3916" t="s">
        <v>516</v>
      </c>
      <c r="C3916" t="s">
        <v>517</v>
      </c>
      <c r="D3916" t="s">
        <v>615</v>
      </c>
      <c r="E3916" t="s">
        <v>518</v>
      </c>
      <c r="F3916" s="29">
        <v>101</v>
      </c>
      <c r="G3916" s="29">
        <v>359869.84</v>
      </c>
      <c r="H3916" t="s">
        <v>11</v>
      </c>
      <c r="I3916" t="s">
        <v>955</v>
      </c>
      <c r="J3916" t="s">
        <v>1140</v>
      </c>
      <c r="K3916" t="s">
        <v>1179</v>
      </c>
    </row>
    <row r="3917" spans="1:11">
      <c r="A3917" s="26">
        <v>43735</v>
      </c>
      <c r="B3917" t="s">
        <v>516</v>
      </c>
      <c r="C3917" t="s">
        <v>517</v>
      </c>
      <c r="D3917" t="s">
        <v>615</v>
      </c>
      <c r="E3917" t="s">
        <v>518</v>
      </c>
      <c r="F3917" s="29">
        <v>219</v>
      </c>
      <c r="G3917" s="29">
        <v>1023079.37</v>
      </c>
      <c r="H3917" t="s">
        <v>11</v>
      </c>
      <c r="I3917" t="s">
        <v>957</v>
      </c>
      <c r="J3917" t="s">
        <v>1140</v>
      </c>
      <c r="K3917" t="s">
        <v>1180</v>
      </c>
    </row>
    <row r="3918" spans="1:11">
      <c r="A3918" s="26">
        <v>43735</v>
      </c>
      <c r="B3918" t="s">
        <v>516</v>
      </c>
      <c r="C3918" t="s">
        <v>517</v>
      </c>
      <c r="D3918" t="s">
        <v>615</v>
      </c>
      <c r="E3918" t="s">
        <v>518</v>
      </c>
      <c r="F3918" s="29">
        <v>87</v>
      </c>
      <c r="G3918" s="29">
        <v>372612.7</v>
      </c>
      <c r="H3918" t="s">
        <v>11</v>
      </c>
      <c r="I3918" t="s">
        <v>959</v>
      </c>
      <c r="J3918" t="s">
        <v>1140</v>
      </c>
      <c r="K3918" t="s">
        <v>1181</v>
      </c>
    </row>
    <row r="3919" spans="1:11">
      <c r="A3919" s="26">
        <v>43735</v>
      </c>
      <c r="B3919" t="s">
        <v>516</v>
      </c>
      <c r="C3919" t="s">
        <v>517</v>
      </c>
      <c r="D3919" t="s">
        <v>615</v>
      </c>
      <c r="E3919" t="s">
        <v>518</v>
      </c>
      <c r="F3919" s="29">
        <v>81</v>
      </c>
      <c r="G3919" s="29">
        <v>466934.92</v>
      </c>
      <c r="H3919" t="s">
        <v>11</v>
      </c>
      <c r="I3919" t="s">
        <v>961</v>
      </c>
      <c r="J3919" t="s">
        <v>1140</v>
      </c>
      <c r="K3919" t="s">
        <v>1182</v>
      </c>
    </row>
    <row r="3920" spans="1:11">
      <c r="A3920" s="26">
        <v>43735</v>
      </c>
      <c r="B3920" t="s">
        <v>516</v>
      </c>
      <c r="C3920" t="s">
        <v>517</v>
      </c>
      <c r="D3920" t="s">
        <v>615</v>
      </c>
      <c r="E3920" t="s">
        <v>518</v>
      </c>
      <c r="F3920" s="29">
        <v>87</v>
      </c>
      <c r="G3920" s="29">
        <v>349044.44</v>
      </c>
      <c r="H3920" t="s">
        <v>11</v>
      </c>
      <c r="I3920" t="s">
        <v>969</v>
      </c>
      <c r="J3920" t="s">
        <v>1140</v>
      </c>
      <c r="K3920" t="s">
        <v>1183</v>
      </c>
    </row>
    <row r="3921" spans="1:11">
      <c r="A3921" s="26">
        <v>43735</v>
      </c>
      <c r="B3921" t="s">
        <v>516</v>
      </c>
      <c r="C3921" t="s">
        <v>517</v>
      </c>
      <c r="D3921" t="s">
        <v>615</v>
      </c>
      <c r="E3921" t="s">
        <v>518</v>
      </c>
      <c r="F3921" s="29">
        <v>63</v>
      </c>
      <c r="G3921" s="29">
        <v>42953.97</v>
      </c>
      <c r="H3921" t="s">
        <v>11</v>
      </c>
      <c r="I3921" t="s">
        <v>971</v>
      </c>
      <c r="J3921" t="s">
        <v>1140</v>
      </c>
      <c r="K3921" t="s">
        <v>1184</v>
      </c>
    </row>
    <row r="3922" spans="1:11">
      <c r="A3922" s="26">
        <v>43735</v>
      </c>
      <c r="B3922" t="s">
        <v>516</v>
      </c>
      <c r="C3922" t="s">
        <v>517</v>
      </c>
      <c r="D3922" t="s">
        <v>615</v>
      </c>
      <c r="E3922" t="s">
        <v>518</v>
      </c>
      <c r="F3922" s="29">
        <v>76</v>
      </c>
      <c r="G3922" s="29">
        <v>189301.59</v>
      </c>
      <c r="H3922" t="s">
        <v>11</v>
      </c>
      <c r="I3922" t="s">
        <v>975</v>
      </c>
      <c r="J3922" t="s">
        <v>1140</v>
      </c>
      <c r="K3922" t="s">
        <v>1185</v>
      </c>
    </row>
    <row r="3923" spans="1:11">
      <c r="A3923" s="26">
        <v>43735</v>
      </c>
      <c r="B3923" t="s">
        <v>516</v>
      </c>
      <c r="C3923" t="s">
        <v>517</v>
      </c>
      <c r="D3923" t="s">
        <v>615</v>
      </c>
      <c r="E3923" t="s">
        <v>518</v>
      </c>
      <c r="F3923" s="29">
        <v>11</v>
      </c>
      <c r="G3923" s="29">
        <v>30836.19</v>
      </c>
      <c r="H3923" t="s">
        <v>11</v>
      </c>
      <c r="I3923" t="s">
        <v>1325</v>
      </c>
      <c r="J3923" t="s">
        <v>1140</v>
      </c>
      <c r="K3923" t="s">
        <v>1186</v>
      </c>
    </row>
    <row r="3924" spans="1:11">
      <c r="A3924" s="26">
        <v>43735</v>
      </c>
      <c r="B3924" t="s">
        <v>516</v>
      </c>
      <c r="C3924" t="s">
        <v>517</v>
      </c>
      <c r="D3924" t="s">
        <v>615</v>
      </c>
      <c r="E3924" t="s">
        <v>1188</v>
      </c>
      <c r="F3924" s="29">
        <v>190</v>
      </c>
      <c r="G3924" s="29">
        <v>133861643.65000001</v>
      </c>
      <c r="H3924" t="s">
        <v>11</v>
      </c>
      <c r="I3924" t="s">
        <v>1189</v>
      </c>
      <c r="J3924" t="s">
        <v>1190</v>
      </c>
      <c r="K3924" t="s">
        <v>1191</v>
      </c>
    </row>
    <row r="3925" spans="1:11">
      <c r="A3925" s="26">
        <v>43735</v>
      </c>
      <c r="B3925" t="s">
        <v>516</v>
      </c>
      <c r="C3925" t="s">
        <v>517</v>
      </c>
      <c r="D3925" t="s">
        <v>615</v>
      </c>
      <c r="E3925" t="s">
        <v>1188</v>
      </c>
      <c r="F3925" s="29">
        <v>797</v>
      </c>
      <c r="G3925" s="29">
        <v>112384845.78</v>
      </c>
      <c r="H3925" t="s">
        <v>11</v>
      </c>
      <c r="I3925" t="s">
        <v>1192</v>
      </c>
      <c r="J3925" t="s">
        <v>1190</v>
      </c>
      <c r="K3925" t="s">
        <v>1193</v>
      </c>
    </row>
    <row r="3926" spans="1:11">
      <c r="A3926" s="26">
        <v>43735</v>
      </c>
      <c r="B3926" t="s">
        <v>516</v>
      </c>
      <c r="C3926" t="s">
        <v>517</v>
      </c>
      <c r="D3926" t="s">
        <v>615</v>
      </c>
      <c r="E3926" t="s">
        <v>619</v>
      </c>
      <c r="F3926" s="29">
        <v>418</v>
      </c>
      <c r="G3926" s="29">
        <v>7182234.7999999998</v>
      </c>
      <c r="H3926" t="s">
        <v>11</v>
      </c>
      <c r="I3926" t="s">
        <v>1194</v>
      </c>
      <c r="J3926" t="s">
        <v>1190</v>
      </c>
      <c r="K3926" t="s">
        <v>1195</v>
      </c>
    </row>
    <row r="3927" spans="1:11">
      <c r="A3927" s="26">
        <v>43735</v>
      </c>
      <c r="B3927" t="s">
        <v>516</v>
      </c>
      <c r="C3927" t="s">
        <v>517</v>
      </c>
      <c r="D3927" t="s">
        <v>615</v>
      </c>
      <c r="E3927" t="s">
        <v>619</v>
      </c>
      <c r="F3927" s="29">
        <v>763</v>
      </c>
      <c r="G3927" s="29">
        <v>18876062.760000002</v>
      </c>
      <c r="H3927" t="s">
        <v>11</v>
      </c>
      <c r="I3927" t="s">
        <v>1196</v>
      </c>
      <c r="J3927" t="s">
        <v>1190</v>
      </c>
      <c r="K3927" t="s">
        <v>1197</v>
      </c>
    </row>
    <row r="3928" spans="1:11">
      <c r="A3928" s="26">
        <v>43735</v>
      </c>
      <c r="B3928" t="s">
        <v>516</v>
      </c>
      <c r="C3928" t="s">
        <v>517</v>
      </c>
      <c r="D3928" t="s">
        <v>615</v>
      </c>
      <c r="E3928" t="s">
        <v>619</v>
      </c>
      <c r="F3928" s="29">
        <v>495</v>
      </c>
      <c r="G3928" s="29">
        <v>11126691.710000001</v>
      </c>
      <c r="H3928" t="s">
        <v>11</v>
      </c>
      <c r="I3928" t="s">
        <v>1198</v>
      </c>
      <c r="J3928" t="s">
        <v>1190</v>
      </c>
      <c r="K3928" t="s">
        <v>1199</v>
      </c>
    </row>
    <row r="3929" spans="1:11">
      <c r="A3929" s="26">
        <v>43735</v>
      </c>
      <c r="B3929" t="s">
        <v>516</v>
      </c>
      <c r="C3929" t="s">
        <v>517</v>
      </c>
      <c r="D3929" t="s">
        <v>615</v>
      </c>
      <c r="E3929" t="s">
        <v>1200</v>
      </c>
      <c r="F3929" s="29">
        <v>720</v>
      </c>
      <c r="G3929" s="29">
        <v>1532769831.75</v>
      </c>
      <c r="H3929" t="s">
        <v>11</v>
      </c>
      <c r="I3929" t="s">
        <v>1201</v>
      </c>
      <c r="J3929" t="s">
        <v>1190</v>
      </c>
      <c r="K3929" t="s">
        <v>1202</v>
      </c>
    </row>
    <row r="3930" spans="1:11">
      <c r="A3930" s="26">
        <v>43735</v>
      </c>
      <c r="B3930" t="s">
        <v>516</v>
      </c>
      <c r="C3930" t="s">
        <v>517</v>
      </c>
      <c r="D3930" t="s">
        <v>615</v>
      </c>
      <c r="E3930" t="s">
        <v>1188</v>
      </c>
      <c r="F3930" s="29">
        <v>15</v>
      </c>
      <c r="G3930" s="29">
        <v>102948.57</v>
      </c>
      <c r="H3930" t="s">
        <v>11</v>
      </c>
      <c r="I3930" t="s">
        <v>1209</v>
      </c>
      <c r="J3930" t="s">
        <v>1210</v>
      </c>
      <c r="K3930" t="s">
        <v>1211</v>
      </c>
    </row>
    <row r="3931" spans="1:11">
      <c r="A3931" s="26">
        <v>43735</v>
      </c>
      <c r="B3931" t="s">
        <v>516</v>
      </c>
      <c r="C3931" t="s">
        <v>517</v>
      </c>
      <c r="D3931" t="s">
        <v>615</v>
      </c>
      <c r="E3931" t="s">
        <v>1188</v>
      </c>
      <c r="F3931" s="29">
        <v>114</v>
      </c>
      <c r="G3931" s="29">
        <v>88978.51</v>
      </c>
      <c r="H3931" t="s">
        <v>11</v>
      </c>
      <c r="I3931" t="s">
        <v>1212</v>
      </c>
      <c r="J3931" t="s">
        <v>1210</v>
      </c>
      <c r="K3931" t="s">
        <v>1213</v>
      </c>
    </row>
    <row r="3932" spans="1:11">
      <c r="A3932" s="26">
        <v>43644</v>
      </c>
      <c r="B3932" t="s">
        <v>516</v>
      </c>
      <c r="C3932" t="s">
        <v>517</v>
      </c>
      <c r="D3932" t="s">
        <v>615</v>
      </c>
      <c r="E3932" t="s">
        <v>518</v>
      </c>
      <c r="F3932" s="29">
        <v>155</v>
      </c>
      <c r="G3932" s="29">
        <v>65984823.700000003</v>
      </c>
      <c r="H3932" t="s">
        <v>11</v>
      </c>
      <c r="I3932" t="s">
        <v>616</v>
      </c>
      <c r="J3932" t="s">
        <v>617</v>
      </c>
      <c r="K3932" t="s">
        <v>618</v>
      </c>
    </row>
    <row r="3933" spans="1:11">
      <c r="A3933" s="26">
        <v>43644</v>
      </c>
      <c r="B3933" t="s">
        <v>516</v>
      </c>
      <c r="C3933" t="s">
        <v>517</v>
      </c>
      <c r="D3933" t="s">
        <v>615</v>
      </c>
      <c r="E3933" t="s">
        <v>619</v>
      </c>
      <c r="F3933" s="29">
        <v>79</v>
      </c>
      <c r="G3933" s="29">
        <v>1004572.8</v>
      </c>
      <c r="H3933" t="s">
        <v>11</v>
      </c>
      <c r="I3933" t="s">
        <v>620</v>
      </c>
      <c r="J3933" t="s">
        <v>617</v>
      </c>
      <c r="K3933" t="s">
        <v>621</v>
      </c>
    </row>
    <row r="3934" spans="1:11">
      <c r="A3934" s="26">
        <v>43644</v>
      </c>
      <c r="B3934" t="s">
        <v>516</v>
      </c>
      <c r="C3934" t="s">
        <v>517</v>
      </c>
      <c r="D3934" t="s">
        <v>615</v>
      </c>
      <c r="E3934" t="s">
        <v>518</v>
      </c>
      <c r="F3934" s="29">
        <v>660</v>
      </c>
      <c r="G3934" s="29">
        <v>320962847.54000002</v>
      </c>
      <c r="H3934" t="s">
        <v>11</v>
      </c>
      <c r="I3934" t="s">
        <v>622</v>
      </c>
      <c r="J3934" t="s">
        <v>617</v>
      </c>
      <c r="K3934" t="s">
        <v>623</v>
      </c>
    </row>
    <row r="3935" spans="1:11">
      <c r="A3935" s="26">
        <v>43644</v>
      </c>
      <c r="B3935" t="s">
        <v>516</v>
      </c>
      <c r="C3935" t="s">
        <v>517</v>
      </c>
      <c r="D3935" t="s">
        <v>615</v>
      </c>
      <c r="E3935" t="s">
        <v>518</v>
      </c>
      <c r="F3935" s="29">
        <v>206</v>
      </c>
      <c r="G3935" s="29">
        <v>520543.85</v>
      </c>
      <c r="H3935" t="s">
        <v>11</v>
      </c>
      <c r="I3935" t="s">
        <v>624</v>
      </c>
      <c r="J3935" t="s">
        <v>617</v>
      </c>
      <c r="K3935" t="s">
        <v>625</v>
      </c>
    </row>
    <row r="3936" spans="1:11">
      <c r="A3936" s="26">
        <v>43644</v>
      </c>
      <c r="B3936" t="s">
        <v>516</v>
      </c>
      <c r="C3936" t="s">
        <v>517</v>
      </c>
      <c r="D3936" t="s">
        <v>615</v>
      </c>
      <c r="E3936" t="s">
        <v>518</v>
      </c>
      <c r="F3936" s="29">
        <v>98</v>
      </c>
      <c r="G3936" s="29">
        <v>15386850.16</v>
      </c>
      <c r="H3936" t="s">
        <v>11</v>
      </c>
      <c r="I3936" t="s">
        <v>626</v>
      </c>
      <c r="J3936" t="s">
        <v>627</v>
      </c>
      <c r="K3936" t="s">
        <v>628</v>
      </c>
    </row>
    <row r="3937" spans="1:11">
      <c r="A3937" s="26">
        <v>43644</v>
      </c>
      <c r="B3937" t="s">
        <v>516</v>
      </c>
      <c r="C3937" t="s">
        <v>517</v>
      </c>
      <c r="D3937" t="s">
        <v>615</v>
      </c>
      <c r="E3937" t="s">
        <v>518</v>
      </c>
      <c r="F3937" s="29">
        <v>98</v>
      </c>
      <c r="G3937" s="29">
        <v>4811704.59</v>
      </c>
      <c r="H3937" t="s">
        <v>11</v>
      </c>
      <c r="I3937" t="s">
        <v>629</v>
      </c>
      <c r="J3937" t="s">
        <v>627</v>
      </c>
      <c r="K3937" t="s">
        <v>630</v>
      </c>
    </row>
    <row r="3938" spans="1:11">
      <c r="A3938" s="26">
        <v>43644</v>
      </c>
      <c r="B3938" t="s">
        <v>516</v>
      </c>
      <c r="C3938" t="s">
        <v>517</v>
      </c>
      <c r="D3938" t="s">
        <v>615</v>
      </c>
      <c r="E3938" t="s">
        <v>518</v>
      </c>
      <c r="F3938" s="29">
        <v>1559</v>
      </c>
      <c r="G3938" s="29">
        <v>40548286.560000002</v>
      </c>
      <c r="H3938" t="s">
        <v>11</v>
      </c>
      <c r="I3938" t="s">
        <v>631</v>
      </c>
      <c r="J3938" t="s">
        <v>627</v>
      </c>
      <c r="K3938" t="s">
        <v>632</v>
      </c>
    </row>
    <row r="3939" spans="1:11">
      <c r="A3939" s="26">
        <v>43644</v>
      </c>
      <c r="B3939" t="s">
        <v>516</v>
      </c>
      <c r="C3939" t="s">
        <v>517</v>
      </c>
      <c r="D3939" t="s">
        <v>615</v>
      </c>
      <c r="E3939" t="s">
        <v>518</v>
      </c>
      <c r="F3939" s="29">
        <v>5591</v>
      </c>
      <c r="G3939" s="29">
        <v>2751932180</v>
      </c>
      <c r="H3939" t="s">
        <v>11</v>
      </c>
      <c r="I3939" t="s">
        <v>1237</v>
      </c>
      <c r="J3939" t="s">
        <v>627</v>
      </c>
      <c r="K3939" t="s">
        <v>634</v>
      </c>
    </row>
    <row r="3940" spans="1:11">
      <c r="A3940" s="26">
        <v>43644</v>
      </c>
      <c r="B3940" t="s">
        <v>516</v>
      </c>
      <c r="C3940" t="s">
        <v>517</v>
      </c>
      <c r="D3940" t="s">
        <v>615</v>
      </c>
      <c r="E3940" t="s">
        <v>518</v>
      </c>
      <c r="F3940" s="29">
        <v>168</v>
      </c>
      <c r="G3940" s="29">
        <v>14903334.43</v>
      </c>
      <c r="H3940" t="s">
        <v>11</v>
      </c>
      <c r="I3940" t="s">
        <v>635</v>
      </c>
      <c r="J3940" t="s">
        <v>627</v>
      </c>
      <c r="K3940" t="s">
        <v>636</v>
      </c>
    </row>
    <row r="3941" spans="1:11">
      <c r="A3941" s="26">
        <v>43644</v>
      </c>
      <c r="B3941" t="s">
        <v>516</v>
      </c>
      <c r="C3941" t="s">
        <v>517</v>
      </c>
      <c r="D3941" t="s">
        <v>615</v>
      </c>
      <c r="E3941" t="s">
        <v>518</v>
      </c>
      <c r="F3941" s="29">
        <v>40</v>
      </c>
      <c r="G3941" s="29">
        <v>8743419.3399999999</v>
      </c>
      <c r="H3941" t="s">
        <v>11</v>
      </c>
      <c r="I3941" t="s">
        <v>637</v>
      </c>
      <c r="J3941" t="s">
        <v>627</v>
      </c>
      <c r="K3941" t="s">
        <v>638</v>
      </c>
    </row>
    <row r="3942" spans="1:11">
      <c r="A3942" s="26">
        <v>43644</v>
      </c>
      <c r="B3942" t="s">
        <v>516</v>
      </c>
      <c r="C3942" t="s">
        <v>517</v>
      </c>
      <c r="D3942" t="s">
        <v>615</v>
      </c>
      <c r="E3942" t="s">
        <v>518</v>
      </c>
      <c r="F3942" s="29">
        <v>111</v>
      </c>
      <c r="G3942" s="29">
        <v>4338430.49</v>
      </c>
      <c r="H3942" t="s">
        <v>11</v>
      </c>
      <c r="I3942" t="s">
        <v>639</v>
      </c>
      <c r="J3942" t="s">
        <v>627</v>
      </c>
      <c r="K3942" t="s">
        <v>640</v>
      </c>
    </row>
    <row r="3943" spans="1:11">
      <c r="A3943" s="26">
        <v>43644</v>
      </c>
      <c r="B3943" t="s">
        <v>516</v>
      </c>
      <c r="C3943" t="s">
        <v>517</v>
      </c>
      <c r="D3943" t="s">
        <v>615</v>
      </c>
      <c r="E3943" t="s">
        <v>518</v>
      </c>
      <c r="F3943" s="29">
        <v>997</v>
      </c>
      <c r="G3943" s="29">
        <v>19523575.739999998</v>
      </c>
      <c r="H3943" t="s">
        <v>11</v>
      </c>
      <c r="I3943" t="s">
        <v>641</v>
      </c>
      <c r="J3943" t="s">
        <v>627</v>
      </c>
      <c r="K3943" t="s">
        <v>642</v>
      </c>
    </row>
    <row r="3944" spans="1:11">
      <c r="A3944" s="26">
        <v>43644</v>
      </c>
      <c r="B3944" t="s">
        <v>516</v>
      </c>
      <c r="C3944" t="s">
        <v>517</v>
      </c>
      <c r="D3944" t="s">
        <v>615</v>
      </c>
      <c r="E3944" t="s">
        <v>518</v>
      </c>
      <c r="F3944" s="29">
        <v>32</v>
      </c>
      <c r="G3944" s="29">
        <v>1310038.3600000001</v>
      </c>
      <c r="H3944" t="s">
        <v>11</v>
      </c>
      <c r="I3944" t="s">
        <v>643</v>
      </c>
      <c r="J3944" t="s">
        <v>627</v>
      </c>
      <c r="K3944" t="s">
        <v>644</v>
      </c>
    </row>
    <row r="3945" spans="1:11">
      <c r="A3945" s="26">
        <v>43644</v>
      </c>
      <c r="B3945" t="s">
        <v>516</v>
      </c>
      <c r="C3945" t="s">
        <v>517</v>
      </c>
      <c r="D3945" t="s">
        <v>615</v>
      </c>
      <c r="E3945" t="s">
        <v>518</v>
      </c>
      <c r="F3945" s="29">
        <v>329</v>
      </c>
      <c r="G3945" s="29">
        <v>28156912.789999999</v>
      </c>
      <c r="H3945" t="s">
        <v>11</v>
      </c>
      <c r="I3945" t="s">
        <v>645</v>
      </c>
      <c r="J3945" t="s">
        <v>627</v>
      </c>
      <c r="K3945" t="s">
        <v>646</v>
      </c>
    </row>
    <row r="3946" spans="1:11">
      <c r="A3946" s="26">
        <v>43644</v>
      </c>
      <c r="B3946" t="s">
        <v>516</v>
      </c>
      <c r="C3946" t="s">
        <v>517</v>
      </c>
      <c r="D3946" t="s">
        <v>615</v>
      </c>
      <c r="E3946" t="s">
        <v>518</v>
      </c>
      <c r="F3946" s="29">
        <v>138</v>
      </c>
      <c r="G3946" s="29">
        <v>8271045.5700000003</v>
      </c>
      <c r="H3946" t="s">
        <v>11</v>
      </c>
      <c r="I3946" t="s">
        <v>1238</v>
      </c>
      <c r="J3946" t="s">
        <v>627</v>
      </c>
      <c r="K3946" t="s">
        <v>648</v>
      </c>
    </row>
    <row r="3947" spans="1:11">
      <c r="A3947" s="26">
        <v>43644</v>
      </c>
      <c r="B3947" t="s">
        <v>516</v>
      </c>
      <c r="C3947" t="s">
        <v>517</v>
      </c>
      <c r="D3947" t="s">
        <v>615</v>
      </c>
      <c r="E3947" t="s">
        <v>518</v>
      </c>
      <c r="F3947" s="29">
        <v>43</v>
      </c>
      <c r="G3947" s="29">
        <v>1204802.6200000001</v>
      </c>
      <c r="H3947" t="s">
        <v>11</v>
      </c>
      <c r="I3947" t="s">
        <v>649</v>
      </c>
      <c r="J3947" t="s">
        <v>627</v>
      </c>
      <c r="K3947" t="s">
        <v>650</v>
      </c>
    </row>
    <row r="3948" spans="1:11">
      <c r="A3948" s="26">
        <v>43644</v>
      </c>
      <c r="B3948" t="s">
        <v>516</v>
      </c>
      <c r="C3948" t="s">
        <v>517</v>
      </c>
      <c r="D3948" t="s">
        <v>615</v>
      </c>
      <c r="E3948" t="s">
        <v>518</v>
      </c>
      <c r="F3948" s="29">
        <v>136</v>
      </c>
      <c r="G3948" s="29">
        <v>5692205.9000000004</v>
      </c>
      <c r="H3948" t="s">
        <v>11</v>
      </c>
      <c r="I3948" t="s">
        <v>1239</v>
      </c>
      <c r="J3948" t="s">
        <v>627</v>
      </c>
      <c r="K3948" t="s">
        <v>652</v>
      </c>
    </row>
    <row r="3949" spans="1:11">
      <c r="A3949" s="26">
        <v>43644</v>
      </c>
      <c r="B3949" t="s">
        <v>516</v>
      </c>
      <c r="C3949" t="s">
        <v>517</v>
      </c>
      <c r="D3949" t="s">
        <v>615</v>
      </c>
      <c r="E3949" t="s">
        <v>518</v>
      </c>
      <c r="F3949" s="29">
        <v>166</v>
      </c>
      <c r="G3949" s="29">
        <v>25945273.77</v>
      </c>
      <c r="H3949" t="s">
        <v>11</v>
      </c>
      <c r="I3949" t="s">
        <v>653</v>
      </c>
      <c r="J3949" t="s">
        <v>627</v>
      </c>
      <c r="K3949" t="s">
        <v>654</v>
      </c>
    </row>
    <row r="3950" spans="1:11">
      <c r="A3950" s="26">
        <v>43644</v>
      </c>
      <c r="B3950" t="s">
        <v>516</v>
      </c>
      <c r="C3950" t="s">
        <v>517</v>
      </c>
      <c r="D3950" t="s">
        <v>615</v>
      </c>
      <c r="E3950" t="s">
        <v>518</v>
      </c>
      <c r="F3950" s="29">
        <v>313</v>
      </c>
      <c r="G3950" s="29">
        <v>20354013.109999999</v>
      </c>
      <c r="H3950" t="s">
        <v>11</v>
      </c>
      <c r="I3950" t="s">
        <v>1240</v>
      </c>
      <c r="J3950" t="s">
        <v>627</v>
      </c>
      <c r="K3950" t="s">
        <v>656</v>
      </c>
    </row>
    <row r="3951" spans="1:11">
      <c r="A3951" s="26">
        <v>43644</v>
      </c>
      <c r="B3951" t="s">
        <v>516</v>
      </c>
      <c r="C3951" t="s">
        <v>517</v>
      </c>
      <c r="D3951" t="s">
        <v>615</v>
      </c>
      <c r="E3951" t="s">
        <v>518</v>
      </c>
      <c r="F3951" s="29">
        <v>435</v>
      </c>
      <c r="G3951" s="29">
        <v>14509764.92</v>
      </c>
      <c r="H3951" t="s">
        <v>11</v>
      </c>
      <c r="I3951" t="s">
        <v>657</v>
      </c>
      <c r="J3951" t="s">
        <v>627</v>
      </c>
      <c r="K3951" t="s">
        <v>658</v>
      </c>
    </row>
    <row r="3952" spans="1:11">
      <c r="A3952" s="26">
        <v>43644</v>
      </c>
      <c r="B3952" t="s">
        <v>516</v>
      </c>
      <c r="C3952" t="s">
        <v>517</v>
      </c>
      <c r="D3952" t="s">
        <v>615</v>
      </c>
      <c r="E3952" t="s">
        <v>518</v>
      </c>
      <c r="F3952" s="29">
        <v>274</v>
      </c>
      <c r="G3952" s="29">
        <v>3965303.93</v>
      </c>
      <c r="H3952" t="s">
        <v>11</v>
      </c>
      <c r="I3952" t="s">
        <v>659</v>
      </c>
      <c r="J3952" t="s">
        <v>627</v>
      </c>
      <c r="K3952" t="s">
        <v>660</v>
      </c>
    </row>
    <row r="3953" spans="1:11">
      <c r="A3953" s="26">
        <v>43644</v>
      </c>
      <c r="B3953" t="s">
        <v>516</v>
      </c>
      <c r="C3953" t="s">
        <v>517</v>
      </c>
      <c r="D3953" t="s">
        <v>615</v>
      </c>
      <c r="E3953" t="s">
        <v>518</v>
      </c>
      <c r="F3953" s="29">
        <v>47</v>
      </c>
      <c r="G3953" s="29">
        <v>1834817.05</v>
      </c>
      <c r="H3953" t="s">
        <v>11</v>
      </c>
      <c r="I3953" t="s">
        <v>1241</v>
      </c>
      <c r="J3953" t="s">
        <v>627</v>
      </c>
      <c r="K3953" t="s">
        <v>662</v>
      </c>
    </row>
    <row r="3954" spans="1:11">
      <c r="A3954" s="26">
        <v>43644</v>
      </c>
      <c r="B3954" t="s">
        <v>516</v>
      </c>
      <c r="C3954" t="s">
        <v>517</v>
      </c>
      <c r="D3954" t="s">
        <v>615</v>
      </c>
      <c r="E3954" t="s">
        <v>518</v>
      </c>
      <c r="F3954" s="29">
        <v>3046</v>
      </c>
      <c r="G3954" s="29">
        <v>144331805.56999999</v>
      </c>
      <c r="H3954" t="s">
        <v>11</v>
      </c>
      <c r="I3954" t="s">
        <v>1242</v>
      </c>
      <c r="J3954" t="s">
        <v>627</v>
      </c>
      <c r="K3954" t="s">
        <v>1223</v>
      </c>
    </row>
    <row r="3955" spans="1:11">
      <c r="A3955" s="26">
        <v>43644</v>
      </c>
      <c r="B3955" t="s">
        <v>516</v>
      </c>
      <c r="C3955" t="s">
        <v>517</v>
      </c>
      <c r="D3955" t="s">
        <v>615</v>
      </c>
      <c r="E3955" t="s">
        <v>518</v>
      </c>
      <c r="F3955" s="29">
        <v>640</v>
      </c>
      <c r="G3955" s="29">
        <v>79842557.379999995</v>
      </c>
      <c r="H3955" t="s">
        <v>11</v>
      </c>
      <c r="I3955" t="s">
        <v>1243</v>
      </c>
      <c r="J3955" t="s">
        <v>627</v>
      </c>
      <c r="K3955" t="s">
        <v>664</v>
      </c>
    </row>
    <row r="3956" spans="1:11">
      <c r="A3956" s="26">
        <v>43644</v>
      </c>
      <c r="B3956" t="s">
        <v>516</v>
      </c>
      <c r="C3956" t="s">
        <v>517</v>
      </c>
      <c r="D3956" t="s">
        <v>615</v>
      </c>
      <c r="E3956" t="s">
        <v>518</v>
      </c>
      <c r="F3956" s="29">
        <v>514</v>
      </c>
      <c r="G3956" s="29">
        <v>13013041.310000001</v>
      </c>
      <c r="H3956" t="s">
        <v>11</v>
      </c>
      <c r="I3956" t="s">
        <v>665</v>
      </c>
      <c r="J3956" t="s">
        <v>627</v>
      </c>
      <c r="K3956" t="s">
        <v>666</v>
      </c>
    </row>
    <row r="3957" spans="1:11">
      <c r="A3957" s="26">
        <v>43644</v>
      </c>
      <c r="B3957" t="s">
        <v>516</v>
      </c>
      <c r="C3957" t="s">
        <v>517</v>
      </c>
      <c r="D3957" t="s">
        <v>615</v>
      </c>
      <c r="E3957" t="s">
        <v>518</v>
      </c>
      <c r="F3957" s="29">
        <v>30</v>
      </c>
      <c r="G3957" s="29">
        <v>1205471.1499999999</v>
      </c>
      <c r="H3957" t="s">
        <v>11</v>
      </c>
      <c r="I3957" t="s">
        <v>671</v>
      </c>
      <c r="J3957" t="s">
        <v>627</v>
      </c>
      <c r="K3957" t="s">
        <v>672</v>
      </c>
    </row>
    <row r="3958" spans="1:11">
      <c r="A3958" s="26">
        <v>43644</v>
      </c>
      <c r="B3958" t="s">
        <v>516</v>
      </c>
      <c r="C3958" t="s">
        <v>517</v>
      </c>
      <c r="D3958" t="s">
        <v>615</v>
      </c>
      <c r="E3958" t="s">
        <v>518</v>
      </c>
      <c r="F3958" s="29">
        <v>540</v>
      </c>
      <c r="G3958" s="29">
        <v>9523995.7400000002</v>
      </c>
      <c r="H3958" t="s">
        <v>11</v>
      </c>
      <c r="I3958" t="s">
        <v>673</v>
      </c>
      <c r="J3958" t="s">
        <v>627</v>
      </c>
      <c r="K3958" t="s">
        <v>674</v>
      </c>
    </row>
    <row r="3959" spans="1:11">
      <c r="A3959" s="26">
        <v>43644</v>
      </c>
      <c r="B3959" t="s">
        <v>516</v>
      </c>
      <c r="C3959" t="s">
        <v>517</v>
      </c>
      <c r="D3959" t="s">
        <v>615</v>
      </c>
      <c r="E3959" t="s">
        <v>518</v>
      </c>
      <c r="F3959" s="29">
        <v>71</v>
      </c>
      <c r="G3959" s="29">
        <v>1710795.74</v>
      </c>
      <c r="H3959" t="s">
        <v>11</v>
      </c>
      <c r="I3959" t="s">
        <v>1244</v>
      </c>
      <c r="J3959" t="s">
        <v>627</v>
      </c>
      <c r="K3959" t="s">
        <v>676</v>
      </c>
    </row>
    <row r="3960" spans="1:11">
      <c r="A3960" s="26">
        <v>43644</v>
      </c>
      <c r="B3960" t="s">
        <v>516</v>
      </c>
      <c r="C3960" t="s">
        <v>517</v>
      </c>
      <c r="D3960" t="s">
        <v>615</v>
      </c>
      <c r="E3960" t="s">
        <v>518</v>
      </c>
      <c r="F3960" s="29">
        <v>544</v>
      </c>
      <c r="G3960" s="29">
        <v>46797592.460000001</v>
      </c>
      <c r="H3960" t="s">
        <v>11</v>
      </c>
      <c r="I3960" t="s">
        <v>1245</v>
      </c>
      <c r="J3960" t="s">
        <v>627</v>
      </c>
      <c r="K3960" t="s">
        <v>678</v>
      </c>
    </row>
    <row r="3961" spans="1:11">
      <c r="A3961" s="26">
        <v>43644</v>
      </c>
      <c r="B3961" t="s">
        <v>516</v>
      </c>
      <c r="C3961" t="s">
        <v>517</v>
      </c>
      <c r="D3961" t="s">
        <v>615</v>
      </c>
      <c r="E3961" t="s">
        <v>518</v>
      </c>
      <c r="F3961" s="29">
        <v>54</v>
      </c>
      <c r="G3961" s="29">
        <v>11624517.380000001</v>
      </c>
      <c r="H3961" t="s">
        <v>11</v>
      </c>
      <c r="I3961" t="s">
        <v>1246</v>
      </c>
      <c r="J3961" t="s">
        <v>627</v>
      </c>
      <c r="K3961" t="s">
        <v>680</v>
      </c>
    </row>
    <row r="3962" spans="1:11">
      <c r="A3962" s="26">
        <v>43644</v>
      </c>
      <c r="B3962" t="s">
        <v>516</v>
      </c>
      <c r="C3962" t="s">
        <v>517</v>
      </c>
      <c r="D3962" t="s">
        <v>615</v>
      </c>
      <c r="E3962" t="s">
        <v>518</v>
      </c>
      <c r="F3962" s="29">
        <v>5909</v>
      </c>
      <c r="G3962" s="29">
        <v>960380547.87</v>
      </c>
      <c r="H3962" t="s">
        <v>11</v>
      </c>
      <c r="I3962" t="s">
        <v>681</v>
      </c>
      <c r="J3962" t="s">
        <v>627</v>
      </c>
      <c r="K3962" t="s">
        <v>682</v>
      </c>
    </row>
    <row r="3963" spans="1:11">
      <c r="A3963" s="26">
        <v>43644</v>
      </c>
      <c r="B3963" t="s">
        <v>516</v>
      </c>
      <c r="C3963" t="s">
        <v>517</v>
      </c>
      <c r="D3963" t="s">
        <v>615</v>
      </c>
      <c r="E3963" t="s">
        <v>518</v>
      </c>
      <c r="F3963" s="29">
        <v>1013</v>
      </c>
      <c r="G3963" s="29">
        <v>45924289.509999998</v>
      </c>
      <c r="H3963" t="s">
        <v>11</v>
      </c>
      <c r="I3963" t="s">
        <v>1247</v>
      </c>
      <c r="J3963" t="s">
        <v>627</v>
      </c>
      <c r="K3963" t="s">
        <v>684</v>
      </c>
    </row>
    <row r="3964" spans="1:11">
      <c r="A3964" s="26">
        <v>43644</v>
      </c>
      <c r="B3964" t="s">
        <v>516</v>
      </c>
      <c r="C3964" t="s">
        <v>517</v>
      </c>
      <c r="D3964" t="s">
        <v>615</v>
      </c>
      <c r="E3964" t="s">
        <v>518</v>
      </c>
      <c r="F3964" s="29">
        <v>22</v>
      </c>
      <c r="G3964" s="29">
        <v>10083787.539999999</v>
      </c>
      <c r="H3964" t="s">
        <v>11</v>
      </c>
      <c r="I3964" t="s">
        <v>685</v>
      </c>
      <c r="J3964" t="s">
        <v>627</v>
      </c>
      <c r="K3964" t="s">
        <v>686</v>
      </c>
    </row>
    <row r="3965" spans="1:11">
      <c r="A3965" s="26">
        <v>43644</v>
      </c>
      <c r="B3965" t="s">
        <v>516</v>
      </c>
      <c r="C3965" t="s">
        <v>517</v>
      </c>
      <c r="D3965" t="s">
        <v>615</v>
      </c>
      <c r="E3965" t="s">
        <v>518</v>
      </c>
      <c r="F3965" s="29">
        <v>50</v>
      </c>
      <c r="G3965" s="29">
        <v>5875828.8499999996</v>
      </c>
      <c r="H3965" t="s">
        <v>11</v>
      </c>
      <c r="I3965" t="s">
        <v>687</v>
      </c>
      <c r="J3965" t="s">
        <v>627</v>
      </c>
      <c r="K3965" t="s">
        <v>688</v>
      </c>
    </row>
    <row r="3966" spans="1:11">
      <c r="A3966" s="26">
        <v>43644</v>
      </c>
      <c r="B3966" t="s">
        <v>516</v>
      </c>
      <c r="C3966" t="s">
        <v>517</v>
      </c>
      <c r="D3966" t="s">
        <v>615</v>
      </c>
      <c r="E3966" t="s">
        <v>518</v>
      </c>
      <c r="F3966" s="29">
        <v>33</v>
      </c>
      <c r="G3966" s="29">
        <v>7261322.9500000002</v>
      </c>
      <c r="H3966" t="s">
        <v>11</v>
      </c>
      <c r="I3966" t="s">
        <v>689</v>
      </c>
      <c r="J3966" t="s">
        <v>627</v>
      </c>
      <c r="K3966" t="s">
        <v>690</v>
      </c>
    </row>
    <row r="3967" spans="1:11">
      <c r="A3967" s="26">
        <v>43644</v>
      </c>
      <c r="B3967" t="s">
        <v>516</v>
      </c>
      <c r="C3967" t="s">
        <v>517</v>
      </c>
      <c r="D3967" t="s">
        <v>615</v>
      </c>
      <c r="E3967" t="s">
        <v>518</v>
      </c>
      <c r="F3967" s="29">
        <v>152</v>
      </c>
      <c r="G3967" s="29">
        <v>7882751.1500000004</v>
      </c>
      <c r="H3967" t="s">
        <v>11</v>
      </c>
      <c r="I3967" t="s">
        <v>691</v>
      </c>
      <c r="J3967" t="s">
        <v>627</v>
      </c>
      <c r="K3967" t="s">
        <v>692</v>
      </c>
    </row>
    <row r="3968" spans="1:11">
      <c r="A3968" s="26">
        <v>43644</v>
      </c>
      <c r="B3968" t="s">
        <v>516</v>
      </c>
      <c r="C3968" t="s">
        <v>517</v>
      </c>
      <c r="D3968" t="s">
        <v>615</v>
      </c>
      <c r="E3968" t="s">
        <v>518</v>
      </c>
      <c r="F3968" s="29">
        <v>152</v>
      </c>
      <c r="G3968" s="29">
        <v>5409706.5599999996</v>
      </c>
      <c r="H3968" t="s">
        <v>11</v>
      </c>
      <c r="I3968" t="s">
        <v>693</v>
      </c>
      <c r="J3968" t="s">
        <v>627</v>
      </c>
      <c r="K3968" t="s">
        <v>694</v>
      </c>
    </row>
    <row r="3969" spans="1:11">
      <c r="A3969" s="26">
        <v>43644</v>
      </c>
      <c r="B3969" t="s">
        <v>516</v>
      </c>
      <c r="C3969" t="s">
        <v>517</v>
      </c>
      <c r="D3969" t="s">
        <v>615</v>
      </c>
      <c r="E3969" t="s">
        <v>518</v>
      </c>
      <c r="F3969" s="29">
        <v>41</v>
      </c>
      <c r="G3969" s="29">
        <v>1819501.31</v>
      </c>
      <c r="H3969" t="s">
        <v>11</v>
      </c>
      <c r="I3969" t="s">
        <v>695</v>
      </c>
      <c r="J3969" t="s">
        <v>627</v>
      </c>
      <c r="K3969" t="s">
        <v>696</v>
      </c>
    </row>
    <row r="3970" spans="1:11">
      <c r="A3970" s="26">
        <v>43644</v>
      </c>
      <c r="B3970" t="s">
        <v>516</v>
      </c>
      <c r="C3970" t="s">
        <v>517</v>
      </c>
      <c r="D3970" t="s">
        <v>615</v>
      </c>
      <c r="E3970" t="s">
        <v>518</v>
      </c>
      <c r="F3970" s="29">
        <v>1030</v>
      </c>
      <c r="G3970" s="29">
        <v>16839423.93</v>
      </c>
      <c r="H3970" t="s">
        <v>11</v>
      </c>
      <c r="I3970" t="s">
        <v>697</v>
      </c>
      <c r="J3970" t="s">
        <v>627</v>
      </c>
      <c r="K3970" t="s">
        <v>698</v>
      </c>
    </row>
    <row r="3971" spans="1:11">
      <c r="A3971" s="26">
        <v>43644</v>
      </c>
      <c r="B3971" t="s">
        <v>516</v>
      </c>
      <c r="C3971" t="s">
        <v>517</v>
      </c>
      <c r="D3971" t="s">
        <v>615</v>
      </c>
      <c r="E3971" t="s">
        <v>518</v>
      </c>
      <c r="F3971" s="29">
        <v>389</v>
      </c>
      <c r="G3971" s="29">
        <v>15387465.9</v>
      </c>
      <c r="H3971" t="s">
        <v>11</v>
      </c>
      <c r="I3971" t="s">
        <v>699</v>
      </c>
      <c r="J3971" t="s">
        <v>627</v>
      </c>
      <c r="K3971" t="s">
        <v>700</v>
      </c>
    </row>
    <row r="3972" spans="1:11">
      <c r="A3972" s="26">
        <v>43644</v>
      </c>
      <c r="B3972" t="s">
        <v>516</v>
      </c>
      <c r="C3972" t="s">
        <v>517</v>
      </c>
      <c r="D3972" t="s">
        <v>615</v>
      </c>
      <c r="E3972" t="s">
        <v>518</v>
      </c>
      <c r="F3972" s="29">
        <v>1938</v>
      </c>
      <c r="G3972" s="29">
        <v>104546463.61</v>
      </c>
      <c r="H3972" t="s">
        <v>11</v>
      </c>
      <c r="I3972" t="s">
        <v>1248</v>
      </c>
      <c r="J3972" t="s">
        <v>627</v>
      </c>
      <c r="K3972" t="s">
        <v>1225</v>
      </c>
    </row>
    <row r="3973" spans="1:11">
      <c r="A3973" s="26">
        <v>43644</v>
      </c>
      <c r="B3973" t="s">
        <v>516</v>
      </c>
      <c r="C3973" t="s">
        <v>517</v>
      </c>
      <c r="D3973" t="s">
        <v>615</v>
      </c>
      <c r="E3973" t="s">
        <v>518</v>
      </c>
      <c r="F3973" s="29">
        <v>1264</v>
      </c>
      <c r="G3973" s="29">
        <v>762843978.02999997</v>
      </c>
      <c r="H3973" t="s">
        <v>11</v>
      </c>
      <c r="I3973" t="s">
        <v>701</v>
      </c>
      <c r="J3973" t="s">
        <v>627</v>
      </c>
      <c r="K3973" t="s">
        <v>702</v>
      </c>
    </row>
    <row r="3974" spans="1:11">
      <c r="A3974" s="26">
        <v>43644</v>
      </c>
      <c r="B3974" t="s">
        <v>516</v>
      </c>
      <c r="C3974" t="s">
        <v>517</v>
      </c>
      <c r="D3974" t="s">
        <v>615</v>
      </c>
      <c r="E3974" t="s">
        <v>518</v>
      </c>
      <c r="F3974" s="29">
        <v>87</v>
      </c>
      <c r="G3974" s="29">
        <v>13112754.43</v>
      </c>
      <c r="H3974" t="s">
        <v>11</v>
      </c>
      <c r="I3974" t="s">
        <v>1249</v>
      </c>
      <c r="J3974" t="s">
        <v>627</v>
      </c>
      <c r="K3974" t="s">
        <v>704</v>
      </c>
    </row>
    <row r="3975" spans="1:11">
      <c r="A3975" s="26">
        <v>43644</v>
      </c>
      <c r="B3975" t="s">
        <v>516</v>
      </c>
      <c r="C3975" t="s">
        <v>517</v>
      </c>
      <c r="D3975" t="s">
        <v>615</v>
      </c>
      <c r="E3975" t="s">
        <v>518</v>
      </c>
      <c r="F3975" s="29">
        <v>310</v>
      </c>
      <c r="G3975" s="29">
        <v>14884087.539999999</v>
      </c>
      <c r="H3975" t="s">
        <v>11</v>
      </c>
      <c r="I3975" t="s">
        <v>1250</v>
      </c>
      <c r="J3975" t="s">
        <v>627</v>
      </c>
      <c r="K3975" t="s">
        <v>706</v>
      </c>
    </row>
    <row r="3976" spans="1:11">
      <c r="A3976" s="26">
        <v>43644</v>
      </c>
      <c r="B3976" t="s">
        <v>516</v>
      </c>
      <c r="C3976" t="s">
        <v>517</v>
      </c>
      <c r="D3976" t="s">
        <v>615</v>
      </c>
      <c r="E3976" t="s">
        <v>518</v>
      </c>
      <c r="F3976" s="29">
        <v>66</v>
      </c>
      <c r="G3976" s="29">
        <v>5797284.2599999998</v>
      </c>
      <c r="H3976" t="s">
        <v>11</v>
      </c>
      <c r="I3976" t="s">
        <v>1251</v>
      </c>
      <c r="J3976" t="s">
        <v>627</v>
      </c>
      <c r="K3976" t="s">
        <v>708</v>
      </c>
    </row>
    <row r="3977" spans="1:11">
      <c r="A3977" s="26">
        <v>43644</v>
      </c>
      <c r="B3977" t="s">
        <v>516</v>
      </c>
      <c r="C3977" t="s">
        <v>517</v>
      </c>
      <c r="D3977" t="s">
        <v>615</v>
      </c>
      <c r="E3977" t="s">
        <v>518</v>
      </c>
      <c r="F3977" s="29">
        <v>21</v>
      </c>
      <c r="G3977" s="29">
        <v>1574590.82</v>
      </c>
      <c r="H3977" t="s">
        <v>11</v>
      </c>
      <c r="I3977" t="s">
        <v>1252</v>
      </c>
      <c r="J3977" t="s">
        <v>627</v>
      </c>
      <c r="K3977" t="s">
        <v>710</v>
      </c>
    </row>
    <row r="3978" spans="1:11">
      <c r="A3978" s="26">
        <v>43644</v>
      </c>
      <c r="B3978" t="s">
        <v>516</v>
      </c>
      <c r="C3978" t="s">
        <v>517</v>
      </c>
      <c r="D3978" t="s">
        <v>615</v>
      </c>
      <c r="E3978" t="s">
        <v>518</v>
      </c>
      <c r="F3978" s="29">
        <v>230</v>
      </c>
      <c r="G3978" s="29">
        <v>10023495.74</v>
      </c>
      <c r="H3978" t="s">
        <v>11</v>
      </c>
      <c r="I3978" t="s">
        <v>1253</v>
      </c>
      <c r="J3978" t="s">
        <v>627</v>
      </c>
      <c r="K3978" t="s">
        <v>712</v>
      </c>
    </row>
    <row r="3979" spans="1:11">
      <c r="A3979" s="26">
        <v>43644</v>
      </c>
      <c r="B3979" t="s">
        <v>516</v>
      </c>
      <c r="C3979" t="s">
        <v>517</v>
      </c>
      <c r="D3979" t="s">
        <v>615</v>
      </c>
      <c r="E3979" t="s">
        <v>518</v>
      </c>
      <c r="F3979" s="29">
        <v>371</v>
      </c>
      <c r="G3979" s="29">
        <v>8561783.6099999994</v>
      </c>
      <c r="H3979" t="s">
        <v>11</v>
      </c>
      <c r="I3979" t="s">
        <v>1254</v>
      </c>
      <c r="J3979" t="s">
        <v>627</v>
      </c>
      <c r="K3979" t="s">
        <v>714</v>
      </c>
    </row>
    <row r="3980" spans="1:11">
      <c r="A3980" s="26">
        <v>43644</v>
      </c>
      <c r="B3980" t="s">
        <v>516</v>
      </c>
      <c r="C3980" t="s">
        <v>517</v>
      </c>
      <c r="D3980" t="s">
        <v>615</v>
      </c>
      <c r="E3980" t="s">
        <v>518</v>
      </c>
      <c r="F3980" s="29">
        <v>24</v>
      </c>
      <c r="G3980" s="29">
        <v>2048492.46</v>
      </c>
      <c r="H3980" t="s">
        <v>11</v>
      </c>
      <c r="I3980" t="s">
        <v>1255</v>
      </c>
      <c r="J3980" t="s">
        <v>627</v>
      </c>
      <c r="K3980" t="s">
        <v>716</v>
      </c>
    </row>
    <row r="3981" spans="1:11">
      <c r="A3981" s="26">
        <v>43644</v>
      </c>
      <c r="B3981" t="s">
        <v>516</v>
      </c>
      <c r="C3981" t="s">
        <v>517</v>
      </c>
      <c r="D3981" t="s">
        <v>615</v>
      </c>
      <c r="E3981" t="s">
        <v>518</v>
      </c>
      <c r="F3981" s="29">
        <v>108</v>
      </c>
      <c r="G3981" s="29">
        <v>4903052.13</v>
      </c>
      <c r="H3981" t="s">
        <v>11</v>
      </c>
      <c r="I3981" t="s">
        <v>719</v>
      </c>
      <c r="J3981" t="s">
        <v>627</v>
      </c>
      <c r="K3981" t="s">
        <v>720</v>
      </c>
    </row>
    <row r="3982" spans="1:11">
      <c r="A3982" s="26">
        <v>43644</v>
      </c>
      <c r="B3982" t="s">
        <v>516</v>
      </c>
      <c r="C3982" t="s">
        <v>517</v>
      </c>
      <c r="D3982" t="s">
        <v>615</v>
      </c>
      <c r="E3982" t="s">
        <v>518</v>
      </c>
      <c r="F3982" s="29">
        <v>25</v>
      </c>
      <c r="G3982" s="29">
        <v>18528317.050000001</v>
      </c>
      <c r="H3982" t="s">
        <v>11</v>
      </c>
      <c r="I3982" t="s">
        <v>721</v>
      </c>
      <c r="J3982" t="s">
        <v>627</v>
      </c>
      <c r="K3982" t="s">
        <v>722</v>
      </c>
    </row>
    <row r="3983" spans="1:11">
      <c r="A3983" s="26">
        <v>43644</v>
      </c>
      <c r="B3983" t="s">
        <v>516</v>
      </c>
      <c r="C3983" t="s">
        <v>517</v>
      </c>
      <c r="D3983" t="s">
        <v>615</v>
      </c>
      <c r="E3983" t="s">
        <v>518</v>
      </c>
      <c r="F3983" s="29">
        <v>27</v>
      </c>
      <c r="G3983" s="29">
        <v>2836983.93</v>
      </c>
      <c r="H3983" t="s">
        <v>11</v>
      </c>
      <c r="I3983" t="s">
        <v>1256</v>
      </c>
      <c r="J3983" t="s">
        <v>627</v>
      </c>
      <c r="K3983" t="s">
        <v>724</v>
      </c>
    </row>
    <row r="3984" spans="1:11">
      <c r="A3984" s="26">
        <v>43644</v>
      </c>
      <c r="B3984" t="s">
        <v>516</v>
      </c>
      <c r="C3984" t="s">
        <v>517</v>
      </c>
      <c r="D3984" t="s">
        <v>615</v>
      </c>
      <c r="E3984" t="s">
        <v>518</v>
      </c>
      <c r="F3984" s="29">
        <v>51</v>
      </c>
      <c r="G3984" s="29">
        <v>962091.48</v>
      </c>
      <c r="H3984" t="s">
        <v>11</v>
      </c>
      <c r="I3984" t="s">
        <v>1257</v>
      </c>
      <c r="J3984" t="s">
        <v>627</v>
      </c>
      <c r="K3984" t="s">
        <v>726</v>
      </c>
    </row>
    <row r="3985" spans="1:11">
      <c r="A3985" s="26">
        <v>43644</v>
      </c>
      <c r="B3985" t="s">
        <v>516</v>
      </c>
      <c r="C3985" t="s">
        <v>517</v>
      </c>
      <c r="D3985" t="s">
        <v>615</v>
      </c>
      <c r="E3985" t="s">
        <v>518</v>
      </c>
      <c r="F3985" s="29">
        <v>104</v>
      </c>
      <c r="G3985" s="29">
        <v>9307396.3900000006</v>
      </c>
      <c r="H3985" t="s">
        <v>11</v>
      </c>
      <c r="I3985" t="s">
        <v>1258</v>
      </c>
      <c r="J3985" t="s">
        <v>627</v>
      </c>
      <c r="K3985" t="s">
        <v>734</v>
      </c>
    </row>
    <row r="3986" spans="1:11">
      <c r="A3986" s="26">
        <v>43644</v>
      </c>
      <c r="B3986" t="s">
        <v>516</v>
      </c>
      <c r="C3986" t="s">
        <v>517</v>
      </c>
      <c r="D3986" t="s">
        <v>615</v>
      </c>
      <c r="E3986" t="s">
        <v>518</v>
      </c>
      <c r="F3986" s="29">
        <v>818</v>
      </c>
      <c r="G3986" s="29">
        <v>437108137.69999999</v>
      </c>
      <c r="H3986" t="s">
        <v>11</v>
      </c>
      <c r="I3986" t="s">
        <v>735</v>
      </c>
      <c r="J3986" t="s">
        <v>627</v>
      </c>
      <c r="K3986" t="s">
        <v>736</v>
      </c>
    </row>
    <row r="3987" spans="1:11">
      <c r="A3987" s="26">
        <v>43644</v>
      </c>
      <c r="B3987" t="s">
        <v>516</v>
      </c>
      <c r="C3987" t="s">
        <v>517</v>
      </c>
      <c r="D3987" t="s">
        <v>615</v>
      </c>
      <c r="E3987" t="s">
        <v>518</v>
      </c>
      <c r="F3987" s="29">
        <v>1</v>
      </c>
      <c r="G3987" s="29">
        <v>571001.31000000006</v>
      </c>
      <c r="H3987" t="s">
        <v>11</v>
      </c>
      <c r="I3987" t="s">
        <v>1259</v>
      </c>
      <c r="J3987" t="s">
        <v>627</v>
      </c>
      <c r="K3987" t="s">
        <v>738</v>
      </c>
    </row>
    <row r="3988" spans="1:11">
      <c r="A3988" s="26">
        <v>43644</v>
      </c>
      <c r="B3988" t="s">
        <v>516</v>
      </c>
      <c r="C3988" t="s">
        <v>517</v>
      </c>
      <c r="D3988" t="s">
        <v>615</v>
      </c>
      <c r="E3988" t="s">
        <v>518</v>
      </c>
      <c r="F3988" s="29">
        <v>45</v>
      </c>
      <c r="G3988" s="29">
        <v>3676150.49</v>
      </c>
      <c r="H3988" t="s">
        <v>11</v>
      </c>
      <c r="I3988" t="s">
        <v>739</v>
      </c>
      <c r="J3988" t="s">
        <v>627</v>
      </c>
      <c r="K3988" t="s">
        <v>740</v>
      </c>
    </row>
    <row r="3989" spans="1:11">
      <c r="A3989" s="26">
        <v>43644</v>
      </c>
      <c r="B3989" t="s">
        <v>516</v>
      </c>
      <c r="C3989" t="s">
        <v>517</v>
      </c>
      <c r="D3989" t="s">
        <v>615</v>
      </c>
      <c r="E3989" t="s">
        <v>518</v>
      </c>
      <c r="F3989" s="29">
        <v>47</v>
      </c>
      <c r="G3989" s="29">
        <v>4210193.1100000003</v>
      </c>
      <c r="H3989" t="s">
        <v>11</v>
      </c>
      <c r="I3989" t="s">
        <v>743</v>
      </c>
      <c r="J3989" t="s">
        <v>627</v>
      </c>
      <c r="K3989" t="s">
        <v>744</v>
      </c>
    </row>
    <row r="3990" spans="1:11">
      <c r="A3990" s="26">
        <v>43644</v>
      </c>
      <c r="B3990" t="s">
        <v>516</v>
      </c>
      <c r="C3990" t="s">
        <v>517</v>
      </c>
      <c r="D3990" t="s">
        <v>615</v>
      </c>
      <c r="E3990" t="s">
        <v>518</v>
      </c>
      <c r="F3990" s="29">
        <v>222</v>
      </c>
      <c r="G3990" s="29">
        <v>68853992.129999995</v>
      </c>
      <c r="H3990" t="s">
        <v>11</v>
      </c>
      <c r="I3990" t="s">
        <v>1260</v>
      </c>
      <c r="J3990" t="s">
        <v>627</v>
      </c>
      <c r="K3990" t="s">
        <v>746</v>
      </c>
    </row>
    <row r="3991" spans="1:11">
      <c r="A3991" s="26">
        <v>43644</v>
      </c>
      <c r="B3991" t="s">
        <v>516</v>
      </c>
      <c r="C3991" t="s">
        <v>517</v>
      </c>
      <c r="D3991" t="s">
        <v>615</v>
      </c>
      <c r="E3991" t="s">
        <v>518</v>
      </c>
      <c r="F3991" s="29">
        <v>1339</v>
      </c>
      <c r="G3991" s="29">
        <v>68860558.359999999</v>
      </c>
      <c r="H3991" t="s">
        <v>11</v>
      </c>
      <c r="I3991" t="s">
        <v>747</v>
      </c>
      <c r="J3991" t="s">
        <v>627</v>
      </c>
      <c r="K3991" t="s">
        <v>748</v>
      </c>
    </row>
    <row r="3992" spans="1:11">
      <c r="A3992" s="26">
        <v>43644</v>
      </c>
      <c r="B3992" t="s">
        <v>516</v>
      </c>
      <c r="C3992" t="s">
        <v>517</v>
      </c>
      <c r="D3992" t="s">
        <v>615</v>
      </c>
      <c r="E3992" t="s">
        <v>518</v>
      </c>
      <c r="F3992" s="29">
        <v>38</v>
      </c>
      <c r="G3992" s="29">
        <v>915330.49</v>
      </c>
      <c r="H3992" t="s">
        <v>11</v>
      </c>
      <c r="I3992" t="s">
        <v>1261</v>
      </c>
      <c r="J3992" t="s">
        <v>627</v>
      </c>
      <c r="K3992" t="s">
        <v>750</v>
      </c>
    </row>
    <row r="3993" spans="1:11">
      <c r="A3993" s="26">
        <v>43644</v>
      </c>
      <c r="B3993" t="s">
        <v>516</v>
      </c>
      <c r="C3993" t="s">
        <v>517</v>
      </c>
      <c r="D3993" t="s">
        <v>615</v>
      </c>
      <c r="E3993" t="s">
        <v>518</v>
      </c>
      <c r="F3993" s="29">
        <v>160</v>
      </c>
      <c r="G3993" s="29">
        <v>4348261.6399999997</v>
      </c>
      <c r="H3993" t="s">
        <v>11</v>
      </c>
      <c r="I3993" t="s">
        <v>1262</v>
      </c>
      <c r="J3993" t="s">
        <v>627</v>
      </c>
      <c r="K3993" t="s">
        <v>752</v>
      </c>
    </row>
    <row r="3994" spans="1:11">
      <c r="A3994" s="26">
        <v>43644</v>
      </c>
      <c r="B3994" t="s">
        <v>516</v>
      </c>
      <c r="C3994" t="s">
        <v>517</v>
      </c>
      <c r="D3994" t="s">
        <v>615</v>
      </c>
      <c r="E3994" t="s">
        <v>518</v>
      </c>
      <c r="F3994" s="29">
        <v>420</v>
      </c>
      <c r="G3994" s="29">
        <v>19431361.969999999</v>
      </c>
      <c r="H3994" t="s">
        <v>11</v>
      </c>
      <c r="I3994" t="s">
        <v>1263</v>
      </c>
      <c r="J3994" t="s">
        <v>627</v>
      </c>
      <c r="K3994" t="s">
        <v>754</v>
      </c>
    </row>
    <row r="3995" spans="1:11">
      <c r="A3995" s="26">
        <v>43644</v>
      </c>
      <c r="B3995" t="s">
        <v>516</v>
      </c>
      <c r="C3995" t="s">
        <v>517</v>
      </c>
      <c r="D3995" t="s">
        <v>615</v>
      </c>
      <c r="E3995" t="s">
        <v>518</v>
      </c>
      <c r="F3995" s="29">
        <v>669</v>
      </c>
      <c r="G3995" s="29">
        <v>20831800.98</v>
      </c>
      <c r="H3995" t="s">
        <v>11</v>
      </c>
      <c r="I3995" t="s">
        <v>1264</v>
      </c>
      <c r="J3995" t="s">
        <v>627</v>
      </c>
      <c r="K3995" t="s">
        <v>756</v>
      </c>
    </row>
    <row r="3996" spans="1:11">
      <c r="A3996" s="26">
        <v>43644</v>
      </c>
      <c r="B3996" t="s">
        <v>516</v>
      </c>
      <c r="C3996" t="s">
        <v>517</v>
      </c>
      <c r="D3996" t="s">
        <v>615</v>
      </c>
      <c r="E3996" t="s">
        <v>518</v>
      </c>
      <c r="F3996" s="29">
        <v>27</v>
      </c>
      <c r="G3996" s="29">
        <v>2026736.07</v>
      </c>
      <c r="H3996" t="s">
        <v>11</v>
      </c>
      <c r="I3996" t="s">
        <v>757</v>
      </c>
      <c r="J3996" t="s">
        <v>627</v>
      </c>
      <c r="K3996" t="s">
        <v>758</v>
      </c>
    </row>
    <row r="3997" spans="1:11">
      <c r="A3997" s="26">
        <v>43644</v>
      </c>
      <c r="B3997" t="s">
        <v>516</v>
      </c>
      <c r="C3997" t="s">
        <v>517</v>
      </c>
      <c r="D3997" t="s">
        <v>615</v>
      </c>
      <c r="E3997" t="s">
        <v>518</v>
      </c>
      <c r="F3997" s="29">
        <v>57</v>
      </c>
      <c r="G3997" s="29">
        <v>7459256.0700000003</v>
      </c>
      <c r="H3997" t="s">
        <v>11</v>
      </c>
      <c r="I3997" t="s">
        <v>1265</v>
      </c>
      <c r="J3997" t="s">
        <v>627</v>
      </c>
      <c r="K3997" t="s">
        <v>760</v>
      </c>
    </row>
    <row r="3998" spans="1:11">
      <c r="A3998" s="26">
        <v>43644</v>
      </c>
      <c r="B3998" t="s">
        <v>516</v>
      </c>
      <c r="C3998" t="s">
        <v>517</v>
      </c>
      <c r="D3998" t="s">
        <v>615</v>
      </c>
      <c r="E3998" t="s">
        <v>518</v>
      </c>
      <c r="F3998" s="29">
        <v>234</v>
      </c>
      <c r="G3998" s="29">
        <v>23136320.66</v>
      </c>
      <c r="H3998" t="s">
        <v>11</v>
      </c>
      <c r="I3998" t="s">
        <v>1266</v>
      </c>
      <c r="J3998" t="s">
        <v>627</v>
      </c>
      <c r="K3998" t="s">
        <v>762</v>
      </c>
    </row>
    <row r="3999" spans="1:11">
      <c r="A3999" s="26">
        <v>43644</v>
      </c>
      <c r="B3999" t="s">
        <v>516</v>
      </c>
      <c r="C3999" t="s">
        <v>517</v>
      </c>
      <c r="D3999" t="s">
        <v>615</v>
      </c>
      <c r="E3999" t="s">
        <v>518</v>
      </c>
      <c r="F3999" s="29">
        <v>468</v>
      </c>
      <c r="G3999" s="29">
        <v>78127458.689999998</v>
      </c>
      <c r="H3999" t="s">
        <v>11</v>
      </c>
      <c r="I3999" t="s">
        <v>1267</v>
      </c>
      <c r="J3999" t="s">
        <v>627</v>
      </c>
      <c r="K3999" t="s">
        <v>764</v>
      </c>
    </row>
    <row r="4000" spans="1:11">
      <c r="A4000" s="26">
        <v>43644</v>
      </c>
      <c r="B4000" t="s">
        <v>516</v>
      </c>
      <c r="C4000" t="s">
        <v>517</v>
      </c>
      <c r="D4000" t="s">
        <v>615</v>
      </c>
      <c r="E4000" t="s">
        <v>518</v>
      </c>
      <c r="F4000" s="29">
        <v>862</v>
      </c>
      <c r="G4000" s="29">
        <v>366714229.83999997</v>
      </c>
      <c r="H4000" t="s">
        <v>11</v>
      </c>
      <c r="I4000" t="s">
        <v>1268</v>
      </c>
      <c r="J4000" t="s">
        <v>627</v>
      </c>
      <c r="K4000" t="s">
        <v>766</v>
      </c>
    </row>
    <row r="4001" spans="1:11">
      <c r="A4001" s="26">
        <v>43644</v>
      </c>
      <c r="B4001" t="s">
        <v>516</v>
      </c>
      <c r="C4001" t="s">
        <v>517</v>
      </c>
      <c r="D4001" t="s">
        <v>615</v>
      </c>
      <c r="E4001" t="s">
        <v>518</v>
      </c>
      <c r="F4001" s="29">
        <v>257</v>
      </c>
      <c r="G4001" s="29">
        <v>19245879.34</v>
      </c>
      <c r="H4001" t="s">
        <v>11</v>
      </c>
      <c r="I4001" t="s">
        <v>767</v>
      </c>
      <c r="J4001" t="s">
        <v>627</v>
      </c>
      <c r="K4001" t="s">
        <v>768</v>
      </c>
    </row>
    <row r="4002" spans="1:11">
      <c r="A4002" s="26">
        <v>43644</v>
      </c>
      <c r="B4002" t="s">
        <v>516</v>
      </c>
      <c r="C4002" t="s">
        <v>517</v>
      </c>
      <c r="D4002" t="s">
        <v>615</v>
      </c>
      <c r="E4002" t="s">
        <v>518</v>
      </c>
      <c r="F4002" s="29">
        <v>12</v>
      </c>
      <c r="G4002" s="29">
        <v>732343.28</v>
      </c>
      <c r="H4002" t="s">
        <v>11</v>
      </c>
      <c r="I4002" t="s">
        <v>769</v>
      </c>
      <c r="J4002" t="s">
        <v>627</v>
      </c>
      <c r="K4002" t="s">
        <v>770</v>
      </c>
    </row>
    <row r="4003" spans="1:11">
      <c r="A4003" s="26">
        <v>43644</v>
      </c>
      <c r="B4003" t="s">
        <v>516</v>
      </c>
      <c r="C4003" t="s">
        <v>517</v>
      </c>
      <c r="D4003" t="s">
        <v>615</v>
      </c>
      <c r="E4003" t="s">
        <v>518</v>
      </c>
      <c r="F4003" s="29">
        <v>171</v>
      </c>
      <c r="G4003" s="29">
        <v>4270602.62</v>
      </c>
      <c r="H4003" t="s">
        <v>11</v>
      </c>
      <c r="I4003" t="s">
        <v>1269</v>
      </c>
      <c r="J4003" t="s">
        <v>627</v>
      </c>
      <c r="K4003" t="s">
        <v>772</v>
      </c>
    </row>
    <row r="4004" spans="1:11">
      <c r="A4004" s="26">
        <v>43644</v>
      </c>
      <c r="B4004" t="s">
        <v>516</v>
      </c>
      <c r="C4004" t="s">
        <v>517</v>
      </c>
      <c r="D4004" t="s">
        <v>615</v>
      </c>
      <c r="E4004" t="s">
        <v>518</v>
      </c>
      <c r="F4004" s="29">
        <v>251</v>
      </c>
      <c r="G4004" s="29">
        <v>71381441.310000002</v>
      </c>
      <c r="H4004" t="s">
        <v>11</v>
      </c>
      <c r="I4004" t="s">
        <v>773</v>
      </c>
      <c r="J4004" t="s">
        <v>627</v>
      </c>
      <c r="K4004" t="s">
        <v>774</v>
      </c>
    </row>
    <row r="4005" spans="1:11">
      <c r="A4005" s="26">
        <v>43644</v>
      </c>
      <c r="B4005" t="s">
        <v>516</v>
      </c>
      <c r="C4005" t="s">
        <v>517</v>
      </c>
      <c r="D4005" t="s">
        <v>615</v>
      </c>
      <c r="E4005" t="s">
        <v>518</v>
      </c>
      <c r="F4005" s="29">
        <v>566</v>
      </c>
      <c r="G4005" s="29">
        <v>31285485.57</v>
      </c>
      <c r="H4005" t="s">
        <v>11</v>
      </c>
      <c r="I4005" t="s">
        <v>775</v>
      </c>
      <c r="J4005" t="s">
        <v>627</v>
      </c>
      <c r="K4005" t="s">
        <v>776</v>
      </c>
    </row>
    <row r="4006" spans="1:11">
      <c r="A4006" s="26">
        <v>43644</v>
      </c>
      <c r="B4006" t="s">
        <v>516</v>
      </c>
      <c r="C4006" t="s">
        <v>517</v>
      </c>
      <c r="D4006" t="s">
        <v>615</v>
      </c>
      <c r="E4006" t="s">
        <v>518</v>
      </c>
      <c r="F4006" s="29">
        <v>949</v>
      </c>
      <c r="G4006" s="29">
        <v>157845256.72</v>
      </c>
      <c r="H4006" t="s">
        <v>11</v>
      </c>
      <c r="I4006" t="s">
        <v>777</v>
      </c>
      <c r="J4006" t="s">
        <v>627</v>
      </c>
      <c r="K4006" t="s">
        <v>778</v>
      </c>
    </row>
    <row r="4007" spans="1:11">
      <c r="A4007" s="26">
        <v>43644</v>
      </c>
      <c r="B4007" t="s">
        <v>516</v>
      </c>
      <c r="C4007" t="s">
        <v>517</v>
      </c>
      <c r="D4007" t="s">
        <v>615</v>
      </c>
      <c r="E4007" t="s">
        <v>518</v>
      </c>
      <c r="F4007" s="29">
        <v>294</v>
      </c>
      <c r="G4007" s="29">
        <v>45017332.130000003</v>
      </c>
      <c r="H4007" t="s">
        <v>11</v>
      </c>
      <c r="I4007" t="s">
        <v>1270</v>
      </c>
      <c r="J4007" t="s">
        <v>627</v>
      </c>
      <c r="K4007" t="s">
        <v>780</v>
      </c>
    </row>
    <row r="4008" spans="1:11">
      <c r="A4008" s="26">
        <v>43644</v>
      </c>
      <c r="B4008" t="s">
        <v>516</v>
      </c>
      <c r="C4008" t="s">
        <v>517</v>
      </c>
      <c r="D4008" t="s">
        <v>615</v>
      </c>
      <c r="E4008" t="s">
        <v>518</v>
      </c>
      <c r="F4008" s="29">
        <v>900</v>
      </c>
      <c r="G4008" s="29">
        <v>407639527.87</v>
      </c>
      <c r="H4008" t="s">
        <v>11</v>
      </c>
      <c r="I4008" t="s">
        <v>781</v>
      </c>
      <c r="J4008" t="s">
        <v>627</v>
      </c>
      <c r="K4008" t="s">
        <v>782</v>
      </c>
    </row>
    <row r="4009" spans="1:11">
      <c r="A4009" s="26">
        <v>43644</v>
      </c>
      <c r="B4009" t="s">
        <v>516</v>
      </c>
      <c r="C4009" t="s">
        <v>517</v>
      </c>
      <c r="D4009" t="s">
        <v>615</v>
      </c>
      <c r="E4009" t="s">
        <v>518</v>
      </c>
      <c r="F4009" s="29">
        <v>230</v>
      </c>
      <c r="G4009" s="29">
        <v>9695033.4399999995</v>
      </c>
      <c r="H4009" t="s">
        <v>11</v>
      </c>
      <c r="I4009" t="s">
        <v>1271</v>
      </c>
      <c r="J4009" t="s">
        <v>627</v>
      </c>
      <c r="K4009" t="s">
        <v>784</v>
      </c>
    </row>
    <row r="4010" spans="1:11">
      <c r="A4010" s="26">
        <v>43644</v>
      </c>
      <c r="B4010" t="s">
        <v>516</v>
      </c>
      <c r="C4010" t="s">
        <v>517</v>
      </c>
      <c r="D4010" t="s">
        <v>615</v>
      </c>
      <c r="E4010" t="s">
        <v>518</v>
      </c>
      <c r="F4010" s="29">
        <v>45</v>
      </c>
      <c r="G4010" s="29">
        <v>1041030.16</v>
      </c>
      <c r="H4010" t="s">
        <v>11</v>
      </c>
      <c r="I4010" t="s">
        <v>1272</v>
      </c>
      <c r="J4010" t="s">
        <v>627</v>
      </c>
      <c r="K4010" t="s">
        <v>786</v>
      </c>
    </row>
    <row r="4011" spans="1:11">
      <c r="A4011" s="26">
        <v>43644</v>
      </c>
      <c r="B4011" t="s">
        <v>516</v>
      </c>
      <c r="C4011" t="s">
        <v>517</v>
      </c>
      <c r="D4011" t="s">
        <v>615</v>
      </c>
      <c r="E4011" t="s">
        <v>518</v>
      </c>
      <c r="F4011" s="29">
        <v>1691</v>
      </c>
      <c r="G4011" s="29">
        <v>612380217.38</v>
      </c>
      <c r="H4011" t="s">
        <v>11</v>
      </c>
      <c r="I4011" t="s">
        <v>1273</v>
      </c>
      <c r="J4011" t="s">
        <v>627</v>
      </c>
      <c r="K4011" t="s">
        <v>788</v>
      </c>
    </row>
    <row r="4012" spans="1:11">
      <c r="A4012" s="26">
        <v>43644</v>
      </c>
      <c r="B4012" t="s">
        <v>516</v>
      </c>
      <c r="C4012" t="s">
        <v>517</v>
      </c>
      <c r="D4012" t="s">
        <v>615</v>
      </c>
      <c r="E4012" t="s">
        <v>518</v>
      </c>
      <c r="F4012" s="29">
        <v>1316</v>
      </c>
      <c r="G4012" s="29">
        <v>106130201.64</v>
      </c>
      <c r="H4012" t="s">
        <v>11</v>
      </c>
      <c r="I4012" t="s">
        <v>1274</v>
      </c>
      <c r="J4012" t="s">
        <v>627</v>
      </c>
      <c r="K4012" t="s">
        <v>790</v>
      </c>
    </row>
    <row r="4013" spans="1:11">
      <c r="A4013" s="26">
        <v>43644</v>
      </c>
      <c r="B4013" t="s">
        <v>516</v>
      </c>
      <c r="C4013" t="s">
        <v>517</v>
      </c>
      <c r="D4013" t="s">
        <v>615</v>
      </c>
      <c r="E4013" t="s">
        <v>518</v>
      </c>
      <c r="F4013" s="29">
        <v>175</v>
      </c>
      <c r="G4013" s="29">
        <v>2820633.11</v>
      </c>
      <c r="H4013" t="s">
        <v>11</v>
      </c>
      <c r="I4013" t="s">
        <v>791</v>
      </c>
      <c r="J4013" t="s">
        <v>627</v>
      </c>
      <c r="K4013" t="s">
        <v>792</v>
      </c>
    </row>
    <row r="4014" spans="1:11">
      <c r="A4014" s="26">
        <v>43644</v>
      </c>
      <c r="B4014" t="s">
        <v>516</v>
      </c>
      <c r="C4014" t="s">
        <v>517</v>
      </c>
      <c r="D4014" t="s">
        <v>615</v>
      </c>
      <c r="E4014" t="s">
        <v>518</v>
      </c>
      <c r="F4014" s="29">
        <v>265</v>
      </c>
      <c r="G4014" s="29">
        <v>14895267.539999999</v>
      </c>
      <c r="H4014" t="s">
        <v>11</v>
      </c>
      <c r="I4014" t="s">
        <v>793</v>
      </c>
      <c r="J4014" t="s">
        <v>627</v>
      </c>
      <c r="K4014" t="s">
        <v>794</v>
      </c>
    </row>
    <row r="4015" spans="1:11">
      <c r="A4015" s="26">
        <v>43644</v>
      </c>
      <c r="B4015" t="s">
        <v>516</v>
      </c>
      <c r="C4015" t="s">
        <v>517</v>
      </c>
      <c r="D4015" t="s">
        <v>615</v>
      </c>
      <c r="E4015" t="s">
        <v>518</v>
      </c>
      <c r="F4015" s="29">
        <v>55</v>
      </c>
      <c r="G4015" s="29">
        <v>5358216.3899999997</v>
      </c>
      <c r="H4015" t="s">
        <v>11</v>
      </c>
      <c r="I4015" t="s">
        <v>795</v>
      </c>
      <c r="J4015" t="s">
        <v>627</v>
      </c>
      <c r="K4015" t="s">
        <v>796</v>
      </c>
    </row>
    <row r="4016" spans="1:11">
      <c r="A4016" s="26">
        <v>43644</v>
      </c>
      <c r="B4016" t="s">
        <v>516</v>
      </c>
      <c r="C4016" t="s">
        <v>517</v>
      </c>
      <c r="D4016" t="s">
        <v>615</v>
      </c>
      <c r="E4016" t="s">
        <v>518</v>
      </c>
      <c r="F4016" s="29">
        <v>37</v>
      </c>
      <c r="G4016" s="29">
        <v>6187113.4400000004</v>
      </c>
      <c r="H4016" t="s">
        <v>11</v>
      </c>
      <c r="I4016" t="s">
        <v>797</v>
      </c>
      <c r="J4016" t="s">
        <v>627</v>
      </c>
      <c r="K4016" t="s">
        <v>798</v>
      </c>
    </row>
    <row r="4017" spans="1:11">
      <c r="A4017" s="26">
        <v>43644</v>
      </c>
      <c r="B4017" t="s">
        <v>516</v>
      </c>
      <c r="C4017" t="s">
        <v>517</v>
      </c>
      <c r="D4017" t="s">
        <v>615</v>
      </c>
      <c r="E4017" t="s">
        <v>518</v>
      </c>
      <c r="F4017" s="29">
        <v>1129</v>
      </c>
      <c r="G4017" s="29">
        <v>34356442.299999997</v>
      </c>
      <c r="H4017" t="s">
        <v>11</v>
      </c>
      <c r="I4017" t="s">
        <v>1275</v>
      </c>
      <c r="J4017" t="s">
        <v>627</v>
      </c>
      <c r="K4017" t="s">
        <v>802</v>
      </c>
    </row>
    <row r="4018" spans="1:11">
      <c r="A4018" s="26">
        <v>43644</v>
      </c>
      <c r="B4018" t="s">
        <v>516</v>
      </c>
      <c r="C4018" t="s">
        <v>517</v>
      </c>
      <c r="D4018" t="s">
        <v>615</v>
      </c>
      <c r="E4018" t="s">
        <v>518</v>
      </c>
      <c r="F4018" s="29">
        <v>106</v>
      </c>
      <c r="G4018" s="29">
        <v>5149203.93</v>
      </c>
      <c r="H4018" t="s">
        <v>11</v>
      </c>
      <c r="I4018" t="s">
        <v>1276</v>
      </c>
      <c r="J4018" t="s">
        <v>627</v>
      </c>
      <c r="K4018" t="s">
        <v>1217</v>
      </c>
    </row>
    <row r="4019" spans="1:11">
      <c r="A4019" s="26">
        <v>43644</v>
      </c>
      <c r="B4019" t="s">
        <v>516</v>
      </c>
      <c r="C4019" t="s">
        <v>517</v>
      </c>
      <c r="D4019" t="s">
        <v>615</v>
      </c>
      <c r="E4019" t="s">
        <v>518</v>
      </c>
      <c r="F4019" s="29">
        <v>178</v>
      </c>
      <c r="G4019" s="29">
        <v>4594137.05</v>
      </c>
      <c r="H4019" t="s">
        <v>11</v>
      </c>
      <c r="I4019" t="s">
        <v>1277</v>
      </c>
      <c r="J4019" t="s">
        <v>627</v>
      </c>
      <c r="K4019" t="s">
        <v>804</v>
      </c>
    </row>
    <row r="4020" spans="1:11">
      <c r="A4020" s="26">
        <v>43644</v>
      </c>
      <c r="B4020" t="s">
        <v>516</v>
      </c>
      <c r="C4020" t="s">
        <v>517</v>
      </c>
      <c r="D4020" t="s">
        <v>615</v>
      </c>
      <c r="E4020" t="s">
        <v>518</v>
      </c>
      <c r="F4020" s="29">
        <v>63</v>
      </c>
      <c r="G4020" s="29">
        <v>2082688.85</v>
      </c>
      <c r="H4020" t="s">
        <v>11</v>
      </c>
      <c r="I4020" t="s">
        <v>1278</v>
      </c>
      <c r="J4020" t="s">
        <v>627</v>
      </c>
      <c r="K4020" t="s">
        <v>806</v>
      </c>
    </row>
    <row r="4021" spans="1:11">
      <c r="A4021" s="26">
        <v>43644</v>
      </c>
      <c r="B4021" t="s">
        <v>516</v>
      </c>
      <c r="C4021" t="s">
        <v>517</v>
      </c>
      <c r="D4021" t="s">
        <v>615</v>
      </c>
      <c r="E4021" t="s">
        <v>518</v>
      </c>
      <c r="F4021" s="29">
        <v>20</v>
      </c>
      <c r="G4021" s="29">
        <v>1283172.1299999999</v>
      </c>
      <c r="H4021" t="s">
        <v>11</v>
      </c>
      <c r="I4021" t="s">
        <v>1218</v>
      </c>
      <c r="J4021" t="s">
        <v>627</v>
      </c>
      <c r="K4021" t="s">
        <v>808</v>
      </c>
    </row>
    <row r="4022" spans="1:11">
      <c r="A4022" s="26">
        <v>43644</v>
      </c>
      <c r="B4022" t="s">
        <v>516</v>
      </c>
      <c r="C4022" t="s">
        <v>517</v>
      </c>
      <c r="D4022" t="s">
        <v>615</v>
      </c>
      <c r="E4022" t="s">
        <v>518</v>
      </c>
      <c r="F4022" s="29">
        <v>24</v>
      </c>
      <c r="G4022" s="29">
        <v>202738391.15000001</v>
      </c>
      <c r="H4022" t="s">
        <v>11</v>
      </c>
      <c r="I4022" t="s">
        <v>1279</v>
      </c>
      <c r="J4022" t="s">
        <v>627</v>
      </c>
      <c r="K4022" t="s">
        <v>810</v>
      </c>
    </row>
    <row r="4023" spans="1:11">
      <c r="A4023" s="26">
        <v>43644</v>
      </c>
      <c r="B4023" t="s">
        <v>516</v>
      </c>
      <c r="C4023" t="s">
        <v>517</v>
      </c>
      <c r="D4023" t="s">
        <v>615</v>
      </c>
      <c r="E4023" t="s">
        <v>518</v>
      </c>
      <c r="F4023" s="29">
        <v>982</v>
      </c>
      <c r="G4023" s="29">
        <v>170729366.88999999</v>
      </c>
      <c r="H4023" t="s">
        <v>11</v>
      </c>
      <c r="I4023" t="s">
        <v>811</v>
      </c>
      <c r="J4023" t="s">
        <v>627</v>
      </c>
      <c r="K4023" t="s">
        <v>812</v>
      </c>
    </row>
    <row r="4024" spans="1:11">
      <c r="A4024" s="26">
        <v>43644</v>
      </c>
      <c r="B4024" t="s">
        <v>516</v>
      </c>
      <c r="C4024" t="s">
        <v>517</v>
      </c>
      <c r="D4024" t="s">
        <v>615</v>
      </c>
      <c r="E4024" t="s">
        <v>518</v>
      </c>
      <c r="F4024" s="29">
        <v>2</v>
      </c>
      <c r="G4024" s="29">
        <v>163404.59</v>
      </c>
      <c r="H4024" t="s">
        <v>11</v>
      </c>
      <c r="I4024" t="s">
        <v>1338</v>
      </c>
      <c r="J4024" t="s">
        <v>627</v>
      </c>
      <c r="K4024" t="s">
        <v>1339</v>
      </c>
    </row>
    <row r="4025" spans="1:11">
      <c r="A4025" s="26">
        <v>43644</v>
      </c>
      <c r="B4025" t="s">
        <v>516</v>
      </c>
      <c r="C4025" t="s">
        <v>517</v>
      </c>
      <c r="D4025" t="s">
        <v>615</v>
      </c>
      <c r="E4025" t="s">
        <v>518</v>
      </c>
      <c r="F4025" s="29">
        <v>919</v>
      </c>
      <c r="G4025" s="29">
        <v>336166978.36000001</v>
      </c>
      <c r="H4025" t="s">
        <v>11</v>
      </c>
      <c r="I4025" t="s">
        <v>813</v>
      </c>
      <c r="J4025" t="s">
        <v>627</v>
      </c>
      <c r="K4025" t="s">
        <v>814</v>
      </c>
    </row>
    <row r="4026" spans="1:11">
      <c r="A4026" s="26">
        <v>43644</v>
      </c>
      <c r="B4026" t="s">
        <v>516</v>
      </c>
      <c r="C4026" t="s">
        <v>517</v>
      </c>
      <c r="D4026" t="s">
        <v>615</v>
      </c>
      <c r="E4026" t="s">
        <v>518</v>
      </c>
      <c r="F4026" s="29">
        <v>197</v>
      </c>
      <c r="G4026" s="29">
        <v>18647063.93</v>
      </c>
      <c r="H4026" t="s">
        <v>11</v>
      </c>
      <c r="I4026" t="s">
        <v>815</v>
      </c>
      <c r="J4026" t="s">
        <v>627</v>
      </c>
      <c r="K4026" t="s">
        <v>816</v>
      </c>
    </row>
    <row r="4027" spans="1:11">
      <c r="A4027" s="26">
        <v>43644</v>
      </c>
      <c r="B4027" t="s">
        <v>516</v>
      </c>
      <c r="C4027" t="s">
        <v>517</v>
      </c>
      <c r="D4027" t="s">
        <v>615</v>
      </c>
      <c r="E4027" t="s">
        <v>518</v>
      </c>
      <c r="F4027" s="29">
        <v>10</v>
      </c>
      <c r="G4027" s="29">
        <v>808480.66</v>
      </c>
      <c r="H4027" t="s">
        <v>11</v>
      </c>
      <c r="I4027" t="s">
        <v>817</v>
      </c>
      <c r="J4027" t="s">
        <v>627</v>
      </c>
      <c r="K4027" t="s">
        <v>818</v>
      </c>
    </row>
    <row r="4028" spans="1:11">
      <c r="A4028" s="26">
        <v>43644</v>
      </c>
      <c r="B4028" t="s">
        <v>516</v>
      </c>
      <c r="C4028" t="s">
        <v>517</v>
      </c>
      <c r="D4028" t="s">
        <v>615</v>
      </c>
      <c r="E4028" t="s">
        <v>518</v>
      </c>
      <c r="F4028" s="29">
        <v>4182</v>
      </c>
      <c r="G4028" s="29">
        <v>279781414.43000001</v>
      </c>
      <c r="H4028" t="s">
        <v>11</v>
      </c>
      <c r="I4028" t="s">
        <v>819</v>
      </c>
      <c r="J4028" t="s">
        <v>627</v>
      </c>
      <c r="K4028" t="s">
        <v>820</v>
      </c>
    </row>
    <row r="4029" spans="1:11">
      <c r="A4029" s="26">
        <v>43644</v>
      </c>
      <c r="B4029" t="s">
        <v>516</v>
      </c>
      <c r="C4029" t="s">
        <v>517</v>
      </c>
      <c r="D4029" t="s">
        <v>615</v>
      </c>
      <c r="E4029" t="s">
        <v>518</v>
      </c>
      <c r="F4029" s="29">
        <v>8</v>
      </c>
      <c r="G4029" s="29">
        <v>527132.13</v>
      </c>
      <c r="H4029" t="s">
        <v>11</v>
      </c>
      <c r="I4029" t="s">
        <v>1280</v>
      </c>
      <c r="J4029" t="s">
        <v>627</v>
      </c>
      <c r="K4029" t="s">
        <v>822</v>
      </c>
    </row>
    <row r="4030" spans="1:11">
      <c r="A4030" s="26">
        <v>43644</v>
      </c>
      <c r="B4030" t="s">
        <v>516</v>
      </c>
      <c r="C4030" t="s">
        <v>517</v>
      </c>
      <c r="D4030" t="s">
        <v>615</v>
      </c>
      <c r="E4030" t="s">
        <v>518</v>
      </c>
      <c r="F4030" s="29">
        <v>207</v>
      </c>
      <c r="G4030" s="29">
        <v>19144946.890000001</v>
      </c>
      <c r="H4030" t="s">
        <v>11</v>
      </c>
      <c r="I4030" t="s">
        <v>823</v>
      </c>
      <c r="J4030" t="s">
        <v>627</v>
      </c>
      <c r="K4030" t="s">
        <v>824</v>
      </c>
    </row>
    <row r="4031" spans="1:11">
      <c r="A4031" s="26">
        <v>43644</v>
      </c>
      <c r="B4031" t="s">
        <v>516</v>
      </c>
      <c r="C4031" t="s">
        <v>517</v>
      </c>
      <c r="D4031" t="s">
        <v>615</v>
      </c>
      <c r="E4031" t="s">
        <v>518</v>
      </c>
      <c r="F4031" s="29">
        <v>175</v>
      </c>
      <c r="G4031" s="29">
        <v>40237823.280000001</v>
      </c>
      <c r="H4031" t="s">
        <v>11</v>
      </c>
      <c r="I4031" t="s">
        <v>1281</v>
      </c>
      <c r="J4031" t="s">
        <v>627</v>
      </c>
      <c r="K4031" t="s">
        <v>826</v>
      </c>
    </row>
    <row r="4032" spans="1:11">
      <c r="A4032" s="26">
        <v>43644</v>
      </c>
      <c r="B4032" t="s">
        <v>516</v>
      </c>
      <c r="C4032" t="s">
        <v>517</v>
      </c>
      <c r="D4032" t="s">
        <v>615</v>
      </c>
      <c r="E4032" t="s">
        <v>518</v>
      </c>
      <c r="F4032" s="29">
        <v>95</v>
      </c>
      <c r="G4032" s="29">
        <v>3699205.9</v>
      </c>
      <c r="H4032" t="s">
        <v>11</v>
      </c>
      <c r="I4032" t="s">
        <v>827</v>
      </c>
      <c r="J4032" t="s">
        <v>627</v>
      </c>
      <c r="K4032" t="s">
        <v>828</v>
      </c>
    </row>
    <row r="4033" spans="1:11">
      <c r="A4033" s="26">
        <v>43644</v>
      </c>
      <c r="B4033" t="s">
        <v>516</v>
      </c>
      <c r="C4033" t="s">
        <v>517</v>
      </c>
      <c r="D4033" t="s">
        <v>615</v>
      </c>
      <c r="E4033" t="s">
        <v>518</v>
      </c>
      <c r="F4033" s="29">
        <v>1534</v>
      </c>
      <c r="G4033" s="29">
        <v>679165445.25</v>
      </c>
      <c r="H4033" t="s">
        <v>11</v>
      </c>
      <c r="I4033" t="s">
        <v>829</v>
      </c>
      <c r="J4033" t="s">
        <v>627</v>
      </c>
      <c r="K4033" t="s">
        <v>830</v>
      </c>
    </row>
    <row r="4034" spans="1:11">
      <c r="A4034" s="26">
        <v>43644</v>
      </c>
      <c r="B4034" t="s">
        <v>516</v>
      </c>
      <c r="C4034" t="s">
        <v>517</v>
      </c>
      <c r="D4034" t="s">
        <v>615</v>
      </c>
      <c r="E4034" t="s">
        <v>518</v>
      </c>
      <c r="F4034" s="29">
        <v>135</v>
      </c>
      <c r="G4034" s="29">
        <v>60203037.049999997</v>
      </c>
      <c r="H4034" t="s">
        <v>11</v>
      </c>
      <c r="I4034" t="s">
        <v>1282</v>
      </c>
      <c r="J4034" t="s">
        <v>627</v>
      </c>
      <c r="K4034" t="s">
        <v>832</v>
      </c>
    </row>
    <row r="4035" spans="1:11">
      <c r="A4035" s="26">
        <v>43644</v>
      </c>
      <c r="B4035" t="s">
        <v>516</v>
      </c>
      <c r="C4035" t="s">
        <v>517</v>
      </c>
      <c r="D4035" t="s">
        <v>615</v>
      </c>
      <c r="E4035" t="s">
        <v>518</v>
      </c>
      <c r="F4035" s="29">
        <v>198</v>
      </c>
      <c r="G4035" s="29">
        <v>4125733.77</v>
      </c>
      <c r="H4035" t="s">
        <v>11</v>
      </c>
      <c r="I4035" t="s">
        <v>1340</v>
      </c>
      <c r="J4035" t="s">
        <v>627</v>
      </c>
      <c r="K4035" t="s">
        <v>1341</v>
      </c>
    </row>
    <row r="4036" spans="1:11">
      <c r="A4036" s="26">
        <v>43644</v>
      </c>
      <c r="B4036" t="s">
        <v>516</v>
      </c>
      <c r="C4036" t="s">
        <v>517</v>
      </c>
      <c r="D4036" t="s">
        <v>615</v>
      </c>
      <c r="E4036" t="s">
        <v>518</v>
      </c>
      <c r="F4036" s="29">
        <v>556</v>
      </c>
      <c r="G4036" s="29">
        <v>62195956.07</v>
      </c>
      <c r="H4036" t="s">
        <v>11</v>
      </c>
      <c r="I4036" t="s">
        <v>835</v>
      </c>
      <c r="J4036" t="s">
        <v>627</v>
      </c>
      <c r="K4036" t="s">
        <v>836</v>
      </c>
    </row>
    <row r="4037" spans="1:11">
      <c r="A4037" s="26">
        <v>43644</v>
      </c>
      <c r="B4037" t="s">
        <v>516</v>
      </c>
      <c r="C4037" t="s">
        <v>517</v>
      </c>
      <c r="D4037" t="s">
        <v>615</v>
      </c>
      <c r="E4037" t="s">
        <v>518</v>
      </c>
      <c r="F4037" s="29">
        <v>9</v>
      </c>
      <c r="G4037" s="29">
        <v>732322.95</v>
      </c>
      <c r="H4037" t="s">
        <v>11</v>
      </c>
      <c r="I4037" t="s">
        <v>1283</v>
      </c>
      <c r="J4037" t="s">
        <v>627</v>
      </c>
      <c r="K4037" t="s">
        <v>838</v>
      </c>
    </row>
    <row r="4038" spans="1:11">
      <c r="A4038" s="26">
        <v>43644</v>
      </c>
      <c r="B4038" t="s">
        <v>516</v>
      </c>
      <c r="C4038" t="s">
        <v>517</v>
      </c>
      <c r="D4038" t="s">
        <v>615</v>
      </c>
      <c r="E4038" t="s">
        <v>518</v>
      </c>
      <c r="F4038" s="29">
        <v>184</v>
      </c>
      <c r="G4038" s="29">
        <v>20450138.030000001</v>
      </c>
      <c r="H4038" t="s">
        <v>11</v>
      </c>
      <c r="I4038" t="s">
        <v>1284</v>
      </c>
      <c r="J4038" t="s">
        <v>627</v>
      </c>
      <c r="K4038" t="s">
        <v>840</v>
      </c>
    </row>
    <row r="4039" spans="1:11">
      <c r="A4039" s="26">
        <v>43644</v>
      </c>
      <c r="B4039" t="s">
        <v>516</v>
      </c>
      <c r="C4039" t="s">
        <v>517</v>
      </c>
      <c r="D4039" t="s">
        <v>615</v>
      </c>
      <c r="E4039" t="s">
        <v>518</v>
      </c>
      <c r="F4039" s="29">
        <v>8</v>
      </c>
      <c r="G4039" s="29">
        <v>1488529.18</v>
      </c>
      <c r="H4039" t="s">
        <v>11</v>
      </c>
      <c r="I4039" t="s">
        <v>841</v>
      </c>
      <c r="J4039" t="s">
        <v>627</v>
      </c>
      <c r="K4039" t="s">
        <v>842</v>
      </c>
    </row>
    <row r="4040" spans="1:11">
      <c r="A4040" s="26">
        <v>43644</v>
      </c>
      <c r="B4040" t="s">
        <v>516</v>
      </c>
      <c r="C4040" t="s">
        <v>517</v>
      </c>
      <c r="D4040" t="s">
        <v>615</v>
      </c>
      <c r="E4040" t="s">
        <v>518</v>
      </c>
      <c r="F4040" s="29">
        <v>1571</v>
      </c>
      <c r="G4040" s="29">
        <v>99296041.969999999</v>
      </c>
      <c r="H4040" t="s">
        <v>11</v>
      </c>
      <c r="I4040" t="s">
        <v>1285</v>
      </c>
      <c r="J4040" t="s">
        <v>627</v>
      </c>
      <c r="K4040" t="s">
        <v>844</v>
      </c>
    </row>
    <row r="4041" spans="1:11">
      <c r="A4041" s="26">
        <v>43644</v>
      </c>
      <c r="B4041" t="s">
        <v>516</v>
      </c>
      <c r="C4041" t="s">
        <v>517</v>
      </c>
      <c r="D4041" t="s">
        <v>615</v>
      </c>
      <c r="E4041" t="s">
        <v>518</v>
      </c>
      <c r="F4041" s="29">
        <v>192</v>
      </c>
      <c r="G4041" s="29">
        <v>39739449.509999998</v>
      </c>
      <c r="H4041" t="s">
        <v>11</v>
      </c>
      <c r="I4041" t="s">
        <v>845</v>
      </c>
      <c r="J4041" t="s">
        <v>627</v>
      </c>
      <c r="K4041" t="s">
        <v>846</v>
      </c>
    </row>
    <row r="4042" spans="1:11">
      <c r="A4042" s="26">
        <v>43644</v>
      </c>
      <c r="B4042" t="s">
        <v>516</v>
      </c>
      <c r="C4042" t="s">
        <v>517</v>
      </c>
      <c r="D4042" t="s">
        <v>615</v>
      </c>
      <c r="E4042" t="s">
        <v>518</v>
      </c>
      <c r="F4042" s="29">
        <v>25</v>
      </c>
      <c r="G4042" s="29">
        <v>3710379.67</v>
      </c>
      <c r="H4042" t="s">
        <v>11</v>
      </c>
      <c r="I4042" t="s">
        <v>849</v>
      </c>
      <c r="J4042" t="s">
        <v>627</v>
      </c>
      <c r="K4042" t="s">
        <v>850</v>
      </c>
    </row>
    <row r="4043" spans="1:11">
      <c r="A4043" s="26">
        <v>43644</v>
      </c>
      <c r="B4043" t="s">
        <v>516</v>
      </c>
      <c r="C4043" t="s">
        <v>517</v>
      </c>
      <c r="D4043" t="s">
        <v>615</v>
      </c>
      <c r="E4043" t="s">
        <v>518</v>
      </c>
      <c r="F4043" s="29">
        <v>94</v>
      </c>
      <c r="G4043" s="29">
        <v>20013589.18</v>
      </c>
      <c r="H4043" t="s">
        <v>11</v>
      </c>
      <c r="I4043" t="s">
        <v>1286</v>
      </c>
      <c r="J4043" t="s">
        <v>627</v>
      </c>
      <c r="K4043" t="s">
        <v>852</v>
      </c>
    </row>
    <row r="4044" spans="1:11">
      <c r="A4044" s="26">
        <v>43644</v>
      </c>
      <c r="B4044" t="s">
        <v>516</v>
      </c>
      <c r="C4044" t="s">
        <v>517</v>
      </c>
      <c r="D4044" t="s">
        <v>615</v>
      </c>
      <c r="E4044" t="s">
        <v>518</v>
      </c>
      <c r="F4044" s="29">
        <v>151</v>
      </c>
      <c r="G4044" s="29">
        <v>6258720.6600000001</v>
      </c>
      <c r="H4044" t="s">
        <v>11</v>
      </c>
      <c r="I4044" t="s">
        <v>1287</v>
      </c>
      <c r="J4044" t="s">
        <v>627</v>
      </c>
      <c r="K4044" t="s">
        <v>856</v>
      </c>
    </row>
    <row r="4045" spans="1:11">
      <c r="A4045" s="26">
        <v>43644</v>
      </c>
      <c r="B4045" t="s">
        <v>516</v>
      </c>
      <c r="C4045" t="s">
        <v>517</v>
      </c>
      <c r="D4045" t="s">
        <v>615</v>
      </c>
      <c r="E4045" t="s">
        <v>518</v>
      </c>
      <c r="F4045" s="29">
        <v>109</v>
      </c>
      <c r="G4045" s="29">
        <v>16334279.67</v>
      </c>
      <c r="H4045" t="s">
        <v>11</v>
      </c>
      <c r="I4045" t="s">
        <v>1288</v>
      </c>
      <c r="J4045" t="s">
        <v>627</v>
      </c>
      <c r="K4045" t="s">
        <v>858</v>
      </c>
    </row>
    <row r="4046" spans="1:11">
      <c r="A4046" s="26">
        <v>43644</v>
      </c>
      <c r="B4046" t="s">
        <v>516</v>
      </c>
      <c r="C4046" t="s">
        <v>517</v>
      </c>
      <c r="D4046" t="s">
        <v>615</v>
      </c>
      <c r="E4046" t="s">
        <v>518</v>
      </c>
      <c r="F4046" s="29">
        <v>68</v>
      </c>
      <c r="G4046" s="29">
        <v>5866539.3399999999</v>
      </c>
      <c r="H4046" t="s">
        <v>11</v>
      </c>
      <c r="I4046" t="s">
        <v>1289</v>
      </c>
      <c r="J4046" t="s">
        <v>627</v>
      </c>
      <c r="K4046" t="s">
        <v>860</v>
      </c>
    </row>
    <row r="4047" spans="1:11">
      <c r="A4047" s="26">
        <v>43644</v>
      </c>
      <c r="B4047" t="s">
        <v>516</v>
      </c>
      <c r="C4047" t="s">
        <v>517</v>
      </c>
      <c r="D4047" t="s">
        <v>615</v>
      </c>
      <c r="E4047" t="s">
        <v>518</v>
      </c>
      <c r="F4047" s="29">
        <v>260</v>
      </c>
      <c r="G4047" s="29">
        <v>24906449.84</v>
      </c>
      <c r="H4047" t="s">
        <v>11</v>
      </c>
      <c r="I4047" t="s">
        <v>1290</v>
      </c>
      <c r="J4047" t="s">
        <v>627</v>
      </c>
      <c r="K4047" t="s">
        <v>862</v>
      </c>
    </row>
    <row r="4048" spans="1:11">
      <c r="A4048" s="26">
        <v>43644</v>
      </c>
      <c r="B4048" t="s">
        <v>516</v>
      </c>
      <c r="C4048" t="s">
        <v>517</v>
      </c>
      <c r="D4048" t="s">
        <v>615</v>
      </c>
      <c r="E4048" t="s">
        <v>518</v>
      </c>
      <c r="F4048" s="29">
        <v>26</v>
      </c>
      <c r="G4048" s="29">
        <v>1896920</v>
      </c>
      <c r="H4048" t="s">
        <v>11</v>
      </c>
      <c r="I4048" t="s">
        <v>1291</v>
      </c>
      <c r="J4048" t="s">
        <v>627</v>
      </c>
      <c r="K4048" t="s">
        <v>864</v>
      </c>
    </row>
    <row r="4049" spans="1:11">
      <c r="A4049" s="26">
        <v>43644</v>
      </c>
      <c r="B4049" t="s">
        <v>516</v>
      </c>
      <c r="C4049" t="s">
        <v>517</v>
      </c>
      <c r="D4049" t="s">
        <v>615</v>
      </c>
      <c r="E4049" t="s">
        <v>518</v>
      </c>
      <c r="F4049" s="29">
        <v>18</v>
      </c>
      <c r="G4049" s="29">
        <v>1921246.56</v>
      </c>
      <c r="H4049" t="s">
        <v>11</v>
      </c>
      <c r="I4049" t="s">
        <v>1292</v>
      </c>
      <c r="J4049" t="s">
        <v>627</v>
      </c>
      <c r="K4049" t="s">
        <v>866</v>
      </c>
    </row>
    <row r="4050" spans="1:11">
      <c r="A4050" s="26">
        <v>43644</v>
      </c>
      <c r="B4050" t="s">
        <v>516</v>
      </c>
      <c r="C4050" t="s">
        <v>517</v>
      </c>
      <c r="D4050" t="s">
        <v>615</v>
      </c>
      <c r="E4050" t="s">
        <v>518</v>
      </c>
      <c r="F4050" s="29">
        <v>42</v>
      </c>
      <c r="G4050" s="29">
        <v>3550507.87</v>
      </c>
      <c r="H4050" t="s">
        <v>11</v>
      </c>
      <c r="I4050" t="s">
        <v>1293</v>
      </c>
      <c r="J4050" t="s">
        <v>627</v>
      </c>
      <c r="K4050" t="s">
        <v>868</v>
      </c>
    </row>
    <row r="4051" spans="1:11">
      <c r="A4051" s="26">
        <v>43644</v>
      </c>
      <c r="B4051" t="s">
        <v>516</v>
      </c>
      <c r="C4051" t="s">
        <v>517</v>
      </c>
      <c r="D4051" t="s">
        <v>615</v>
      </c>
      <c r="E4051" t="s">
        <v>518</v>
      </c>
      <c r="F4051" s="29">
        <v>163</v>
      </c>
      <c r="G4051" s="29">
        <v>68855128.200000003</v>
      </c>
      <c r="H4051" t="s">
        <v>11</v>
      </c>
      <c r="I4051" t="s">
        <v>869</v>
      </c>
      <c r="J4051" t="s">
        <v>627</v>
      </c>
      <c r="K4051" t="s">
        <v>870</v>
      </c>
    </row>
    <row r="4052" spans="1:11">
      <c r="A4052" s="26">
        <v>43644</v>
      </c>
      <c r="B4052" t="s">
        <v>516</v>
      </c>
      <c r="C4052" t="s">
        <v>517</v>
      </c>
      <c r="D4052" t="s">
        <v>615</v>
      </c>
      <c r="E4052" t="s">
        <v>518</v>
      </c>
      <c r="F4052" s="29">
        <v>918</v>
      </c>
      <c r="G4052" s="29">
        <v>45960215.079999998</v>
      </c>
      <c r="H4052" t="s">
        <v>11</v>
      </c>
      <c r="I4052" t="s">
        <v>873</v>
      </c>
      <c r="J4052" t="s">
        <v>627</v>
      </c>
      <c r="K4052" t="s">
        <v>874</v>
      </c>
    </row>
    <row r="4053" spans="1:11">
      <c r="A4053" s="26">
        <v>43644</v>
      </c>
      <c r="B4053" t="s">
        <v>516</v>
      </c>
      <c r="C4053" t="s">
        <v>517</v>
      </c>
      <c r="D4053" t="s">
        <v>615</v>
      </c>
      <c r="E4053" t="s">
        <v>518</v>
      </c>
      <c r="F4053" s="29">
        <v>41</v>
      </c>
      <c r="G4053" s="29">
        <v>8337795.7400000002</v>
      </c>
      <c r="H4053" t="s">
        <v>11</v>
      </c>
      <c r="I4053" t="s">
        <v>875</v>
      </c>
      <c r="J4053" t="s">
        <v>627</v>
      </c>
      <c r="K4053" t="s">
        <v>876</v>
      </c>
    </row>
    <row r="4054" spans="1:11">
      <c r="A4054" s="26">
        <v>43644</v>
      </c>
      <c r="B4054" t="s">
        <v>516</v>
      </c>
      <c r="C4054" t="s">
        <v>517</v>
      </c>
      <c r="D4054" t="s">
        <v>615</v>
      </c>
      <c r="E4054" t="s">
        <v>518</v>
      </c>
      <c r="F4054" s="29">
        <v>74</v>
      </c>
      <c r="G4054" s="29">
        <v>17235198.690000001</v>
      </c>
      <c r="H4054" t="s">
        <v>11</v>
      </c>
      <c r="I4054" t="s">
        <v>877</v>
      </c>
      <c r="J4054" t="s">
        <v>627</v>
      </c>
      <c r="K4054" t="s">
        <v>878</v>
      </c>
    </row>
    <row r="4055" spans="1:11">
      <c r="A4055" s="26">
        <v>43644</v>
      </c>
      <c r="B4055" t="s">
        <v>516</v>
      </c>
      <c r="C4055" t="s">
        <v>517</v>
      </c>
      <c r="D4055" t="s">
        <v>615</v>
      </c>
      <c r="E4055" t="s">
        <v>518</v>
      </c>
      <c r="F4055" s="29">
        <v>5772</v>
      </c>
      <c r="G4055" s="29">
        <v>4332317120</v>
      </c>
      <c r="H4055" t="s">
        <v>11</v>
      </c>
      <c r="I4055" t="s">
        <v>1294</v>
      </c>
      <c r="J4055" t="s">
        <v>627</v>
      </c>
      <c r="K4055" t="s">
        <v>880</v>
      </c>
    </row>
    <row r="4056" spans="1:11">
      <c r="A4056" s="26">
        <v>43644</v>
      </c>
      <c r="B4056" t="s">
        <v>516</v>
      </c>
      <c r="C4056" t="s">
        <v>517</v>
      </c>
      <c r="D4056" t="s">
        <v>615</v>
      </c>
      <c r="E4056" t="s">
        <v>518</v>
      </c>
      <c r="F4056" s="29">
        <v>474</v>
      </c>
      <c r="G4056" s="29">
        <v>86508652.790000007</v>
      </c>
      <c r="H4056" t="s">
        <v>11</v>
      </c>
      <c r="I4056" t="s">
        <v>881</v>
      </c>
      <c r="J4056" t="s">
        <v>627</v>
      </c>
      <c r="K4056" t="s">
        <v>882</v>
      </c>
    </row>
    <row r="4057" spans="1:11">
      <c r="A4057" s="26">
        <v>43644</v>
      </c>
      <c r="B4057" t="s">
        <v>516</v>
      </c>
      <c r="C4057" t="s">
        <v>517</v>
      </c>
      <c r="D4057" t="s">
        <v>615</v>
      </c>
      <c r="E4057" t="s">
        <v>518</v>
      </c>
      <c r="F4057" s="29">
        <v>91</v>
      </c>
      <c r="G4057" s="29">
        <v>32593788.52</v>
      </c>
      <c r="H4057" t="s">
        <v>11</v>
      </c>
      <c r="I4057" t="s">
        <v>883</v>
      </c>
      <c r="J4057" t="s">
        <v>627</v>
      </c>
      <c r="K4057" t="s">
        <v>884</v>
      </c>
    </row>
    <row r="4058" spans="1:11">
      <c r="A4058" s="26">
        <v>43644</v>
      </c>
      <c r="B4058" t="s">
        <v>516</v>
      </c>
      <c r="C4058" t="s">
        <v>517</v>
      </c>
      <c r="D4058" t="s">
        <v>615</v>
      </c>
      <c r="E4058" t="s">
        <v>518</v>
      </c>
      <c r="F4058" s="29">
        <v>28</v>
      </c>
      <c r="G4058" s="29">
        <v>1146729.8400000001</v>
      </c>
      <c r="H4058" t="s">
        <v>11</v>
      </c>
      <c r="I4058" t="s">
        <v>1295</v>
      </c>
      <c r="J4058" t="s">
        <v>627</v>
      </c>
      <c r="K4058" t="s">
        <v>886</v>
      </c>
    </row>
    <row r="4059" spans="1:11">
      <c r="A4059" s="26">
        <v>43644</v>
      </c>
      <c r="B4059" t="s">
        <v>516</v>
      </c>
      <c r="C4059" t="s">
        <v>517</v>
      </c>
      <c r="D4059" t="s">
        <v>615</v>
      </c>
      <c r="E4059" t="s">
        <v>518</v>
      </c>
      <c r="F4059" s="29">
        <v>119</v>
      </c>
      <c r="G4059" s="29">
        <v>5682565.25</v>
      </c>
      <c r="H4059" t="s">
        <v>11</v>
      </c>
      <c r="I4059" t="s">
        <v>887</v>
      </c>
      <c r="J4059" t="s">
        <v>627</v>
      </c>
      <c r="K4059" t="s">
        <v>888</v>
      </c>
    </row>
    <row r="4060" spans="1:11">
      <c r="A4060" s="26">
        <v>43644</v>
      </c>
      <c r="B4060" t="s">
        <v>516</v>
      </c>
      <c r="C4060" t="s">
        <v>517</v>
      </c>
      <c r="D4060" t="s">
        <v>615</v>
      </c>
      <c r="E4060" t="s">
        <v>518</v>
      </c>
      <c r="F4060" s="29">
        <v>126</v>
      </c>
      <c r="G4060" s="29">
        <v>2375265.25</v>
      </c>
      <c r="H4060" t="s">
        <v>11</v>
      </c>
      <c r="I4060" t="s">
        <v>889</v>
      </c>
      <c r="J4060" t="s">
        <v>627</v>
      </c>
      <c r="K4060" t="s">
        <v>890</v>
      </c>
    </row>
    <row r="4061" spans="1:11">
      <c r="A4061" s="26">
        <v>43644</v>
      </c>
      <c r="B4061" t="s">
        <v>516</v>
      </c>
      <c r="C4061" t="s">
        <v>517</v>
      </c>
      <c r="D4061" t="s">
        <v>615</v>
      </c>
      <c r="E4061" t="s">
        <v>518</v>
      </c>
      <c r="F4061" s="29">
        <v>11</v>
      </c>
      <c r="G4061" s="29">
        <v>1749225.25</v>
      </c>
      <c r="H4061" t="s">
        <v>11</v>
      </c>
      <c r="I4061" t="s">
        <v>891</v>
      </c>
      <c r="J4061" t="s">
        <v>627</v>
      </c>
      <c r="K4061" t="s">
        <v>892</v>
      </c>
    </row>
    <row r="4062" spans="1:11">
      <c r="A4062" s="26">
        <v>43644</v>
      </c>
      <c r="B4062" t="s">
        <v>516</v>
      </c>
      <c r="C4062" t="s">
        <v>517</v>
      </c>
      <c r="D4062" t="s">
        <v>615</v>
      </c>
      <c r="E4062" t="s">
        <v>518</v>
      </c>
      <c r="F4062" s="29">
        <v>918</v>
      </c>
      <c r="G4062" s="29">
        <v>184684574.43000001</v>
      </c>
      <c r="H4062" t="s">
        <v>11</v>
      </c>
      <c r="I4062" t="s">
        <v>893</v>
      </c>
      <c r="J4062" t="s">
        <v>627</v>
      </c>
      <c r="K4062" t="s">
        <v>894</v>
      </c>
    </row>
    <row r="4063" spans="1:11">
      <c r="A4063" s="26">
        <v>43644</v>
      </c>
      <c r="B4063" t="s">
        <v>516</v>
      </c>
      <c r="C4063" t="s">
        <v>517</v>
      </c>
      <c r="D4063" t="s">
        <v>615</v>
      </c>
      <c r="E4063" t="s">
        <v>518</v>
      </c>
      <c r="F4063" s="29">
        <v>70</v>
      </c>
      <c r="G4063" s="29">
        <v>17533194.75</v>
      </c>
      <c r="H4063" t="s">
        <v>11</v>
      </c>
      <c r="I4063" t="s">
        <v>895</v>
      </c>
      <c r="J4063" t="s">
        <v>627</v>
      </c>
      <c r="K4063" t="s">
        <v>896</v>
      </c>
    </row>
    <row r="4064" spans="1:11">
      <c r="A4064" s="26">
        <v>43644</v>
      </c>
      <c r="B4064" t="s">
        <v>516</v>
      </c>
      <c r="C4064" t="s">
        <v>517</v>
      </c>
      <c r="D4064" t="s">
        <v>615</v>
      </c>
      <c r="E4064" t="s">
        <v>518</v>
      </c>
      <c r="F4064" s="29">
        <v>327</v>
      </c>
      <c r="G4064" s="29">
        <v>271419715.74000001</v>
      </c>
      <c r="H4064" t="s">
        <v>11</v>
      </c>
      <c r="I4064" t="s">
        <v>897</v>
      </c>
      <c r="J4064" t="s">
        <v>627</v>
      </c>
      <c r="K4064" t="s">
        <v>898</v>
      </c>
    </row>
    <row r="4065" spans="1:11">
      <c r="A4065" s="26">
        <v>43644</v>
      </c>
      <c r="B4065" t="s">
        <v>516</v>
      </c>
      <c r="C4065" t="s">
        <v>517</v>
      </c>
      <c r="D4065" t="s">
        <v>615</v>
      </c>
      <c r="E4065" t="s">
        <v>518</v>
      </c>
      <c r="F4065" s="29">
        <v>1458</v>
      </c>
      <c r="G4065" s="29">
        <v>824737335.74000001</v>
      </c>
      <c r="H4065" t="s">
        <v>11</v>
      </c>
      <c r="I4065" t="s">
        <v>1296</v>
      </c>
      <c r="J4065" t="s">
        <v>627</v>
      </c>
      <c r="K4065" t="s">
        <v>900</v>
      </c>
    </row>
    <row r="4066" spans="1:11">
      <c r="A4066" s="26">
        <v>43644</v>
      </c>
      <c r="B4066" t="s">
        <v>516</v>
      </c>
      <c r="C4066" t="s">
        <v>517</v>
      </c>
      <c r="D4066" t="s">
        <v>615</v>
      </c>
      <c r="E4066" t="s">
        <v>518</v>
      </c>
      <c r="F4066" s="29">
        <v>23</v>
      </c>
      <c r="G4066" s="29">
        <v>9655327.8699999992</v>
      </c>
      <c r="H4066" t="s">
        <v>11</v>
      </c>
      <c r="I4066" t="s">
        <v>1297</v>
      </c>
      <c r="J4066" t="s">
        <v>627</v>
      </c>
      <c r="K4066" t="s">
        <v>904</v>
      </c>
    </row>
    <row r="4067" spans="1:11">
      <c r="A4067" s="26">
        <v>43644</v>
      </c>
      <c r="B4067" t="s">
        <v>516</v>
      </c>
      <c r="C4067" t="s">
        <v>517</v>
      </c>
      <c r="D4067" t="s">
        <v>615</v>
      </c>
      <c r="E4067" t="s">
        <v>518</v>
      </c>
      <c r="F4067" s="29">
        <v>19</v>
      </c>
      <c r="G4067" s="29">
        <v>1405121.97</v>
      </c>
      <c r="H4067" t="s">
        <v>11</v>
      </c>
      <c r="I4067" t="s">
        <v>905</v>
      </c>
      <c r="J4067" t="s">
        <v>627</v>
      </c>
      <c r="K4067" t="s">
        <v>906</v>
      </c>
    </row>
    <row r="4068" spans="1:11">
      <c r="A4068" s="26">
        <v>43644</v>
      </c>
      <c r="B4068" t="s">
        <v>516</v>
      </c>
      <c r="C4068" t="s">
        <v>517</v>
      </c>
      <c r="D4068" t="s">
        <v>615</v>
      </c>
      <c r="E4068" t="s">
        <v>518</v>
      </c>
      <c r="F4068" s="29">
        <v>379</v>
      </c>
      <c r="G4068" s="29">
        <v>11335740.66</v>
      </c>
      <c r="H4068" t="s">
        <v>11</v>
      </c>
      <c r="I4068" t="s">
        <v>1226</v>
      </c>
      <c r="J4068" t="s">
        <v>627</v>
      </c>
      <c r="K4068" t="s">
        <v>1227</v>
      </c>
    </row>
    <row r="4069" spans="1:11">
      <c r="A4069" s="26">
        <v>43644</v>
      </c>
      <c r="B4069" t="s">
        <v>516</v>
      </c>
      <c r="C4069" t="s">
        <v>517</v>
      </c>
      <c r="D4069" t="s">
        <v>615</v>
      </c>
      <c r="E4069" t="s">
        <v>518</v>
      </c>
      <c r="F4069" s="29">
        <v>767</v>
      </c>
      <c r="G4069" s="29">
        <v>18493887.870000001</v>
      </c>
      <c r="H4069" t="s">
        <v>11</v>
      </c>
      <c r="I4069" t="s">
        <v>1298</v>
      </c>
      <c r="J4069" t="s">
        <v>627</v>
      </c>
      <c r="K4069" t="s">
        <v>1299</v>
      </c>
    </row>
    <row r="4070" spans="1:11">
      <c r="A4070" s="26">
        <v>43644</v>
      </c>
      <c r="B4070" t="s">
        <v>516</v>
      </c>
      <c r="C4070" t="s">
        <v>517</v>
      </c>
      <c r="D4070" t="s">
        <v>615</v>
      </c>
      <c r="E4070" t="s">
        <v>518</v>
      </c>
      <c r="F4070" s="29">
        <v>85</v>
      </c>
      <c r="G4070" s="29">
        <v>24376729.18</v>
      </c>
      <c r="H4070" t="s">
        <v>11</v>
      </c>
      <c r="I4070" t="s">
        <v>907</v>
      </c>
      <c r="J4070" t="s">
        <v>627</v>
      </c>
      <c r="K4070" t="s">
        <v>908</v>
      </c>
    </row>
    <row r="4071" spans="1:11">
      <c r="A4071" s="26">
        <v>43644</v>
      </c>
      <c r="B4071" t="s">
        <v>516</v>
      </c>
      <c r="C4071" t="s">
        <v>517</v>
      </c>
      <c r="D4071" t="s">
        <v>615</v>
      </c>
      <c r="E4071" t="s">
        <v>518</v>
      </c>
      <c r="F4071" s="29">
        <v>845</v>
      </c>
      <c r="G4071" s="29">
        <v>291805550.16000003</v>
      </c>
      <c r="H4071" t="s">
        <v>11</v>
      </c>
      <c r="I4071" t="s">
        <v>909</v>
      </c>
      <c r="J4071" t="s">
        <v>627</v>
      </c>
      <c r="K4071" t="s">
        <v>910</v>
      </c>
    </row>
    <row r="4072" spans="1:11">
      <c r="A4072" s="26">
        <v>43644</v>
      </c>
      <c r="B4072" t="s">
        <v>516</v>
      </c>
      <c r="C4072" t="s">
        <v>517</v>
      </c>
      <c r="D4072" t="s">
        <v>615</v>
      </c>
      <c r="E4072" t="s">
        <v>518</v>
      </c>
      <c r="F4072" s="29">
        <v>7</v>
      </c>
      <c r="G4072" s="29">
        <v>1015786.23</v>
      </c>
      <c r="H4072" t="s">
        <v>11</v>
      </c>
      <c r="I4072" t="s">
        <v>911</v>
      </c>
      <c r="J4072" t="s">
        <v>627</v>
      </c>
      <c r="K4072" t="s">
        <v>912</v>
      </c>
    </row>
    <row r="4073" spans="1:11">
      <c r="A4073" s="26">
        <v>43644</v>
      </c>
      <c r="B4073" t="s">
        <v>516</v>
      </c>
      <c r="C4073" t="s">
        <v>517</v>
      </c>
      <c r="D4073" t="s">
        <v>615</v>
      </c>
      <c r="E4073" t="s">
        <v>518</v>
      </c>
      <c r="F4073" s="29">
        <v>26</v>
      </c>
      <c r="G4073" s="29">
        <v>1597111.8</v>
      </c>
      <c r="H4073" t="s">
        <v>11</v>
      </c>
      <c r="I4073" t="s">
        <v>913</v>
      </c>
      <c r="J4073" t="s">
        <v>627</v>
      </c>
      <c r="K4073" t="s">
        <v>914</v>
      </c>
    </row>
    <row r="4074" spans="1:11">
      <c r="A4074" s="26">
        <v>43644</v>
      </c>
      <c r="B4074" t="s">
        <v>516</v>
      </c>
      <c r="C4074" t="s">
        <v>517</v>
      </c>
      <c r="D4074" t="s">
        <v>615</v>
      </c>
      <c r="E4074" t="s">
        <v>518</v>
      </c>
      <c r="F4074" s="29">
        <v>321</v>
      </c>
      <c r="G4074" s="29">
        <v>52163994.75</v>
      </c>
      <c r="H4074" t="s">
        <v>11</v>
      </c>
      <c r="I4074" t="s">
        <v>1300</v>
      </c>
      <c r="J4074" t="s">
        <v>627</v>
      </c>
      <c r="K4074" t="s">
        <v>916</v>
      </c>
    </row>
    <row r="4075" spans="1:11">
      <c r="A4075" s="26">
        <v>43644</v>
      </c>
      <c r="B4075" t="s">
        <v>516</v>
      </c>
      <c r="C4075" t="s">
        <v>517</v>
      </c>
      <c r="D4075" t="s">
        <v>615</v>
      </c>
      <c r="E4075" t="s">
        <v>518</v>
      </c>
      <c r="F4075" s="29">
        <v>2</v>
      </c>
      <c r="G4075" s="29">
        <v>2762601.97</v>
      </c>
      <c r="H4075" t="s">
        <v>11</v>
      </c>
      <c r="I4075" t="s">
        <v>1301</v>
      </c>
      <c r="J4075" t="s">
        <v>627</v>
      </c>
      <c r="K4075" t="s">
        <v>918</v>
      </c>
    </row>
    <row r="4076" spans="1:11">
      <c r="A4076" s="26">
        <v>43644</v>
      </c>
      <c r="B4076" t="s">
        <v>516</v>
      </c>
      <c r="C4076" t="s">
        <v>517</v>
      </c>
      <c r="D4076" t="s">
        <v>615</v>
      </c>
      <c r="E4076" t="s">
        <v>518</v>
      </c>
      <c r="F4076" s="29">
        <v>3562</v>
      </c>
      <c r="G4076" s="29">
        <v>1363815253.77</v>
      </c>
      <c r="H4076" t="s">
        <v>11</v>
      </c>
      <c r="I4076" t="s">
        <v>919</v>
      </c>
      <c r="J4076" t="s">
        <v>627</v>
      </c>
      <c r="K4076" t="s">
        <v>920</v>
      </c>
    </row>
    <row r="4077" spans="1:11">
      <c r="A4077" s="26">
        <v>43644</v>
      </c>
      <c r="B4077" t="s">
        <v>516</v>
      </c>
      <c r="C4077" t="s">
        <v>517</v>
      </c>
      <c r="D4077" t="s">
        <v>615</v>
      </c>
      <c r="E4077" t="s">
        <v>518</v>
      </c>
      <c r="F4077" s="29">
        <v>8</v>
      </c>
      <c r="G4077" s="29">
        <v>4188248.85</v>
      </c>
      <c r="H4077" t="s">
        <v>11</v>
      </c>
      <c r="I4077" t="s">
        <v>1302</v>
      </c>
      <c r="J4077" t="s">
        <v>627</v>
      </c>
      <c r="K4077" t="s">
        <v>922</v>
      </c>
    </row>
    <row r="4078" spans="1:11">
      <c r="A4078" s="26">
        <v>43644</v>
      </c>
      <c r="B4078" t="s">
        <v>516</v>
      </c>
      <c r="C4078" t="s">
        <v>517</v>
      </c>
      <c r="D4078" t="s">
        <v>615</v>
      </c>
      <c r="E4078" t="s">
        <v>518</v>
      </c>
      <c r="F4078" s="29">
        <v>8</v>
      </c>
      <c r="G4078" s="29">
        <v>818962.3</v>
      </c>
      <c r="H4078" t="s">
        <v>11</v>
      </c>
      <c r="I4078" t="s">
        <v>1303</v>
      </c>
      <c r="J4078" t="s">
        <v>627</v>
      </c>
      <c r="K4078" t="s">
        <v>924</v>
      </c>
    </row>
    <row r="4079" spans="1:11">
      <c r="A4079" s="26">
        <v>43644</v>
      </c>
      <c r="B4079" t="s">
        <v>516</v>
      </c>
      <c r="C4079" t="s">
        <v>517</v>
      </c>
      <c r="D4079" t="s">
        <v>615</v>
      </c>
      <c r="E4079" t="s">
        <v>518</v>
      </c>
      <c r="F4079" s="29">
        <v>227</v>
      </c>
      <c r="G4079" s="29">
        <v>21354177.379999999</v>
      </c>
      <c r="H4079" t="s">
        <v>11</v>
      </c>
      <c r="I4079" t="s">
        <v>925</v>
      </c>
      <c r="J4079" t="s">
        <v>627</v>
      </c>
      <c r="K4079" t="s">
        <v>926</v>
      </c>
    </row>
    <row r="4080" spans="1:11">
      <c r="A4080" s="26">
        <v>43644</v>
      </c>
      <c r="B4080" t="s">
        <v>516</v>
      </c>
      <c r="C4080" t="s">
        <v>517</v>
      </c>
      <c r="D4080" t="s">
        <v>615</v>
      </c>
      <c r="E4080" t="s">
        <v>518</v>
      </c>
      <c r="F4080" s="29">
        <v>73</v>
      </c>
      <c r="G4080" s="29">
        <v>4468360</v>
      </c>
      <c r="H4080" t="s">
        <v>11</v>
      </c>
      <c r="I4080" t="s">
        <v>1304</v>
      </c>
      <c r="J4080" t="s">
        <v>627</v>
      </c>
      <c r="K4080" t="s">
        <v>928</v>
      </c>
    </row>
    <row r="4081" spans="1:11">
      <c r="A4081" s="26">
        <v>43644</v>
      </c>
      <c r="B4081" t="s">
        <v>516</v>
      </c>
      <c r="C4081" t="s">
        <v>517</v>
      </c>
      <c r="D4081" t="s">
        <v>615</v>
      </c>
      <c r="E4081" t="s">
        <v>518</v>
      </c>
      <c r="F4081" s="29">
        <v>120</v>
      </c>
      <c r="G4081" s="29">
        <v>25597355.41</v>
      </c>
      <c r="H4081" t="s">
        <v>11</v>
      </c>
      <c r="I4081" t="s">
        <v>1305</v>
      </c>
      <c r="J4081" t="s">
        <v>627</v>
      </c>
      <c r="K4081" t="s">
        <v>930</v>
      </c>
    </row>
    <row r="4082" spans="1:11">
      <c r="A4082" s="26">
        <v>43644</v>
      </c>
      <c r="B4082" t="s">
        <v>516</v>
      </c>
      <c r="C4082" t="s">
        <v>517</v>
      </c>
      <c r="D4082" t="s">
        <v>615</v>
      </c>
      <c r="E4082" t="s">
        <v>518</v>
      </c>
      <c r="F4082" s="29">
        <v>1</v>
      </c>
      <c r="G4082" s="29">
        <v>227530.49</v>
      </c>
      <c r="H4082" t="s">
        <v>11</v>
      </c>
      <c r="I4082" t="s">
        <v>1306</v>
      </c>
      <c r="J4082" t="s">
        <v>627</v>
      </c>
      <c r="K4082" t="s">
        <v>1234</v>
      </c>
    </row>
    <row r="4083" spans="1:11">
      <c r="A4083" s="26">
        <v>43644</v>
      </c>
      <c r="B4083" t="s">
        <v>516</v>
      </c>
      <c r="C4083" t="s">
        <v>517</v>
      </c>
      <c r="D4083" t="s">
        <v>615</v>
      </c>
      <c r="E4083" t="s">
        <v>518</v>
      </c>
      <c r="F4083" s="29">
        <v>79</v>
      </c>
      <c r="G4083" s="29">
        <v>12510743.279999999</v>
      </c>
      <c r="H4083" t="s">
        <v>11</v>
      </c>
      <c r="I4083" t="s">
        <v>931</v>
      </c>
      <c r="J4083" t="s">
        <v>627</v>
      </c>
      <c r="K4083" t="s">
        <v>932</v>
      </c>
    </row>
    <row r="4084" spans="1:11">
      <c r="A4084" s="26">
        <v>43644</v>
      </c>
      <c r="B4084" t="s">
        <v>516</v>
      </c>
      <c r="C4084" t="s">
        <v>517</v>
      </c>
      <c r="D4084" t="s">
        <v>615</v>
      </c>
      <c r="E4084" t="s">
        <v>518</v>
      </c>
      <c r="F4084" s="29">
        <v>20</v>
      </c>
      <c r="G4084" s="29">
        <v>794029.84</v>
      </c>
      <c r="H4084" t="s">
        <v>11</v>
      </c>
      <c r="I4084" t="s">
        <v>933</v>
      </c>
      <c r="J4084" t="s">
        <v>627</v>
      </c>
      <c r="K4084" t="s">
        <v>934</v>
      </c>
    </row>
    <row r="4085" spans="1:11">
      <c r="A4085" s="26">
        <v>43644</v>
      </c>
      <c r="B4085" t="s">
        <v>516</v>
      </c>
      <c r="C4085" t="s">
        <v>517</v>
      </c>
      <c r="D4085" t="s">
        <v>615</v>
      </c>
      <c r="E4085" t="s">
        <v>518</v>
      </c>
      <c r="F4085" s="29">
        <v>60</v>
      </c>
      <c r="G4085" s="29">
        <v>7745742.9500000002</v>
      </c>
      <c r="H4085" t="s">
        <v>11</v>
      </c>
      <c r="I4085" t="s">
        <v>935</v>
      </c>
      <c r="J4085" t="s">
        <v>627</v>
      </c>
      <c r="K4085" t="s">
        <v>936</v>
      </c>
    </row>
    <row r="4086" spans="1:11">
      <c r="A4086" s="26">
        <v>43644</v>
      </c>
      <c r="B4086" t="s">
        <v>516</v>
      </c>
      <c r="C4086" t="s">
        <v>517</v>
      </c>
      <c r="D4086" t="s">
        <v>615</v>
      </c>
      <c r="E4086" t="s">
        <v>518</v>
      </c>
      <c r="F4086" s="29">
        <v>22</v>
      </c>
      <c r="G4086" s="29">
        <v>1907867.87</v>
      </c>
      <c r="H4086" t="s">
        <v>11</v>
      </c>
      <c r="I4086" t="s">
        <v>1307</v>
      </c>
      <c r="J4086" t="s">
        <v>627</v>
      </c>
      <c r="K4086" t="s">
        <v>938</v>
      </c>
    </row>
    <row r="4087" spans="1:11">
      <c r="A4087" s="26">
        <v>43644</v>
      </c>
      <c r="B4087" t="s">
        <v>516</v>
      </c>
      <c r="C4087" t="s">
        <v>517</v>
      </c>
      <c r="D4087" t="s">
        <v>615</v>
      </c>
      <c r="E4087" t="s">
        <v>518</v>
      </c>
      <c r="F4087" s="29">
        <v>2</v>
      </c>
      <c r="G4087" s="29">
        <v>297298.36</v>
      </c>
      <c r="H4087" t="s">
        <v>11</v>
      </c>
      <c r="I4087" t="s">
        <v>1308</v>
      </c>
      <c r="J4087" t="s">
        <v>627</v>
      </c>
      <c r="K4087" t="s">
        <v>1236</v>
      </c>
    </row>
    <row r="4088" spans="1:11">
      <c r="A4088" s="26">
        <v>43644</v>
      </c>
      <c r="B4088" t="s">
        <v>516</v>
      </c>
      <c r="C4088" t="s">
        <v>517</v>
      </c>
      <c r="D4088" t="s">
        <v>615</v>
      </c>
      <c r="E4088" t="s">
        <v>518</v>
      </c>
      <c r="F4088" s="29">
        <v>2002</v>
      </c>
      <c r="G4088" s="29">
        <v>303911798.36000001</v>
      </c>
      <c r="H4088" t="s">
        <v>11</v>
      </c>
      <c r="I4088" t="s">
        <v>939</v>
      </c>
      <c r="J4088" t="s">
        <v>627</v>
      </c>
      <c r="K4088" t="s">
        <v>940</v>
      </c>
    </row>
    <row r="4089" spans="1:11">
      <c r="A4089" s="26">
        <v>43644</v>
      </c>
      <c r="B4089" t="s">
        <v>516</v>
      </c>
      <c r="C4089" t="s">
        <v>517</v>
      </c>
      <c r="D4089" t="s">
        <v>615</v>
      </c>
      <c r="E4089" t="s">
        <v>518</v>
      </c>
      <c r="F4089" s="29">
        <v>68</v>
      </c>
      <c r="G4089" s="29">
        <v>35613033.439999998</v>
      </c>
      <c r="H4089" t="s">
        <v>11</v>
      </c>
      <c r="I4089" t="s">
        <v>1309</v>
      </c>
      <c r="J4089" t="s">
        <v>627</v>
      </c>
      <c r="K4089" t="s">
        <v>942</v>
      </c>
    </row>
    <row r="4090" spans="1:11">
      <c r="A4090" s="26">
        <v>43644</v>
      </c>
      <c r="B4090" t="s">
        <v>516</v>
      </c>
      <c r="C4090" t="s">
        <v>517</v>
      </c>
      <c r="D4090" t="s">
        <v>615</v>
      </c>
      <c r="E4090" t="s">
        <v>518</v>
      </c>
      <c r="F4090" s="29">
        <v>425</v>
      </c>
      <c r="G4090" s="29">
        <v>54571405.899999999</v>
      </c>
      <c r="H4090" t="s">
        <v>11</v>
      </c>
      <c r="I4090" t="s">
        <v>1310</v>
      </c>
      <c r="J4090" t="s">
        <v>627</v>
      </c>
      <c r="K4090" t="s">
        <v>944</v>
      </c>
    </row>
    <row r="4091" spans="1:11">
      <c r="A4091" s="26">
        <v>43644</v>
      </c>
      <c r="B4091" t="s">
        <v>516</v>
      </c>
      <c r="C4091" t="s">
        <v>517</v>
      </c>
      <c r="D4091" t="s">
        <v>615</v>
      </c>
      <c r="E4091" t="s">
        <v>518</v>
      </c>
      <c r="F4091" s="29">
        <v>101</v>
      </c>
      <c r="G4091" s="29">
        <v>1753537.38</v>
      </c>
      <c r="H4091" t="s">
        <v>11</v>
      </c>
      <c r="I4091" t="s">
        <v>1311</v>
      </c>
      <c r="J4091" t="s">
        <v>627</v>
      </c>
      <c r="K4091" t="s">
        <v>1312</v>
      </c>
    </row>
    <row r="4092" spans="1:11">
      <c r="A4092" s="26">
        <v>43644</v>
      </c>
      <c r="B4092" t="s">
        <v>516</v>
      </c>
      <c r="C4092" t="s">
        <v>517</v>
      </c>
      <c r="D4092" t="s">
        <v>615</v>
      </c>
      <c r="E4092" t="s">
        <v>518</v>
      </c>
      <c r="F4092" s="29">
        <v>3</v>
      </c>
      <c r="G4092" s="29">
        <v>690347.87</v>
      </c>
      <c r="H4092" t="s">
        <v>11</v>
      </c>
      <c r="I4092" t="s">
        <v>945</v>
      </c>
      <c r="J4092" t="s">
        <v>627</v>
      </c>
      <c r="K4092" t="s">
        <v>946</v>
      </c>
    </row>
    <row r="4093" spans="1:11">
      <c r="A4093" s="26">
        <v>43644</v>
      </c>
      <c r="B4093" t="s">
        <v>516</v>
      </c>
      <c r="C4093" t="s">
        <v>517</v>
      </c>
      <c r="D4093" t="s">
        <v>615</v>
      </c>
      <c r="E4093" t="s">
        <v>518</v>
      </c>
      <c r="F4093" s="29">
        <v>346</v>
      </c>
      <c r="G4093" s="29">
        <v>24051784.59</v>
      </c>
      <c r="H4093" t="s">
        <v>11</v>
      </c>
      <c r="I4093" t="s">
        <v>1313</v>
      </c>
      <c r="J4093" t="s">
        <v>627</v>
      </c>
      <c r="K4093" t="s">
        <v>948</v>
      </c>
    </row>
    <row r="4094" spans="1:11">
      <c r="A4094" s="26">
        <v>43644</v>
      </c>
      <c r="B4094" t="s">
        <v>516</v>
      </c>
      <c r="C4094" t="s">
        <v>517</v>
      </c>
      <c r="D4094" t="s">
        <v>615</v>
      </c>
      <c r="E4094" t="s">
        <v>518</v>
      </c>
      <c r="F4094" s="29">
        <v>72</v>
      </c>
      <c r="G4094" s="29">
        <v>41668132.789999999</v>
      </c>
      <c r="H4094" t="s">
        <v>11</v>
      </c>
      <c r="I4094" t="s">
        <v>949</v>
      </c>
      <c r="J4094" t="s">
        <v>627</v>
      </c>
      <c r="K4094" t="s">
        <v>950</v>
      </c>
    </row>
    <row r="4095" spans="1:11">
      <c r="A4095" s="26">
        <v>43644</v>
      </c>
      <c r="B4095" t="s">
        <v>516</v>
      </c>
      <c r="C4095" t="s">
        <v>517</v>
      </c>
      <c r="D4095" t="s">
        <v>615</v>
      </c>
      <c r="E4095" t="s">
        <v>518</v>
      </c>
      <c r="F4095" s="29">
        <v>8</v>
      </c>
      <c r="G4095" s="29">
        <v>1228491.8</v>
      </c>
      <c r="H4095" t="s">
        <v>11</v>
      </c>
      <c r="I4095" t="s">
        <v>1314</v>
      </c>
      <c r="J4095" t="s">
        <v>627</v>
      </c>
      <c r="K4095" t="s">
        <v>952</v>
      </c>
    </row>
    <row r="4096" spans="1:11">
      <c r="A4096" s="26">
        <v>43644</v>
      </c>
      <c r="B4096" t="s">
        <v>516</v>
      </c>
      <c r="C4096" t="s">
        <v>517</v>
      </c>
      <c r="D4096" t="s">
        <v>615</v>
      </c>
      <c r="E4096" t="s">
        <v>518</v>
      </c>
      <c r="F4096" s="29">
        <v>1194</v>
      </c>
      <c r="G4096" s="29">
        <v>959837370.49000001</v>
      </c>
      <c r="H4096" t="s">
        <v>11</v>
      </c>
      <c r="I4096" t="s">
        <v>953</v>
      </c>
      <c r="J4096" t="s">
        <v>627</v>
      </c>
      <c r="K4096" t="s">
        <v>954</v>
      </c>
    </row>
    <row r="4097" spans="1:11">
      <c r="A4097" s="26">
        <v>43644</v>
      </c>
      <c r="B4097" t="s">
        <v>516</v>
      </c>
      <c r="C4097" t="s">
        <v>517</v>
      </c>
      <c r="D4097" t="s">
        <v>615</v>
      </c>
      <c r="E4097" t="s">
        <v>518</v>
      </c>
      <c r="F4097" s="29">
        <v>378</v>
      </c>
      <c r="G4097" s="29">
        <v>68662654.099999994</v>
      </c>
      <c r="H4097" t="s">
        <v>11</v>
      </c>
      <c r="I4097" t="s">
        <v>955</v>
      </c>
      <c r="J4097" t="s">
        <v>627</v>
      </c>
      <c r="K4097" t="s">
        <v>956</v>
      </c>
    </row>
    <row r="4098" spans="1:11">
      <c r="A4098" s="26">
        <v>43644</v>
      </c>
      <c r="B4098" t="s">
        <v>516</v>
      </c>
      <c r="C4098" t="s">
        <v>517</v>
      </c>
      <c r="D4098" t="s">
        <v>615</v>
      </c>
      <c r="E4098" t="s">
        <v>518</v>
      </c>
      <c r="F4098" s="29">
        <v>1583</v>
      </c>
      <c r="G4098" s="29">
        <v>500610611.48000002</v>
      </c>
      <c r="H4098" t="s">
        <v>11</v>
      </c>
      <c r="I4098" t="s">
        <v>957</v>
      </c>
      <c r="J4098" t="s">
        <v>627</v>
      </c>
      <c r="K4098" t="s">
        <v>958</v>
      </c>
    </row>
    <row r="4099" spans="1:11">
      <c r="A4099" s="26">
        <v>43644</v>
      </c>
      <c r="B4099" t="s">
        <v>516</v>
      </c>
      <c r="C4099" t="s">
        <v>517</v>
      </c>
      <c r="D4099" t="s">
        <v>615</v>
      </c>
      <c r="E4099" t="s">
        <v>518</v>
      </c>
      <c r="F4099" s="29">
        <v>234</v>
      </c>
      <c r="G4099" s="29">
        <v>76475708.200000003</v>
      </c>
      <c r="H4099" t="s">
        <v>11</v>
      </c>
      <c r="I4099" t="s">
        <v>959</v>
      </c>
      <c r="J4099" t="s">
        <v>627</v>
      </c>
      <c r="K4099" t="s">
        <v>960</v>
      </c>
    </row>
    <row r="4100" spans="1:11">
      <c r="A4100" s="26">
        <v>43644</v>
      </c>
      <c r="B4100" t="s">
        <v>516</v>
      </c>
      <c r="C4100" t="s">
        <v>517</v>
      </c>
      <c r="D4100" t="s">
        <v>615</v>
      </c>
      <c r="E4100" t="s">
        <v>518</v>
      </c>
      <c r="F4100" s="29">
        <v>138</v>
      </c>
      <c r="G4100" s="29">
        <v>32413285.25</v>
      </c>
      <c r="H4100" t="s">
        <v>11</v>
      </c>
      <c r="I4100" t="s">
        <v>961</v>
      </c>
      <c r="J4100" t="s">
        <v>627</v>
      </c>
      <c r="K4100" t="s">
        <v>962</v>
      </c>
    </row>
    <row r="4101" spans="1:11">
      <c r="A4101" s="26">
        <v>43644</v>
      </c>
      <c r="B4101" t="s">
        <v>516</v>
      </c>
      <c r="C4101" t="s">
        <v>517</v>
      </c>
      <c r="D4101" t="s">
        <v>615</v>
      </c>
      <c r="E4101" t="s">
        <v>518</v>
      </c>
      <c r="F4101" s="29">
        <v>87</v>
      </c>
      <c r="G4101" s="29">
        <v>48289114.75</v>
      </c>
      <c r="H4101" t="s">
        <v>11</v>
      </c>
      <c r="I4101" t="s">
        <v>1315</v>
      </c>
      <c r="J4101" t="s">
        <v>627</v>
      </c>
      <c r="K4101" t="s">
        <v>964</v>
      </c>
    </row>
    <row r="4102" spans="1:11">
      <c r="A4102" s="26">
        <v>43644</v>
      </c>
      <c r="B4102" t="s">
        <v>516</v>
      </c>
      <c r="C4102" t="s">
        <v>517</v>
      </c>
      <c r="D4102" t="s">
        <v>615</v>
      </c>
      <c r="E4102" t="s">
        <v>518</v>
      </c>
      <c r="F4102" s="29">
        <v>258</v>
      </c>
      <c r="G4102" s="29">
        <v>3938475.41</v>
      </c>
      <c r="H4102" t="s">
        <v>11</v>
      </c>
      <c r="I4102" t="s">
        <v>965</v>
      </c>
      <c r="J4102" t="s">
        <v>627</v>
      </c>
      <c r="K4102" t="s">
        <v>966</v>
      </c>
    </row>
    <row r="4103" spans="1:11">
      <c r="A4103" s="26">
        <v>43644</v>
      </c>
      <c r="B4103" t="s">
        <v>516</v>
      </c>
      <c r="C4103" t="s">
        <v>517</v>
      </c>
      <c r="D4103" t="s">
        <v>615</v>
      </c>
      <c r="E4103" t="s">
        <v>518</v>
      </c>
      <c r="F4103" s="29">
        <v>82</v>
      </c>
      <c r="G4103" s="29">
        <v>5693592.1299999999</v>
      </c>
      <c r="H4103" t="s">
        <v>11</v>
      </c>
      <c r="I4103" t="s">
        <v>1316</v>
      </c>
      <c r="J4103" t="s">
        <v>627</v>
      </c>
      <c r="K4103" t="s">
        <v>1231</v>
      </c>
    </row>
    <row r="4104" spans="1:11">
      <c r="A4104" s="26">
        <v>43644</v>
      </c>
      <c r="B4104" t="s">
        <v>516</v>
      </c>
      <c r="C4104" t="s">
        <v>517</v>
      </c>
      <c r="D4104" t="s">
        <v>615</v>
      </c>
      <c r="E4104" t="s">
        <v>518</v>
      </c>
      <c r="F4104" s="29">
        <v>6</v>
      </c>
      <c r="G4104" s="29">
        <v>994657.05</v>
      </c>
      <c r="H4104" t="s">
        <v>11</v>
      </c>
      <c r="I4104" t="s">
        <v>1317</v>
      </c>
      <c r="J4104" t="s">
        <v>627</v>
      </c>
      <c r="K4104" t="s">
        <v>968</v>
      </c>
    </row>
    <row r="4105" spans="1:11">
      <c r="A4105" s="26">
        <v>43644</v>
      </c>
      <c r="B4105" t="s">
        <v>516</v>
      </c>
      <c r="C4105" t="s">
        <v>517</v>
      </c>
      <c r="D4105" t="s">
        <v>615</v>
      </c>
      <c r="E4105" t="s">
        <v>518</v>
      </c>
      <c r="F4105" s="29">
        <v>1150</v>
      </c>
      <c r="G4105" s="29">
        <v>245192113.11000001</v>
      </c>
      <c r="H4105" t="s">
        <v>11</v>
      </c>
      <c r="I4105" t="s">
        <v>969</v>
      </c>
      <c r="J4105" t="s">
        <v>627</v>
      </c>
      <c r="K4105" t="s">
        <v>970</v>
      </c>
    </row>
    <row r="4106" spans="1:11">
      <c r="A4106" s="26">
        <v>43644</v>
      </c>
      <c r="B4106" t="s">
        <v>516</v>
      </c>
      <c r="C4106" t="s">
        <v>517</v>
      </c>
      <c r="D4106" t="s">
        <v>615</v>
      </c>
      <c r="E4106" t="s">
        <v>518</v>
      </c>
      <c r="F4106" s="29">
        <v>284</v>
      </c>
      <c r="G4106" s="29">
        <v>29162726.23</v>
      </c>
      <c r="H4106" t="s">
        <v>11</v>
      </c>
      <c r="I4106" t="s">
        <v>971</v>
      </c>
      <c r="J4106" t="s">
        <v>627</v>
      </c>
      <c r="K4106" t="s">
        <v>972</v>
      </c>
    </row>
    <row r="4107" spans="1:11">
      <c r="A4107" s="26">
        <v>43644</v>
      </c>
      <c r="B4107" t="s">
        <v>516</v>
      </c>
      <c r="C4107" t="s">
        <v>517</v>
      </c>
      <c r="D4107" t="s">
        <v>615</v>
      </c>
      <c r="E4107" t="s">
        <v>518</v>
      </c>
      <c r="F4107" s="29">
        <v>2311</v>
      </c>
      <c r="G4107" s="29">
        <v>961802475.42999995</v>
      </c>
      <c r="H4107" t="s">
        <v>11</v>
      </c>
      <c r="I4107" t="s">
        <v>1279</v>
      </c>
      <c r="J4107" t="s">
        <v>627</v>
      </c>
      <c r="K4107" t="s">
        <v>973</v>
      </c>
    </row>
    <row r="4108" spans="1:11">
      <c r="A4108" s="26">
        <v>43644</v>
      </c>
      <c r="B4108" t="s">
        <v>516</v>
      </c>
      <c r="C4108" t="s">
        <v>517</v>
      </c>
      <c r="D4108" t="s">
        <v>615</v>
      </c>
      <c r="E4108" t="s">
        <v>518</v>
      </c>
      <c r="F4108" s="29">
        <v>13</v>
      </c>
      <c r="G4108" s="29">
        <v>778094.62</v>
      </c>
      <c r="H4108" t="s">
        <v>11</v>
      </c>
      <c r="I4108" t="s">
        <v>1301</v>
      </c>
      <c r="J4108" t="s">
        <v>627</v>
      </c>
      <c r="K4108" t="s">
        <v>974</v>
      </c>
    </row>
    <row r="4109" spans="1:11">
      <c r="A4109" s="26">
        <v>43644</v>
      </c>
      <c r="B4109" t="s">
        <v>516</v>
      </c>
      <c r="C4109" t="s">
        <v>517</v>
      </c>
      <c r="D4109" t="s">
        <v>615</v>
      </c>
      <c r="E4109" t="s">
        <v>518</v>
      </c>
      <c r="F4109" s="29">
        <v>242</v>
      </c>
      <c r="G4109" s="29">
        <v>29346357.379999999</v>
      </c>
      <c r="H4109" t="s">
        <v>11</v>
      </c>
      <c r="I4109" t="s">
        <v>975</v>
      </c>
      <c r="J4109" t="s">
        <v>627</v>
      </c>
      <c r="K4109" t="s">
        <v>976</v>
      </c>
    </row>
    <row r="4110" spans="1:11">
      <c r="A4110" s="26">
        <v>43644</v>
      </c>
      <c r="B4110" t="s">
        <v>516</v>
      </c>
      <c r="C4110" t="s">
        <v>517</v>
      </c>
      <c r="D4110" t="s">
        <v>615</v>
      </c>
      <c r="E4110" t="s">
        <v>518</v>
      </c>
      <c r="F4110" s="29">
        <v>452</v>
      </c>
      <c r="G4110" s="29">
        <v>114506548.2</v>
      </c>
      <c r="H4110" t="s">
        <v>11</v>
      </c>
      <c r="I4110" t="s">
        <v>977</v>
      </c>
      <c r="J4110" t="s">
        <v>627</v>
      </c>
      <c r="K4110" t="s">
        <v>978</v>
      </c>
    </row>
    <row r="4111" spans="1:11">
      <c r="A4111" s="26">
        <v>43644</v>
      </c>
      <c r="B4111" t="s">
        <v>516</v>
      </c>
      <c r="C4111" t="s">
        <v>517</v>
      </c>
      <c r="D4111" t="s">
        <v>615</v>
      </c>
      <c r="E4111" t="s">
        <v>518</v>
      </c>
      <c r="F4111" s="29">
        <v>110</v>
      </c>
      <c r="G4111" s="29">
        <v>56016128.520000003</v>
      </c>
      <c r="H4111" t="s">
        <v>11</v>
      </c>
      <c r="I4111" t="s">
        <v>1318</v>
      </c>
      <c r="J4111" t="s">
        <v>627</v>
      </c>
      <c r="K4111" t="s">
        <v>980</v>
      </c>
    </row>
    <row r="4112" spans="1:11">
      <c r="A4112" s="26">
        <v>43644</v>
      </c>
      <c r="B4112" t="s">
        <v>516</v>
      </c>
      <c r="C4112" t="s">
        <v>517</v>
      </c>
      <c r="D4112" t="s">
        <v>615</v>
      </c>
      <c r="E4112" t="s">
        <v>518</v>
      </c>
      <c r="F4112" s="29">
        <v>83</v>
      </c>
      <c r="G4112" s="29">
        <v>16306035.08</v>
      </c>
      <c r="H4112" t="s">
        <v>11</v>
      </c>
      <c r="I4112" t="s">
        <v>1319</v>
      </c>
      <c r="J4112" t="s">
        <v>627</v>
      </c>
      <c r="K4112" t="s">
        <v>982</v>
      </c>
    </row>
    <row r="4113" spans="1:11">
      <c r="A4113" s="26">
        <v>43644</v>
      </c>
      <c r="B4113" t="s">
        <v>516</v>
      </c>
      <c r="C4113" t="s">
        <v>517</v>
      </c>
      <c r="D4113" t="s">
        <v>615</v>
      </c>
      <c r="E4113" t="s">
        <v>518</v>
      </c>
      <c r="F4113" s="29">
        <v>65</v>
      </c>
      <c r="G4113" s="29">
        <v>2157377.7000000002</v>
      </c>
      <c r="H4113" t="s">
        <v>11</v>
      </c>
      <c r="I4113" t="s">
        <v>1320</v>
      </c>
      <c r="J4113" t="s">
        <v>627</v>
      </c>
      <c r="K4113" t="s">
        <v>984</v>
      </c>
    </row>
    <row r="4114" spans="1:11">
      <c r="A4114" s="26">
        <v>43644</v>
      </c>
      <c r="B4114" t="s">
        <v>516</v>
      </c>
      <c r="C4114" t="s">
        <v>517</v>
      </c>
      <c r="D4114" t="s">
        <v>615</v>
      </c>
      <c r="E4114" t="s">
        <v>518</v>
      </c>
      <c r="F4114" s="29">
        <v>55</v>
      </c>
      <c r="G4114" s="29">
        <v>29438160</v>
      </c>
      <c r="H4114" t="s">
        <v>11</v>
      </c>
      <c r="I4114" t="s">
        <v>1321</v>
      </c>
      <c r="J4114" t="s">
        <v>627</v>
      </c>
      <c r="K4114" t="s">
        <v>986</v>
      </c>
    </row>
    <row r="4115" spans="1:11">
      <c r="A4115" s="26">
        <v>43644</v>
      </c>
      <c r="B4115" t="s">
        <v>516</v>
      </c>
      <c r="C4115" t="s">
        <v>517</v>
      </c>
      <c r="D4115" t="s">
        <v>615</v>
      </c>
      <c r="E4115" t="s">
        <v>518</v>
      </c>
      <c r="F4115" s="29">
        <v>64</v>
      </c>
      <c r="G4115" s="29">
        <v>9436139.0199999996</v>
      </c>
      <c r="H4115" t="s">
        <v>11</v>
      </c>
      <c r="I4115" t="s">
        <v>1322</v>
      </c>
      <c r="J4115" t="s">
        <v>627</v>
      </c>
      <c r="K4115" t="s">
        <v>988</v>
      </c>
    </row>
    <row r="4116" spans="1:11">
      <c r="A4116" s="26">
        <v>43644</v>
      </c>
      <c r="B4116" t="s">
        <v>516</v>
      </c>
      <c r="C4116" t="s">
        <v>517</v>
      </c>
      <c r="D4116" t="s">
        <v>615</v>
      </c>
      <c r="E4116" t="s">
        <v>518</v>
      </c>
      <c r="F4116" s="29">
        <v>430</v>
      </c>
      <c r="G4116" s="29">
        <v>99404627.209999993</v>
      </c>
      <c r="H4116" t="s">
        <v>11</v>
      </c>
      <c r="I4116" t="s">
        <v>1323</v>
      </c>
      <c r="J4116" t="s">
        <v>627</v>
      </c>
      <c r="K4116" t="s">
        <v>990</v>
      </c>
    </row>
    <row r="4117" spans="1:11">
      <c r="A4117" s="26">
        <v>43644</v>
      </c>
      <c r="B4117" t="s">
        <v>516</v>
      </c>
      <c r="C4117" t="s">
        <v>517</v>
      </c>
      <c r="D4117" t="s">
        <v>615</v>
      </c>
      <c r="E4117" t="s">
        <v>518</v>
      </c>
      <c r="F4117" s="29">
        <v>1518</v>
      </c>
      <c r="G4117" s="29">
        <v>983814941.30999994</v>
      </c>
      <c r="H4117" t="s">
        <v>11</v>
      </c>
      <c r="I4117" t="s">
        <v>1324</v>
      </c>
      <c r="J4117" t="s">
        <v>627</v>
      </c>
      <c r="K4117" t="s">
        <v>992</v>
      </c>
    </row>
    <row r="4118" spans="1:11">
      <c r="A4118" s="26">
        <v>43644</v>
      </c>
      <c r="B4118" t="s">
        <v>516</v>
      </c>
      <c r="C4118" t="s">
        <v>517</v>
      </c>
      <c r="D4118" t="s">
        <v>615</v>
      </c>
      <c r="E4118" t="s">
        <v>518</v>
      </c>
      <c r="F4118" s="29">
        <v>2</v>
      </c>
      <c r="G4118" s="29">
        <v>1642096.39</v>
      </c>
      <c r="H4118" t="s">
        <v>11</v>
      </c>
      <c r="I4118" t="s">
        <v>993</v>
      </c>
      <c r="J4118" t="s">
        <v>627</v>
      </c>
      <c r="K4118" t="s">
        <v>994</v>
      </c>
    </row>
    <row r="4119" spans="1:11">
      <c r="A4119" s="26">
        <v>43644</v>
      </c>
      <c r="B4119" t="s">
        <v>516</v>
      </c>
      <c r="C4119" t="s">
        <v>517</v>
      </c>
      <c r="D4119" t="s">
        <v>615</v>
      </c>
      <c r="E4119" t="s">
        <v>518</v>
      </c>
      <c r="F4119" s="29">
        <v>35</v>
      </c>
      <c r="G4119" s="29">
        <v>1643937.75</v>
      </c>
      <c r="H4119" t="s">
        <v>11</v>
      </c>
      <c r="I4119" t="s">
        <v>993</v>
      </c>
      <c r="J4119" t="s">
        <v>627</v>
      </c>
      <c r="K4119" t="s">
        <v>995</v>
      </c>
    </row>
    <row r="4120" spans="1:11">
      <c r="A4120" s="26">
        <v>43644</v>
      </c>
      <c r="B4120" t="s">
        <v>516</v>
      </c>
      <c r="C4120" t="s">
        <v>517</v>
      </c>
      <c r="D4120" t="s">
        <v>615</v>
      </c>
      <c r="E4120" t="s">
        <v>518</v>
      </c>
      <c r="F4120" s="29">
        <v>277</v>
      </c>
      <c r="G4120" s="29">
        <v>37628519.670000002</v>
      </c>
      <c r="H4120" t="s">
        <v>11</v>
      </c>
      <c r="I4120" t="s">
        <v>1325</v>
      </c>
      <c r="J4120" t="s">
        <v>627</v>
      </c>
      <c r="K4120" t="s">
        <v>997</v>
      </c>
    </row>
    <row r="4121" spans="1:11">
      <c r="A4121" s="26">
        <v>43644</v>
      </c>
      <c r="B4121" t="s">
        <v>516</v>
      </c>
      <c r="C4121" t="s">
        <v>517</v>
      </c>
      <c r="D4121" t="s">
        <v>615</v>
      </c>
      <c r="E4121" t="s">
        <v>518</v>
      </c>
      <c r="F4121" s="29">
        <v>621</v>
      </c>
      <c r="G4121" s="29">
        <v>147313931.80000001</v>
      </c>
      <c r="H4121" t="s">
        <v>11</v>
      </c>
      <c r="I4121" t="s">
        <v>1326</v>
      </c>
      <c r="J4121" t="s">
        <v>627</v>
      </c>
      <c r="K4121" t="s">
        <v>999</v>
      </c>
    </row>
    <row r="4122" spans="1:11">
      <c r="A4122" s="26">
        <v>43644</v>
      </c>
      <c r="B4122" t="s">
        <v>516</v>
      </c>
      <c r="C4122" t="s">
        <v>517</v>
      </c>
      <c r="D4122" t="s">
        <v>615</v>
      </c>
      <c r="E4122" t="s">
        <v>518</v>
      </c>
      <c r="F4122" s="29">
        <v>377</v>
      </c>
      <c r="G4122" s="29">
        <v>12168212.800000001</v>
      </c>
      <c r="H4122" t="s">
        <v>11</v>
      </c>
      <c r="I4122" t="s">
        <v>1324</v>
      </c>
      <c r="J4122" t="s">
        <v>627</v>
      </c>
      <c r="K4122" t="s">
        <v>1000</v>
      </c>
    </row>
    <row r="4123" spans="1:11">
      <c r="A4123" s="26">
        <v>43644</v>
      </c>
      <c r="B4123" t="s">
        <v>516</v>
      </c>
      <c r="C4123" t="s">
        <v>517</v>
      </c>
      <c r="D4123" t="s">
        <v>615</v>
      </c>
      <c r="E4123" t="s">
        <v>518</v>
      </c>
      <c r="F4123" s="29">
        <v>5</v>
      </c>
      <c r="G4123" s="29">
        <v>1034089.84</v>
      </c>
      <c r="H4123" t="s">
        <v>11</v>
      </c>
      <c r="I4123" t="s">
        <v>1001</v>
      </c>
      <c r="J4123" t="s">
        <v>627</v>
      </c>
      <c r="K4123" t="s">
        <v>1002</v>
      </c>
    </row>
    <row r="4124" spans="1:11">
      <c r="A4124" s="26">
        <v>43644</v>
      </c>
      <c r="B4124" t="s">
        <v>516</v>
      </c>
      <c r="C4124" t="s">
        <v>517</v>
      </c>
      <c r="D4124" t="s">
        <v>615</v>
      </c>
      <c r="E4124" t="s">
        <v>518</v>
      </c>
      <c r="F4124" s="29">
        <v>18</v>
      </c>
      <c r="G4124" s="29">
        <v>5604853.7699999996</v>
      </c>
      <c r="H4124" t="s">
        <v>11</v>
      </c>
      <c r="I4124" t="s">
        <v>1327</v>
      </c>
      <c r="J4124" t="s">
        <v>627</v>
      </c>
      <c r="K4124" t="s">
        <v>1004</v>
      </c>
    </row>
    <row r="4125" spans="1:11">
      <c r="A4125" s="26">
        <v>43644</v>
      </c>
      <c r="B4125" t="s">
        <v>516</v>
      </c>
      <c r="C4125" t="s">
        <v>517</v>
      </c>
      <c r="D4125" t="s">
        <v>615</v>
      </c>
      <c r="E4125" t="s">
        <v>518</v>
      </c>
      <c r="F4125" s="29">
        <v>57</v>
      </c>
      <c r="G4125" s="29">
        <v>5961290.8200000003</v>
      </c>
      <c r="H4125" t="s">
        <v>11</v>
      </c>
      <c r="I4125" t="s">
        <v>1328</v>
      </c>
      <c r="J4125" t="s">
        <v>627</v>
      </c>
      <c r="K4125" t="s">
        <v>1006</v>
      </c>
    </row>
    <row r="4126" spans="1:11">
      <c r="A4126" s="26">
        <v>43644</v>
      </c>
      <c r="B4126" t="s">
        <v>516</v>
      </c>
      <c r="C4126" t="s">
        <v>517</v>
      </c>
      <c r="D4126" t="s">
        <v>615</v>
      </c>
      <c r="E4126" t="s">
        <v>518</v>
      </c>
      <c r="F4126" s="29">
        <v>4</v>
      </c>
      <c r="G4126" s="29">
        <v>1096140.98</v>
      </c>
      <c r="H4126" t="s">
        <v>11</v>
      </c>
      <c r="I4126" t="s">
        <v>1007</v>
      </c>
      <c r="J4126" t="s">
        <v>627</v>
      </c>
      <c r="K4126" t="s">
        <v>1008</v>
      </c>
    </row>
    <row r="4127" spans="1:11">
      <c r="A4127" s="26">
        <v>43644</v>
      </c>
      <c r="B4127" t="s">
        <v>516</v>
      </c>
      <c r="C4127" t="s">
        <v>517</v>
      </c>
      <c r="D4127" t="s">
        <v>615</v>
      </c>
      <c r="E4127" t="s">
        <v>518</v>
      </c>
      <c r="F4127" s="29">
        <v>154</v>
      </c>
      <c r="G4127" s="29">
        <v>13218935.08</v>
      </c>
      <c r="H4127" t="s">
        <v>11</v>
      </c>
      <c r="I4127" t="s">
        <v>1329</v>
      </c>
      <c r="J4127" t="s">
        <v>627</v>
      </c>
      <c r="K4127" t="s">
        <v>1010</v>
      </c>
    </row>
    <row r="4128" spans="1:11">
      <c r="A4128" s="26">
        <v>43644</v>
      </c>
      <c r="B4128" t="s">
        <v>516</v>
      </c>
      <c r="C4128" t="s">
        <v>517</v>
      </c>
      <c r="D4128" t="s">
        <v>615</v>
      </c>
      <c r="E4128" t="s">
        <v>518</v>
      </c>
      <c r="F4128" s="29">
        <v>6</v>
      </c>
      <c r="G4128" s="29">
        <v>6350577.0499999998</v>
      </c>
      <c r="H4128" t="s">
        <v>11</v>
      </c>
      <c r="I4128" t="s">
        <v>1330</v>
      </c>
      <c r="J4128" t="s">
        <v>627</v>
      </c>
      <c r="K4128" t="s">
        <v>1012</v>
      </c>
    </row>
    <row r="4129" spans="1:11">
      <c r="A4129" s="26">
        <v>43644</v>
      </c>
      <c r="B4129" t="s">
        <v>516</v>
      </c>
      <c r="C4129" t="s">
        <v>517</v>
      </c>
      <c r="D4129" t="s">
        <v>615</v>
      </c>
      <c r="E4129" t="s">
        <v>518</v>
      </c>
      <c r="F4129" s="29">
        <v>9</v>
      </c>
      <c r="G4129" s="29">
        <v>6706446.2300000004</v>
      </c>
      <c r="H4129" t="s">
        <v>11</v>
      </c>
      <c r="I4129" t="s">
        <v>1013</v>
      </c>
      <c r="J4129" t="s">
        <v>627</v>
      </c>
      <c r="K4129" t="s">
        <v>1014</v>
      </c>
    </row>
    <row r="4130" spans="1:11">
      <c r="A4130" s="26">
        <v>43644</v>
      </c>
      <c r="B4130" t="s">
        <v>516</v>
      </c>
      <c r="C4130" t="s">
        <v>517</v>
      </c>
      <c r="D4130" t="s">
        <v>615</v>
      </c>
      <c r="E4130" t="s">
        <v>518</v>
      </c>
      <c r="F4130" s="29">
        <v>80</v>
      </c>
      <c r="G4130" s="29">
        <v>14933502.220000001</v>
      </c>
      <c r="H4130" t="s">
        <v>11</v>
      </c>
      <c r="I4130" t="s">
        <v>1015</v>
      </c>
      <c r="J4130" t="s">
        <v>627</v>
      </c>
      <c r="K4130" t="s">
        <v>1016</v>
      </c>
    </row>
    <row r="4131" spans="1:11">
      <c r="A4131" s="26">
        <v>43644</v>
      </c>
      <c r="B4131" t="s">
        <v>516</v>
      </c>
      <c r="C4131" t="s">
        <v>517</v>
      </c>
      <c r="D4131" t="s">
        <v>615</v>
      </c>
      <c r="E4131" t="s">
        <v>518</v>
      </c>
      <c r="F4131" s="29">
        <v>26</v>
      </c>
      <c r="G4131" s="29">
        <v>3339526.22</v>
      </c>
      <c r="H4131" t="s">
        <v>11</v>
      </c>
      <c r="I4131" t="s">
        <v>1017</v>
      </c>
      <c r="J4131" t="s">
        <v>627</v>
      </c>
      <c r="K4131" t="s">
        <v>1018</v>
      </c>
    </row>
    <row r="4132" spans="1:11">
      <c r="A4132" s="26">
        <v>43644</v>
      </c>
      <c r="B4132" t="s">
        <v>516</v>
      </c>
      <c r="C4132" t="s">
        <v>517</v>
      </c>
      <c r="D4132" t="s">
        <v>615</v>
      </c>
      <c r="E4132" t="s">
        <v>518</v>
      </c>
      <c r="F4132" s="29">
        <v>148</v>
      </c>
      <c r="G4132" s="29">
        <v>10894413.33</v>
      </c>
      <c r="H4132" t="s">
        <v>11</v>
      </c>
      <c r="I4132" t="s">
        <v>1019</v>
      </c>
      <c r="J4132" t="s">
        <v>627</v>
      </c>
      <c r="K4132" t="s">
        <v>1020</v>
      </c>
    </row>
    <row r="4133" spans="1:11">
      <c r="A4133" s="26">
        <v>43644</v>
      </c>
      <c r="B4133" t="s">
        <v>516</v>
      </c>
      <c r="C4133" t="s">
        <v>517</v>
      </c>
      <c r="D4133" t="s">
        <v>615</v>
      </c>
      <c r="E4133" t="s">
        <v>518</v>
      </c>
      <c r="F4133" s="29">
        <v>11</v>
      </c>
      <c r="G4133" s="29">
        <v>10841156.439999999</v>
      </c>
      <c r="H4133" t="s">
        <v>11</v>
      </c>
      <c r="I4133" t="s">
        <v>1342</v>
      </c>
      <c r="J4133" t="s">
        <v>627</v>
      </c>
      <c r="K4133" t="s">
        <v>1022</v>
      </c>
    </row>
    <row r="4134" spans="1:11">
      <c r="A4134" s="26">
        <v>43644</v>
      </c>
      <c r="B4134" t="s">
        <v>516</v>
      </c>
      <c r="C4134" t="s">
        <v>517</v>
      </c>
      <c r="D4134" t="s">
        <v>615</v>
      </c>
      <c r="E4134" t="s">
        <v>518</v>
      </c>
      <c r="F4134" s="29">
        <v>26</v>
      </c>
      <c r="G4134" s="29">
        <v>1276437.29</v>
      </c>
      <c r="H4134" t="s">
        <v>11</v>
      </c>
      <c r="I4134" t="s">
        <v>1011</v>
      </c>
      <c r="J4134" t="s">
        <v>627</v>
      </c>
      <c r="K4134" t="s">
        <v>1023</v>
      </c>
    </row>
    <row r="4135" spans="1:11">
      <c r="A4135" s="26">
        <v>43644</v>
      </c>
      <c r="B4135" t="s">
        <v>516</v>
      </c>
      <c r="C4135" t="s">
        <v>517</v>
      </c>
      <c r="D4135" t="s">
        <v>615</v>
      </c>
      <c r="E4135" t="s">
        <v>518</v>
      </c>
      <c r="F4135" s="29">
        <v>4162</v>
      </c>
      <c r="G4135" s="29">
        <v>7131736681.9700003</v>
      </c>
      <c r="H4135" t="s">
        <v>11</v>
      </c>
      <c r="I4135" t="s">
        <v>1091</v>
      </c>
      <c r="J4135" t="s">
        <v>1087</v>
      </c>
      <c r="K4135" t="s">
        <v>1092</v>
      </c>
    </row>
    <row r="4136" spans="1:11">
      <c r="A4136" s="26">
        <v>43644</v>
      </c>
      <c r="B4136" t="s">
        <v>516</v>
      </c>
      <c r="C4136" t="s">
        <v>517</v>
      </c>
      <c r="D4136" t="s">
        <v>615</v>
      </c>
      <c r="E4136" t="s">
        <v>518</v>
      </c>
      <c r="F4136" s="29">
        <v>1856</v>
      </c>
      <c r="G4136" s="29">
        <v>2351085380.3299999</v>
      </c>
      <c r="H4136" t="s">
        <v>11</v>
      </c>
      <c r="I4136" t="s">
        <v>1095</v>
      </c>
      <c r="J4136" t="s">
        <v>1087</v>
      </c>
      <c r="K4136" t="s">
        <v>1096</v>
      </c>
    </row>
    <row r="4137" spans="1:11">
      <c r="A4137" s="26">
        <v>43644</v>
      </c>
      <c r="B4137" t="s">
        <v>516</v>
      </c>
      <c r="C4137" t="s">
        <v>517</v>
      </c>
      <c r="D4137" t="s">
        <v>615</v>
      </c>
      <c r="E4137" t="s">
        <v>518</v>
      </c>
      <c r="F4137" s="29">
        <v>32</v>
      </c>
      <c r="G4137" s="29">
        <v>17787704.920000002</v>
      </c>
      <c r="H4137" t="s">
        <v>11</v>
      </c>
      <c r="I4137" t="s">
        <v>1099</v>
      </c>
      <c r="J4137" t="s">
        <v>1087</v>
      </c>
      <c r="K4137" t="s">
        <v>1100</v>
      </c>
    </row>
    <row r="4138" spans="1:11">
      <c r="A4138" s="26">
        <v>43644</v>
      </c>
      <c r="B4138" t="s">
        <v>516</v>
      </c>
      <c r="C4138" t="s">
        <v>517</v>
      </c>
      <c r="D4138" t="s">
        <v>615</v>
      </c>
      <c r="E4138" t="s">
        <v>518</v>
      </c>
      <c r="F4138" s="29">
        <v>10</v>
      </c>
      <c r="G4138" s="29">
        <v>6131502.46</v>
      </c>
      <c r="H4138" t="s">
        <v>11</v>
      </c>
      <c r="I4138" t="s">
        <v>1343</v>
      </c>
      <c r="J4138" t="s">
        <v>1087</v>
      </c>
      <c r="K4138" t="s">
        <v>1344</v>
      </c>
    </row>
    <row r="4139" spans="1:11">
      <c r="A4139" s="26">
        <v>43644</v>
      </c>
      <c r="B4139" t="s">
        <v>516</v>
      </c>
      <c r="C4139" t="s">
        <v>517</v>
      </c>
      <c r="D4139" t="s">
        <v>615</v>
      </c>
      <c r="E4139" t="s">
        <v>518</v>
      </c>
      <c r="F4139" s="29">
        <v>306</v>
      </c>
      <c r="G4139" s="29">
        <v>162852111.11000001</v>
      </c>
      <c r="H4139" t="s">
        <v>11</v>
      </c>
      <c r="I4139" t="s">
        <v>1101</v>
      </c>
      <c r="J4139" t="s">
        <v>1087</v>
      </c>
      <c r="K4139" t="s">
        <v>1102</v>
      </c>
    </row>
    <row r="4140" spans="1:11">
      <c r="A4140" s="26">
        <v>43644</v>
      </c>
      <c r="B4140" t="s">
        <v>516</v>
      </c>
      <c r="C4140" t="s">
        <v>517</v>
      </c>
      <c r="D4140" t="s">
        <v>615</v>
      </c>
      <c r="E4140" t="s">
        <v>518</v>
      </c>
      <c r="F4140" s="29">
        <v>227</v>
      </c>
      <c r="G4140" s="29">
        <v>122412228.56999999</v>
      </c>
      <c r="H4140" t="s">
        <v>11</v>
      </c>
      <c r="I4140" t="s">
        <v>1101</v>
      </c>
      <c r="J4140" t="s">
        <v>1087</v>
      </c>
      <c r="K4140" t="s">
        <v>1103</v>
      </c>
    </row>
    <row r="4141" spans="1:11">
      <c r="A4141" s="26">
        <v>43644</v>
      </c>
      <c r="B4141" t="s">
        <v>516</v>
      </c>
      <c r="C4141" t="s">
        <v>517</v>
      </c>
      <c r="D4141" t="s">
        <v>615</v>
      </c>
      <c r="E4141" t="s">
        <v>518</v>
      </c>
      <c r="F4141" s="29">
        <v>322</v>
      </c>
      <c r="G4141" s="29">
        <v>172039672.22</v>
      </c>
      <c r="H4141" t="s">
        <v>11</v>
      </c>
      <c r="I4141" t="s">
        <v>1101</v>
      </c>
      <c r="J4141" t="s">
        <v>1087</v>
      </c>
      <c r="K4141" t="s">
        <v>1104</v>
      </c>
    </row>
    <row r="4142" spans="1:11">
      <c r="A4142" s="26">
        <v>43644</v>
      </c>
      <c r="B4142" t="s">
        <v>516</v>
      </c>
      <c r="C4142" t="s">
        <v>517</v>
      </c>
      <c r="D4142" t="s">
        <v>615</v>
      </c>
      <c r="E4142" t="s">
        <v>518</v>
      </c>
      <c r="F4142" s="29">
        <v>213</v>
      </c>
      <c r="G4142" s="29">
        <v>109818566.67</v>
      </c>
      <c r="H4142" t="s">
        <v>11</v>
      </c>
      <c r="I4142" t="s">
        <v>1101</v>
      </c>
      <c r="J4142" t="s">
        <v>1087</v>
      </c>
      <c r="K4142" t="s">
        <v>1105</v>
      </c>
    </row>
    <row r="4143" spans="1:11">
      <c r="A4143" s="26">
        <v>43644</v>
      </c>
      <c r="B4143" t="s">
        <v>516</v>
      </c>
      <c r="C4143" t="s">
        <v>517</v>
      </c>
      <c r="D4143" t="s">
        <v>615</v>
      </c>
      <c r="E4143" t="s">
        <v>518</v>
      </c>
      <c r="F4143" s="29">
        <v>139256</v>
      </c>
      <c r="G4143" s="29">
        <v>74131448091.800003</v>
      </c>
      <c r="H4143" t="s">
        <v>11</v>
      </c>
      <c r="I4143" t="s">
        <v>1106</v>
      </c>
      <c r="J4143" t="s">
        <v>1087</v>
      </c>
      <c r="K4143" t="s">
        <v>1107</v>
      </c>
    </row>
    <row r="4144" spans="1:11">
      <c r="A4144" s="26">
        <v>43644</v>
      </c>
      <c r="B4144" t="s">
        <v>516</v>
      </c>
      <c r="C4144" t="s">
        <v>517</v>
      </c>
      <c r="D4144" t="s">
        <v>615</v>
      </c>
      <c r="E4144" t="s">
        <v>518</v>
      </c>
      <c r="F4144" s="29">
        <v>978</v>
      </c>
      <c r="G4144" s="29">
        <v>562054071.70000005</v>
      </c>
      <c r="H4144" t="s">
        <v>11</v>
      </c>
      <c r="I4144" t="s">
        <v>1112</v>
      </c>
      <c r="J4144" t="s">
        <v>1087</v>
      </c>
      <c r="K4144" t="s">
        <v>1113</v>
      </c>
    </row>
    <row r="4145" spans="1:11">
      <c r="A4145" s="26">
        <v>43644</v>
      </c>
      <c r="B4145" t="s">
        <v>516</v>
      </c>
      <c r="C4145" t="s">
        <v>517</v>
      </c>
      <c r="D4145" t="s">
        <v>615</v>
      </c>
      <c r="E4145" t="s">
        <v>518</v>
      </c>
      <c r="F4145" s="29">
        <v>138</v>
      </c>
      <c r="G4145" s="29">
        <v>110618945.90000001</v>
      </c>
      <c r="H4145" t="s">
        <v>11</v>
      </c>
      <c r="I4145" t="s">
        <v>1206</v>
      </c>
      <c r="J4145" t="s">
        <v>1087</v>
      </c>
      <c r="K4145" t="s">
        <v>1207</v>
      </c>
    </row>
    <row r="4146" spans="1:11">
      <c r="A4146" s="26">
        <v>43644</v>
      </c>
      <c r="B4146" t="s">
        <v>516</v>
      </c>
      <c r="C4146" t="s">
        <v>517</v>
      </c>
      <c r="D4146" t="s">
        <v>615</v>
      </c>
      <c r="E4146" t="s">
        <v>518</v>
      </c>
      <c r="F4146" s="29">
        <v>707</v>
      </c>
      <c r="G4146" s="29">
        <v>220238513.47999999</v>
      </c>
      <c r="H4146" t="s">
        <v>11</v>
      </c>
      <c r="I4146" t="s">
        <v>1114</v>
      </c>
      <c r="J4146" t="s">
        <v>1087</v>
      </c>
      <c r="K4146" t="s">
        <v>1115</v>
      </c>
    </row>
    <row r="4147" spans="1:11">
      <c r="A4147" s="26">
        <v>43644</v>
      </c>
      <c r="B4147" t="s">
        <v>516</v>
      </c>
      <c r="C4147" t="s">
        <v>517</v>
      </c>
      <c r="D4147" t="s">
        <v>615</v>
      </c>
      <c r="E4147" t="s">
        <v>518</v>
      </c>
      <c r="F4147" s="29">
        <v>155900</v>
      </c>
      <c r="G4147" s="29">
        <v>332163804278.69</v>
      </c>
      <c r="H4147" t="s">
        <v>11</v>
      </c>
      <c r="I4147" t="s">
        <v>1116</v>
      </c>
      <c r="J4147" t="s">
        <v>1087</v>
      </c>
      <c r="K4147" t="s">
        <v>1117</v>
      </c>
    </row>
    <row r="4148" spans="1:11">
      <c r="A4148" s="26">
        <v>43644</v>
      </c>
      <c r="B4148" t="s">
        <v>516</v>
      </c>
      <c r="C4148" t="s">
        <v>517</v>
      </c>
      <c r="D4148" t="s">
        <v>615</v>
      </c>
      <c r="E4148" t="s">
        <v>518</v>
      </c>
      <c r="F4148" s="29">
        <v>8561</v>
      </c>
      <c r="G4148" s="29">
        <v>4433015979.8599997</v>
      </c>
      <c r="H4148" t="s">
        <v>11</v>
      </c>
      <c r="I4148" t="s">
        <v>1118</v>
      </c>
      <c r="J4148" t="s">
        <v>1087</v>
      </c>
      <c r="K4148" t="s">
        <v>1119</v>
      </c>
    </row>
    <row r="4149" spans="1:11">
      <c r="A4149" s="26">
        <v>43644</v>
      </c>
      <c r="B4149" t="s">
        <v>516</v>
      </c>
      <c r="C4149" t="s">
        <v>517</v>
      </c>
      <c r="D4149" t="s">
        <v>615</v>
      </c>
      <c r="E4149" t="s">
        <v>518</v>
      </c>
      <c r="F4149" s="29">
        <v>197</v>
      </c>
      <c r="G4149" s="29">
        <v>250511249.18000001</v>
      </c>
      <c r="H4149" t="s">
        <v>11</v>
      </c>
      <c r="I4149" t="s">
        <v>1122</v>
      </c>
      <c r="J4149" t="s">
        <v>1087</v>
      </c>
      <c r="K4149" t="s">
        <v>1123</v>
      </c>
    </row>
    <row r="4150" spans="1:11">
      <c r="A4150" s="26">
        <v>43644</v>
      </c>
      <c r="B4150" t="s">
        <v>516</v>
      </c>
      <c r="C4150" t="s">
        <v>517</v>
      </c>
      <c r="D4150" t="s">
        <v>615</v>
      </c>
      <c r="E4150" t="s">
        <v>518</v>
      </c>
      <c r="F4150" s="29">
        <v>0</v>
      </c>
      <c r="G4150" s="29">
        <v>724.26</v>
      </c>
      <c r="H4150" t="s">
        <v>11</v>
      </c>
      <c r="I4150" t="s">
        <v>1345</v>
      </c>
      <c r="J4150" t="s">
        <v>1129</v>
      </c>
      <c r="K4150" t="s">
        <v>1346</v>
      </c>
    </row>
    <row r="4151" spans="1:11">
      <c r="A4151" s="26">
        <v>43644</v>
      </c>
      <c r="B4151" t="s">
        <v>516</v>
      </c>
      <c r="C4151" t="s">
        <v>517</v>
      </c>
      <c r="D4151" t="s">
        <v>615</v>
      </c>
      <c r="E4151" t="s">
        <v>518</v>
      </c>
      <c r="F4151" s="29">
        <v>611</v>
      </c>
      <c r="G4151" s="29">
        <v>2448683.36</v>
      </c>
      <c r="H4151" t="s">
        <v>11</v>
      </c>
      <c r="I4151" t="s">
        <v>1128</v>
      </c>
      <c r="J4151" t="s">
        <v>1129</v>
      </c>
      <c r="K4151" t="s">
        <v>1130</v>
      </c>
    </row>
    <row r="4152" spans="1:11">
      <c r="A4152" s="26">
        <v>43644</v>
      </c>
      <c r="B4152" t="s">
        <v>516</v>
      </c>
      <c r="C4152" t="s">
        <v>517</v>
      </c>
      <c r="D4152" t="s">
        <v>615</v>
      </c>
      <c r="E4152" t="s">
        <v>518</v>
      </c>
      <c r="F4152" s="29">
        <v>286</v>
      </c>
      <c r="G4152" s="29">
        <v>753551.64</v>
      </c>
      <c r="H4152" t="s">
        <v>11</v>
      </c>
      <c r="I4152" t="s">
        <v>1131</v>
      </c>
      <c r="J4152" t="s">
        <v>1129</v>
      </c>
      <c r="K4152" t="s">
        <v>1132</v>
      </c>
    </row>
    <row r="4153" spans="1:11">
      <c r="A4153" s="26">
        <v>43644</v>
      </c>
      <c r="B4153" t="s">
        <v>516</v>
      </c>
      <c r="C4153" t="s">
        <v>517</v>
      </c>
      <c r="D4153" t="s">
        <v>615</v>
      </c>
      <c r="E4153" t="s">
        <v>518</v>
      </c>
      <c r="F4153" s="29">
        <v>345959</v>
      </c>
      <c r="G4153" s="29">
        <v>698873408.61000001</v>
      </c>
      <c r="H4153" t="s">
        <v>11</v>
      </c>
      <c r="I4153" t="s">
        <v>1133</v>
      </c>
      <c r="J4153" t="s">
        <v>1129</v>
      </c>
      <c r="K4153" t="s">
        <v>1134</v>
      </c>
    </row>
    <row r="4154" spans="1:11">
      <c r="A4154" s="26">
        <v>43644</v>
      </c>
      <c r="B4154" t="s">
        <v>516</v>
      </c>
      <c r="C4154" t="s">
        <v>517</v>
      </c>
      <c r="D4154" t="s">
        <v>615</v>
      </c>
      <c r="E4154" t="s">
        <v>518</v>
      </c>
      <c r="F4154" s="29">
        <v>342918</v>
      </c>
      <c r="G4154" s="29">
        <v>661187145.71000004</v>
      </c>
      <c r="H4154" t="s">
        <v>11</v>
      </c>
      <c r="I4154" t="s">
        <v>1133</v>
      </c>
      <c r="J4154" t="s">
        <v>1129</v>
      </c>
      <c r="K4154" t="s">
        <v>1135</v>
      </c>
    </row>
    <row r="4155" spans="1:11">
      <c r="A4155" s="26">
        <v>43644</v>
      </c>
      <c r="B4155" t="s">
        <v>516</v>
      </c>
      <c r="C4155" t="s">
        <v>517</v>
      </c>
      <c r="D4155" t="s">
        <v>615</v>
      </c>
      <c r="E4155" t="s">
        <v>518</v>
      </c>
      <c r="F4155" s="29">
        <v>372317</v>
      </c>
      <c r="G4155" s="29">
        <v>703480870.27999997</v>
      </c>
      <c r="H4155" t="s">
        <v>11</v>
      </c>
      <c r="I4155" t="s">
        <v>1133</v>
      </c>
      <c r="J4155" t="s">
        <v>1129</v>
      </c>
      <c r="K4155" t="s">
        <v>1136</v>
      </c>
    </row>
    <row r="4156" spans="1:11">
      <c r="A4156" s="26">
        <v>43644</v>
      </c>
      <c r="B4156" t="s">
        <v>516</v>
      </c>
      <c r="C4156" t="s">
        <v>517</v>
      </c>
      <c r="D4156" t="s">
        <v>615</v>
      </c>
      <c r="E4156" t="s">
        <v>518</v>
      </c>
      <c r="F4156" s="29">
        <v>346284</v>
      </c>
      <c r="G4156" s="29">
        <v>721112675.83000004</v>
      </c>
      <c r="H4156" t="s">
        <v>11</v>
      </c>
      <c r="I4156" t="s">
        <v>1133</v>
      </c>
      <c r="J4156" t="s">
        <v>1129</v>
      </c>
      <c r="K4156" t="s">
        <v>1137</v>
      </c>
    </row>
    <row r="4157" spans="1:11">
      <c r="A4157" s="26">
        <v>43644</v>
      </c>
      <c r="B4157" t="s">
        <v>516</v>
      </c>
      <c r="C4157" t="s">
        <v>517</v>
      </c>
      <c r="D4157" t="s">
        <v>615</v>
      </c>
      <c r="E4157" t="s">
        <v>518</v>
      </c>
      <c r="F4157" s="29">
        <v>271298</v>
      </c>
      <c r="G4157" s="29">
        <v>795794330.33000004</v>
      </c>
      <c r="H4157" t="s">
        <v>11</v>
      </c>
      <c r="I4157" t="s">
        <v>1138</v>
      </c>
      <c r="J4157" t="s">
        <v>1129</v>
      </c>
      <c r="K4157" t="s">
        <v>1139</v>
      </c>
    </row>
    <row r="4158" spans="1:11">
      <c r="A4158" s="26">
        <v>43644</v>
      </c>
      <c r="B4158" t="s">
        <v>516</v>
      </c>
      <c r="C4158" t="s">
        <v>517</v>
      </c>
      <c r="D4158" t="s">
        <v>615</v>
      </c>
      <c r="E4158" t="s">
        <v>518</v>
      </c>
      <c r="F4158" s="29">
        <v>0</v>
      </c>
      <c r="G4158" s="29">
        <v>0</v>
      </c>
      <c r="H4158" t="s">
        <v>11</v>
      </c>
      <c r="I4158" t="s">
        <v>1347</v>
      </c>
      <c r="J4158" t="s">
        <v>1129</v>
      </c>
      <c r="K4158" t="s">
        <v>1348</v>
      </c>
    </row>
    <row r="4159" spans="1:11">
      <c r="A4159" s="26">
        <v>43644</v>
      </c>
      <c r="B4159" t="s">
        <v>516</v>
      </c>
      <c r="C4159" t="s">
        <v>517</v>
      </c>
      <c r="D4159" t="s">
        <v>615</v>
      </c>
      <c r="E4159" t="s">
        <v>518</v>
      </c>
      <c r="F4159" s="29">
        <v>2</v>
      </c>
      <c r="G4159" s="29">
        <v>2880.33</v>
      </c>
      <c r="H4159" t="s">
        <v>11</v>
      </c>
      <c r="I4159" t="s">
        <v>626</v>
      </c>
      <c r="J4159" t="s">
        <v>1140</v>
      </c>
      <c r="K4159" t="s">
        <v>1141</v>
      </c>
    </row>
    <row r="4160" spans="1:11">
      <c r="A4160" s="26">
        <v>43644</v>
      </c>
      <c r="B4160" t="s">
        <v>516</v>
      </c>
      <c r="C4160" t="s">
        <v>517</v>
      </c>
      <c r="D4160" t="s">
        <v>615</v>
      </c>
      <c r="E4160" t="s">
        <v>518</v>
      </c>
      <c r="F4160" s="29">
        <v>43</v>
      </c>
      <c r="G4160" s="29">
        <v>54457.38</v>
      </c>
      <c r="H4160" t="s">
        <v>11</v>
      </c>
      <c r="I4160" t="s">
        <v>629</v>
      </c>
      <c r="J4160" t="s">
        <v>1140</v>
      </c>
      <c r="K4160" t="s">
        <v>1142</v>
      </c>
    </row>
    <row r="4161" spans="1:11">
      <c r="A4161" s="26">
        <v>43644</v>
      </c>
      <c r="B4161" t="s">
        <v>516</v>
      </c>
      <c r="C4161" t="s">
        <v>517</v>
      </c>
      <c r="D4161" t="s">
        <v>615</v>
      </c>
      <c r="E4161" t="s">
        <v>518</v>
      </c>
      <c r="F4161" s="29">
        <v>162</v>
      </c>
      <c r="G4161" s="29">
        <v>114431.15</v>
      </c>
      <c r="H4161" t="s">
        <v>11</v>
      </c>
      <c r="I4161" t="s">
        <v>631</v>
      </c>
      <c r="J4161" t="s">
        <v>1140</v>
      </c>
      <c r="K4161" t="s">
        <v>1143</v>
      </c>
    </row>
    <row r="4162" spans="1:11">
      <c r="A4162" s="26">
        <v>43644</v>
      </c>
      <c r="B4162" t="s">
        <v>516</v>
      </c>
      <c r="C4162" t="s">
        <v>517</v>
      </c>
      <c r="D4162" t="s">
        <v>615</v>
      </c>
      <c r="E4162" t="s">
        <v>518</v>
      </c>
      <c r="F4162" s="29">
        <v>52</v>
      </c>
      <c r="G4162" s="29">
        <v>422408.2</v>
      </c>
      <c r="H4162" t="s">
        <v>11</v>
      </c>
      <c r="I4162" t="s">
        <v>1237</v>
      </c>
      <c r="J4162" t="s">
        <v>1140</v>
      </c>
      <c r="K4162" t="s">
        <v>1144</v>
      </c>
    </row>
    <row r="4163" spans="1:11">
      <c r="A4163" s="26">
        <v>43644</v>
      </c>
      <c r="B4163" t="s">
        <v>516</v>
      </c>
      <c r="C4163" t="s">
        <v>517</v>
      </c>
      <c r="D4163" t="s">
        <v>615</v>
      </c>
      <c r="E4163" t="s">
        <v>518</v>
      </c>
      <c r="F4163" s="29">
        <v>8</v>
      </c>
      <c r="G4163" s="29">
        <v>17923.28</v>
      </c>
      <c r="H4163" t="s">
        <v>11</v>
      </c>
      <c r="I4163" t="s">
        <v>635</v>
      </c>
      <c r="J4163" t="s">
        <v>1140</v>
      </c>
      <c r="K4163" t="s">
        <v>1145</v>
      </c>
    </row>
    <row r="4164" spans="1:11">
      <c r="A4164" s="26">
        <v>43644</v>
      </c>
      <c r="B4164" t="s">
        <v>516</v>
      </c>
      <c r="C4164" t="s">
        <v>517</v>
      </c>
      <c r="D4164" t="s">
        <v>615</v>
      </c>
      <c r="E4164" t="s">
        <v>518</v>
      </c>
      <c r="F4164" s="29">
        <v>1</v>
      </c>
      <c r="G4164" s="29">
        <v>8592.4599999999991</v>
      </c>
      <c r="H4164" t="s">
        <v>11</v>
      </c>
      <c r="I4164" t="s">
        <v>637</v>
      </c>
      <c r="J4164" t="s">
        <v>1140</v>
      </c>
      <c r="K4164" t="s">
        <v>1146</v>
      </c>
    </row>
    <row r="4165" spans="1:11">
      <c r="A4165" s="26">
        <v>43644</v>
      </c>
      <c r="B4165" t="s">
        <v>516</v>
      </c>
      <c r="C4165" t="s">
        <v>517</v>
      </c>
      <c r="D4165" t="s">
        <v>615</v>
      </c>
      <c r="E4165" t="s">
        <v>518</v>
      </c>
      <c r="F4165" s="29">
        <v>47</v>
      </c>
      <c r="G4165" s="29">
        <v>59559.34</v>
      </c>
      <c r="H4165" t="s">
        <v>11</v>
      </c>
      <c r="I4165" t="s">
        <v>639</v>
      </c>
      <c r="J4165" t="s">
        <v>1140</v>
      </c>
      <c r="K4165" t="s">
        <v>1147</v>
      </c>
    </row>
    <row r="4166" spans="1:11">
      <c r="A4166" s="26">
        <v>43644</v>
      </c>
      <c r="B4166" t="s">
        <v>516</v>
      </c>
      <c r="C4166" t="s">
        <v>517</v>
      </c>
      <c r="D4166" t="s">
        <v>615</v>
      </c>
      <c r="E4166" t="s">
        <v>518</v>
      </c>
      <c r="F4166" s="29">
        <v>108</v>
      </c>
      <c r="G4166" s="29">
        <v>76154.75</v>
      </c>
      <c r="H4166" t="s">
        <v>11</v>
      </c>
      <c r="I4166" t="s">
        <v>641</v>
      </c>
      <c r="J4166" t="s">
        <v>1140</v>
      </c>
      <c r="K4166" t="s">
        <v>1148</v>
      </c>
    </row>
    <row r="4167" spans="1:11">
      <c r="A4167" s="26">
        <v>43644</v>
      </c>
      <c r="B4167" t="s">
        <v>516</v>
      </c>
      <c r="C4167" t="s">
        <v>517</v>
      </c>
      <c r="D4167" t="s">
        <v>615</v>
      </c>
      <c r="E4167" t="s">
        <v>518</v>
      </c>
      <c r="F4167" s="29">
        <v>3</v>
      </c>
      <c r="G4167" s="29">
        <v>2965.9</v>
      </c>
      <c r="H4167" t="s">
        <v>11</v>
      </c>
      <c r="I4167" t="s">
        <v>643</v>
      </c>
      <c r="J4167" t="s">
        <v>1140</v>
      </c>
      <c r="K4167" t="s">
        <v>1149</v>
      </c>
    </row>
    <row r="4168" spans="1:11">
      <c r="A4168" s="26">
        <v>43644</v>
      </c>
      <c r="B4168" t="s">
        <v>516</v>
      </c>
      <c r="C4168" t="s">
        <v>517</v>
      </c>
      <c r="D4168" t="s">
        <v>615</v>
      </c>
      <c r="E4168" t="s">
        <v>518</v>
      </c>
      <c r="F4168" s="29">
        <v>57</v>
      </c>
      <c r="G4168" s="29">
        <v>116960.33</v>
      </c>
      <c r="H4168" t="s">
        <v>11</v>
      </c>
      <c r="I4168" t="s">
        <v>645</v>
      </c>
      <c r="J4168" t="s">
        <v>1140</v>
      </c>
      <c r="K4168" t="s">
        <v>1150</v>
      </c>
    </row>
    <row r="4169" spans="1:11">
      <c r="A4169" s="26">
        <v>43644</v>
      </c>
      <c r="B4169" t="s">
        <v>516</v>
      </c>
      <c r="C4169" t="s">
        <v>517</v>
      </c>
      <c r="D4169" t="s">
        <v>615</v>
      </c>
      <c r="E4169" t="s">
        <v>518</v>
      </c>
      <c r="F4169" s="29">
        <v>35</v>
      </c>
      <c r="G4169" s="29">
        <v>50375.41</v>
      </c>
      <c r="H4169" t="s">
        <v>11</v>
      </c>
      <c r="I4169" t="s">
        <v>1238</v>
      </c>
      <c r="J4169" t="s">
        <v>1140</v>
      </c>
      <c r="K4169" t="s">
        <v>1151</v>
      </c>
    </row>
    <row r="4170" spans="1:11">
      <c r="A4170" s="26">
        <v>43644</v>
      </c>
      <c r="B4170" t="s">
        <v>516</v>
      </c>
      <c r="C4170" t="s">
        <v>517</v>
      </c>
      <c r="D4170" t="s">
        <v>615</v>
      </c>
      <c r="E4170" t="s">
        <v>518</v>
      </c>
      <c r="F4170" s="29">
        <v>3</v>
      </c>
      <c r="G4170" s="29">
        <v>1736.72</v>
      </c>
      <c r="H4170" t="s">
        <v>11</v>
      </c>
      <c r="I4170" t="s">
        <v>649</v>
      </c>
      <c r="J4170" t="s">
        <v>1140</v>
      </c>
      <c r="K4170" t="s">
        <v>1152</v>
      </c>
    </row>
    <row r="4171" spans="1:11">
      <c r="A4171" s="26">
        <v>43644</v>
      </c>
      <c r="B4171" t="s">
        <v>516</v>
      </c>
      <c r="C4171" t="s">
        <v>517</v>
      </c>
      <c r="D4171" t="s">
        <v>615</v>
      </c>
      <c r="E4171" t="s">
        <v>518</v>
      </c>
      <c r="F4171" s="29">
        <v>43</v>
      </c>
      <c r="G4171" s="29">
        <v>62224.26</v>
      </c>
      <c r="H4171" t="s">
        <v>11</v>
      </c>
      <c r="I4171" t="s">
        <v>1239</v>
      </c>
      <c r="J4171" t="s">
        <v>1140</v>
      </c>
      <c r="K4171" t="s">
        <v>1153</v>
      </c>
    </row>
    <row r="4172" spans="1:11">
      <c r="A4172" s="26">
        <v>43644</v>
      </c>
      <c r="B4172" t="s">
        <v>516</v>
      </c>
      <c r="C4172" t="s">
        <v>517</v>
      </c>
      <c r="D4172" t="s">
        <v>615</v>
      </c>
      <c r="E4172" t="s">
        <v>518</v>
      </c>
      <c r="F4172" s="29">
        <v>3</v>
      </c>
      <c r="G4172" s="29">
        <v>6566.56</v>
      </c>
      <c r="H4172" t="s">
        <v>11</v>
      </c>
      <c r="I4172" t="s">
        <v>653</v>
      </c>
      <c r="J4172" t="s">
        <v>1140</v>
      </c>
      <c r="K4172" t="s">
        <v>1154</v>
      </c>
    </row>
    <row r="4173" spans="1:11">
      <c r="A4173" s="26">
        <v>43644</v>
      </c>
      <c r="B4173" t="s">
        <v>516</v>
      </c>
      <c r="C4173" t="s">
        <v>517</v>
      </c>
      <c r="D4173" t="s">
        <v>615</v>
      </c>
      <c r="E4173" t="s">
        <v>518</v>
      </c>
      <c r="F4173" s="29">
        <v>7</v>
      </c>
      <c r="G4173" s="29">
        <v>5919.02</v>
      </c>
      <c r="H4173" t="s">
        <v>11</v>
      </c>
      <c r="I4173" t="s">
        <v>1240</v>
      </c>
      <c r="J4173" t="s">
        <v>1140</v>
      </c>
      <c r="K4173" t="s">
        <v>1155</v>
      </c>
    </row>
    <row r="4174" spans="1:11">
      <c r="A4174" s="26">
        <v>43644</v>
      </c>
      <c r="B4174" t="s">
        <v>516</v>
      </c>
      <c r="C4174" t="s">
        <v>517</v>
      </c>
      <c r="D4174" t="s">
        <v>615</v>
      </c>
      <c r="E4174" t="s">
        <v>518</v>
      </c>
      <c r="F4174" s="29">
        <v>7</v>
      </c>
      <c r="G4174" s="29">
        <v>7075.74</v>
      </c>
      <c r="H4174" t="s">
        <v>11</v>
      </c>
      <c r="I4174" t="s">
        <v>657</v>
      </c>
      <c r="J4174" t="s">
        <v>1140</v>
      </c>
      <c r="K4174" t="s">
        <v>1156</v>
      </c>
    </row>
    <row r="4175" spans="1:11">
      <c r="A4175" s="26">
        <v>43644</v>
      </c>
      <c r="B4175" t="s">
        <v>516</v>
      </c>
      <c r="C4175" t="s">
        <v>517</v>
      </c>
      <c r="D4175" t="s">
        <v>615</v>
      </c>
      <c r="E4175" t="s">
        <v>518</v>
      </c>
      <c r="F4175" s="29">
        <v>5</v>
      </c>
      <c r="G4175" s="29">
        <v>6605.9</v>
      </c>
      <c r="H4175" t="s">
        <v>11</v>
      </c>
      <c r="I4175" t="s">
        <v>1336</v>
      </c>
      <c r="J4175" t="s">
        <v>1140</v>
      </c>
      <c r="K4175" t="s">
        <v>1228</v>
      </c>
    </row>
    <row r="4176" spans="1:11">
      <c r="A4176" s="26">
        <v>43644</v>
      </c>
      <c r="B4176" t="s">
        <v>516</v>
      </c>
      <c r="C4176" t="s">
        <v>517</v>
      </c>
      <c r="D4176" t="s">
        <v>615</v>
      </c>
      <c r="E4176" t="s">
        <v>518</v>
      </c>
      <c r="F4176" s="29">
        <v>7</v>
      </c>
      <c r="G4176" s="29">
        <v>4586.5600000000004</v>
      </c>
      <c r="H4176" t="s">
        <v>11</v>
      </c>
      <c r="I4176" t="s">
        <v>665</v>
      </c>
      <c r="J4176" t="s">
        <v>1140</v>
      </c>
      <c r="K4176" t="s">
        <v>1157</v>
      </c>
    </row>
    <row r="4177" spans="1:11">
      <c r="A4177" s="26">
        <v>43644</v>
      </c>
      <c r="B4177" t="s">
        <v>516</v>
      </c>
      <c r="C4177" t="s">
        <v>517</v>
      </c>
      <c r="D4177" t="s">
        <v>615</v>
      </c>
      <c r="E4177" t="s">
        <v>518</v>
      </c>
      <c r="F4177" s="29">
        <v>4</v>
      </c>
      <c r="G4177" s="29">
        <v>4405.8999999999996</v>
      </c>
      <c r="H4177" t="s">
        <v>11</v>
      </c>
      <c r="I4177" t="s">
        <v>671</v>
      </c>
      <c r="J4177" t="s">
        <v>1140</v>
      </c>
      <c r="K4177" t="s">
        <v>1158</v>
      </c>
    </row>
    <row r="4178" spans="1:11">
      <c r="A4178" s="26">
        <v>43644</v>
      </c>
      <c r="B4178" t="s">
        <v>516</v>
      </c>
      <c r="C4178" t="s">
        <v>517</v>
      </c>
      <c r="D4178" t="s">
        <v>615</v>
      </c>
      <c r="E4178" t="s">
        <v>518</v>
      </c>
      <c r="F4178" s="29">
        <v>2</v>
      </c>
      <c r="G4178" s="29">
        <v>2594.4299999999998</v>
      </c>
      <c r="H4178" t="s">
        <v>11</v>
      </c>
      <c r="I4178" t="s">
        <v>1244</v>
      </c>
      <c r="J4178" t="s">
        <v>1140</v>
      </c>
      <c r="K4178" t="s">
        <v>1159</v>
      </c>
    </row>
    <row r="4179" spans="1:11">
      <c r="A4179" s="26">
        <v>43644</v>
      </c>
      <c r="B4179" t="s">
        <v>516</v>
      </c>
      <c r="C4179" t="s">
        <v>517</v>
      </c>
      <c r="D4179" t="s">
        <v>615</v>
      </c>
      <c r="E4179" t="s">
        <v>518</v>
      </c>
      <c r="F4179" s="29">
        <v>26</v>
      </c>
      <c r="G4179" s="29">
        <v>71113.11</v>
      </c>
      <c r="H4179" t="s">
        <v>11</v>
      </c>
      <c r="I4179" t="s">
        <v>1245</v>
      </c>
      <c r="J4179" t="s">
        <v>1140</v>
      </c>
      <c r="K4179" t="s">
        <v>1160</v>
      </c>
    </row>
    <row r="4180" spans="1:11">
      <c r="A4180" s="26">
        <v>43644</v>
      </c>
      <c r="B4180" t="s">
        <v>516</v>
      </c>
      <c r="C4180" t="s">
        <v>517</v>
      </c>
      <c r="D4180" t="s">
        <v>615</v>
      </c>
      <c r="E4180" t="s">
        <v>518</v>
      </c>
      <c r="F4180" s="29">
        <v>0</v>
      </c>
      <c r="G4180" s="29">
        <v>2478.69</v>
      </c>
      <c r="H4180" t="s">
        <v>11</v>
      </c>
      <c r="I4180" t="s">
        <v>1246</v>
      </c>
      <c r="J4180" t="s">
        <v>1140</v>
      </c>
      <c r="K4180" t="s">
        <v>1161</v>
      </c>
    </row>
    <row r="4181" spans="1:11">
      <c r="A4181" s="26">
        <v>43644</v>
      </c>
      <c r="B4181" t="s">
        <v>516</v>
      </c>
      <c r="C4181" t="s">
        <v>517</v>
      </c>
      <c r="D4181" t="s">
        <v>615</v>
      </c>
      <c r="E4181" t="s">
        <v>518</v>
      </c>
      <c r="F4181" s="29">
        <v>80</v>
      </c>
      <c r="G4181" s="29">
        <v>411637.05</v>
      </c>
      <c r="H4181" t="s">
        <v>11</v>
      </c>
      <c r="I4181" t="s">
        <v>681</v>
      </c>
      <c r="J4181" t="s">
        <v>1140</v>
      </c>
      <c r="K4181" t="s">
        <v>1162</v>
      </c>
    </row>
    <row r="4182" spans="1:11">
      <c r="A4182" s="26">
        <v>43644</v>
      </c>
      <c r="B4182" t="s">
        <v>516</v>
      </c>
      <c r="C4182" t="s">
        <v>517</v>
      </c>
      <c r="D4182" t="s">
        <v>615</v>
      </c>
      <c r="E4182" t="s">
        <v>518</v>
      </c>
      <c r="F4182" s="29">
        <v>3</v>
      </c>
      <c r="G4182" s="29">
        <v>31257.05</v>
      </c>
      <c r="H4182" t="s">
        <v>11</v>
      </c>
      <c r="I4182" t="s">
        <v>685</v>
      </c>
      <c r="J4182" t="s">
        <v>1140</v>
      </c>
      <c r="K4182" t="s">
        <v>1163</v>
      </c>
    </row>
    <row r="4183" spans="1:11">
      <c r="A4183" s="26">
        <v>43644</v>
      </c>
      <c r="B4183" t="s">
        <v>516</v>
      </c>
      <c r="C4183" t="s">
        <v>517</v>
      </c>
      <c r="D4183" t="s">
        <v>615</v>
      </c>
      <c r="E4183" t="s">
        <v>518</v>
      </c>
      <c r="F4183" s="29">
        <v>1</v>
      </c>
      <c r="G4183" s="29">
        <v>2095.41</v>
      </c>
      <c r="H4183" t="s">
        <v>11</v>
      </c>
      <c r="I4183" t="s">
        <v>687</v>
      </c>
      <c r="J4183" t="s">
        <v>1140</v>
      </c>
      <c r="K4183" t="s">
        <v>1164</v>
      </c>
    </row>
    <row r="4184" spans="1:11">
      <c r="A4184" s="26">
        <v>43644</v>
      </c>
      <c r="B4184" t="s">
        <v>516</v>
      </c>
      <c r="C4184" t="s">
        <v>517</v>
      </c>
      <c r="D4184" t="s">
        <v>615</v>
      </c>
      <c r="E4184" t="s">
        <v>518</v>
      </c>
      <c r="F4184" s="29">
        <v>2</v>
      </c>
      <c r="G4184" s="29">
        <v>5845.9</v>
      </c>
      <c r="H4184" t="s">
        <v>11</v>
      </c>
      <c r="I4184" t="s">
        <v>689</v>
      </c>
      <c r="J4184" t="s">
        <v>1140</v>
      </c>
      <c r="K4184" t="s">
        <v>1165</v>
      </c>
    </row>
    <row r="4185" spans="1:11">
      <c r="A4185" s="26">
        <v>43644</v>
      </c>
      <c r="B4185" t="s">
        <v>516</v>
      </c>
      <c r="C4185" t="s">
        <v>517</v>
      </c>
      <c r="D4185" t="s">
        <v>615</v>
      </c>
      <c r="E4185" t="s">
        <v>518</v>
      </c>
      <c r="F4185" s="29">
        <v>4</v>
      </c>
      <c r="G4185" s="29">
        <v>4736.72</v>
      </c>
      <c r="H4185" t="s">
        <v>11</v>
      </c>
      <c r="I4185" t="s">
        <v>691</v>
      </c>
      <c r="J4185" t="s">
        <v>1140</v>
      </c>
      <c r="K4185" t="s">
        <v>1166</v>
      </c>
    </row>
    <row r="4186" spans="1:11">
      <c r="A4186" s="26">
        <v>43644</v>
      </c>
      <c r="B4186" t="s">
        <v>516</v>
      </c>
      <c r="C4186" t="s">
        <v>517</v>
      </c>
      <c r="D4186" t="s">
        <v>615</v>
      </c>
      <c r="E4186" t="s">
        <v>518</v>
      </c>
      <c r="F4186" s="29">
        <v>41</v>
      </c>
      <c r="G4186" s="29">
        <v>55575.08</v>
      </c>
      <c r="H4186" t="s">
        <v>11</v>
      </c>
      <c r="I4186" t="s">
        <v>693</v>
      </c>
      <c r="J4186" t="s">
        <v>1140</v>
      </c>
      <c r="K4186" t="s">
        <v>1167</v>
      </c>
    </row>
    <row r="4187" spans="1:11">
      <c r="A4187" s="26">
        <v>43644</v>
      </c>
      <c r="B4187" t="s">
        <v>516</v>
      </c>
      <c r="C4187" t="s">
        <v>517</v>
      </c>
      <c r="D4187" t="s">
        <v>615</v>
      </c>
      <c r="E4187" t="s">
        <v>518</v>
      </c>
      <c r="F4187" s="29">
        <v>1</v>
      </c>
      <c r="G4187" s="29">
        <v>1049.51</v>
      </c>
      <c r="H4187" t="s">
        <v>11</v>
      </c>
      <c r="I4187" t="s">
        <v>695</v>
      </c>
      <c r="J4187" t="s">
        <v>1140</v>
      </c>
      <c r="K4187" t="s">
        <v>1168</v>
      </c>
    </row>
    <row r="4188" spans="1:11">
      <c r="A4188" s="26">
        <v>43644</v>
      </c>
      <c r="B4188" t="s">
        <v>516</v>
      </c>
      <c r="C4188" t="s">
        <v>517</v>
      </c>
      <c r="D4188" t="s">
        <v>615</v>
      </c>
      <c r="E4188" t="s">
        <v>518</v>
      </c>
      <c r="F4188" s="29">
        <v>120</v>
      </c>
      <c r="G4188" s="29">
        <v>68973.440000000002</v>
      </c>
      <c r="H4188" t="s">
        <v>11</v>
      </c>
      <c r="I4188" t="s">
        <v>697</v>
      </c>
      <c r="J4188" t="s">
        <v>1140</v>
      </c>
      <c r="K4188" t="s">
        <v>1169</v>
      </c>
    </row>
    <row r="4189" spans="1:11">
      <c r="A4189" s="26">
        <v>43644</v>
      </c>
      <c r="B4189" t="s">
        <v>516</v>
      </c>
      <c r="C4189" t="s">
        <v>517</v>
      </c>
      <c r="D4189" t="s">
        <v>615</v>
      </c>
      <c r="E4189" t="s">
        <v>518</v>
      </c>
      <c r="F4189" s="29">
        <v>3</v>
      </c>
      <c r="G4189" s="29">
        <v>4418.6899999999996</v>
      </c>
      <c r="H4189" t="s">
        <v>11</v>
      </c>
      <c r="I4189" t="s">
        <v>699</v>
      </c>
      <c r="J4189" t="s">
        <v>1140</v>
      </c>
      <c r="K4189" t="s">
        <v>1170</v>
      </c>
    </row>
    <row r="4190" spans="1:11">
      <c r="A4190" s="26">
        <v>43644</v>
      </c>
      <c r="B4190" t="s">
        <v>516</v>
      </c>
      <c r="C4190" t="s">
        <v>517</v>
      </c>
      <c r="D4190" t="s">
        <v>615</v>
      </c>
      <c r="E4190" t="s">
        <v>518</v>
      </c>
      <c r="F4190" s="29">
        <v>14</v>
      </c>
      <c r="G4190" s="29">
        <v>15828.2</v>
      </c>
      <c r="H4190" t="s">
        <v>11</v>
      </c>
      <c r="I4190" t="s">
        <v>1248</v>
      </c>
      <c r="J4190" t="s">
        <v>1140</v>
      </c>
      <c r="K4190" t="s">
        <v>1229</v>
      </c>
    </row>
    <row r="4191" spans="1:11">
      <c r="A4191" s="26">
        <v>43644</v>
      </c>
      <c r="B4191" t="s">
        <v>516</v>
      </c>
      <c r="C4191" t="s">
        <v>517</v>
      </c>
      <c r="D4191" t="s">
        <v>615</v>
      </c>
      <c r="E4191" t="s">
        <v>518</v>
      </c>
      <c r="F4191" s="29">
        <v>5</v>
      </c>
      <c r="G4191" s="29">
        <v>75782.62</v>
      </c>
      <c r="H4191" t="s">
        <v>11</v>
      </c>
      <c r="I4191" t="s">
        <v>701</v>
      </c>
      <c r="J4191" t="s">
        <v>1140</v>
      </c>
      <c r="K4191" t="s">
        <v>1171</v>
      </c>
    </row>
    <row r="4192" spans="1:11">
      <c r="A4192" s="26">
        <v>43644</v>
      </c>
      <c r="B4192" t="s">
        <v>516</v>
      </c>
      <c r="C4192" t="s">
        <v>517</v>
      </c>
      <c r="D4192" t="s">
        <v>615</v>
      </c>
      <c r="E4192" t="s">
        <v>518</v>
      </c>
      <c r="F4192" s="29">
        <v>7</v>
      </c>
      <c r="G4192" s="29">
        <v>17498.03</v>
      </c>
      <c r="H4192" t="s">
        <v>11</v>
      </c>
      <c r="I4192" t="s">
        <v>1249</v>
      </c>
      <c r="J4192" t="s">
        <v>1140</v>
      </c>
      <c r="K4192" t="s">
        <v>1208</v>
      </c>
    </row>
    <row r="4193" spans="1:11">
      <c r="A4193" s="26">
        <v>43644</v>
      </c>
      <c r="B4193" t="s">
        <v>516</v>
      </c>
      <c r="C4193" t="s">
        <v>517</v>
      </c>
      <c r="D4193" t="s">
        <v>615</v>
      </c>
      <c r="E4193" t="s">
        <v>518</v>
      </c>
      <c r="F4193" s="29">
        <v>9</v>
      </c>
      <c r="G4193" s="29">
        <v>8745.9</v>
      </c>
      <c r="H4193" t="s">
        <v>11</v>
      </c>
      <c r="I4193" t="s">
        <v>1250</v>
      </c>
      <c r="J4193" t="s">
        <v>1140</v>
      </c>
      <c r="K4193" t="s">
        <v>1172</v>
      </c>
    </row>
    <row r="4194" spans="1:11">
      <c r="A4194" s="26">
        <v>43644</v>
      </c>
      <c r="B4194" t="s">
        <v>516</v>
      </c>
      <c r="C4194" t="s">
        <v>517</v>
      </c>
      <c r="D4194" t="s">
        <v>615</v>
      </c>
      <c r="E4194" t="s">
        <v>518</v>
      </c>
      <c r="F4194" s="29">
        <v>17</v>
      </c>
      <c r="G4194" s="29">
        <v>65130.49</v>
      </c>
      <c r="H4194" t="s">
        <v>11</v>
      </c>
      <c r="I4194" t="s">
        <v>763</v>
      </c>
      <c r="J4194" t="s">
        <v>1140</v>
      </c>
      <c r="K4194" t="s">
        <v>1173</v>
      </c>
    </row>
    <row r="4195" spans="1:11">
      <c r="A4195" s="26">
        <v>43644</v>
      </c>
      <c r="B4195" t="s">
        <v>516</v>
      </c>
      <c r="C4195" t="s">
        <v>517</v>
      </c>
      <c r="D4195" t="s">
        <v>615</v>
      </c>
      <c r="E4195" t="s">
        <v>518</v>
      </c>
      <c r="F4195" s="29">
        <v>4</v>
      </c>
      <c r="G4195" s="29">
        <v>46636.72</v>
      </c>
      <c r="H4195" t="s">
        <v>11</v>
      </c>
      <c r="I4195" t="s">
        <v>781</v>
      </c>
      <c r="J4195" t="s">
        <v>1140</v>
      </c>
      <c r="K4195" t="s">
        <v>1174</v>
      </c>
    </row>
    <row r="4196" spans="1:11">
      <c r="A4196" s="26">
        <v>43644</v>
      </c>
      <c r="B4196" t="s">
        <v>516</v>
      </c>
      <c r="C4196" t="s">
        <v>517</v>
      </c>
      <c r="D4196" t="s">
        <v>615</v>
      </c>
      <c r="E4196" t="s">
        <v>518</v>
      </c>
      <c r="F4196" s="29">
        <v>6</v>
      </c>
      <c r="G4196" s="29">
        <v>7718.36</v>
      </c>
      <c r="H4196" t="s">
        <v>11</v>
      </c>
      <c r="I4196" t="s">
        <v>789</v>
      </c>
      <c r="J4196" t="s">
        <v>1140</v>
      </c>
      <c r="K4196" t="s">
        <v>1175</v>
      </c>
    </row>
    <row r="4197" spans="1:11">
      <c r="A4197" s="26">
        <v>43644</v>
      </c>
      <c r="B4197" t="s">
        <v>516</v>
      </c>
      <c r="C4197" t="s">
        <v>517</v>
      </c>
      <c r="D4197" t="s">
        <v>615</v>
      </c>
      <c r="E4197" t="s">
        <v>518</v>
      </c>
      <c r="F4197" s="29">
        <v>1</v>
      </c>
      <c r="G4197" s="29">
        <v>75545.25</v>
      </c>
      <c r="H4197" t="s">
        <v>11</v>
      </c>
      <c r="I4197" t="s">
        <v>809</v>
      </c>
      <c r="J4197" t="s">
        <v>1140</v>
      </c>
      <c r="K4197" t="s">
        <v>1176</v>
      </c>
    </row>
    <row r="4198" spans="1:11">
      <c r="A4198" s="26">
        <v>43644</v>
      </c>
      <c r="B4198" t="s">
        <v>516</v>
      </c>
      <c r="C4198" t="s">
        <v>517</v>
      </c>
      <c r="D4198" t="s">
        <v>615</v>
      </c>
      <c r="E4198" t="s">
        <v>518</v>
      </c>
      <c r="F4198" s="29">
        <v>2</v>
      </c>
      <c r="G4198" s="29">
        <v>3219.34</v>
      </c>
      <c r="H4198" t="s">
        <v>11</v>
      </c>
      <c r="I4198" t="s">
        <v>1337</v>
      </c>
      <c r="J4198" t="s">
        <v>1140</v>
      </c>
      <c r="K4198" t="s">
        <v>1177</v>
      </c>
    </row>
    <row r="4199" spans="1:11">
      <c r="A4199" s="26">
        <v>43644</v>
      </c>
      <c r="B4199" t="s">
        <v>516</v>
      </c>
      <c r="C4199" t="s">
        <v>517</v>
      </c>
      <c r="D4199" t="s">
        <v>615</v>
      </c>
      <c r="E4199" t="s">
        <v>518</v>
      </c>
      <c r="F4199" s="29">
        <v>44</v>
      </c>
      <c r="G4199" s="29">
        <v>483673.77</v>
      </c>
      <c r="H4199" t="s">
        <v>11</v>
      </c>
      <c r="I4199" t="s">
        <v>953</v>
      </c>
      <c r="J4199" t="s">
        <v>1140</v>
      </c>
      <c r="K4199" t="s">
        <v>1178</v>
      </c>
    </row>
    <row r="4200" spans="1:11">
      <c r="A4200" s="26">
        <v>43644</v>
      </c>
      <c r="B4200" t="s">
        <v>516</v>
      </c>
      <c r="C4200" t="s">
        <v>517</v>
      </c>
      <c r="D4200" t="s">
        <v>615</v>
      </c>
      <c r="E4200" t="s">
        <v>518</v>
      </c>
      <c r="F4200" s="29">
        <v>70</v>
      </c>
      <c r="G4200" s="29">
        <v>362949.18</v>
      </c>
      <c r="H4200" t="s">
        <v>11</v>
      </c>
      <c r="I4200" t="s">
        <v>955</v>
      </c>
      <c r="J4200" t="s">
        <v>1140</v>
      </c>
      <c r="K4200" t="s">
        <v>1179</v>
      </c>
    </row>
    <row r="4201" spans="1:11">
      <c r="A4201" s="26">
        <v>43644</v>
      </c>
      <c r="B4201" t="s">
        <v>516</v>
      </c>
      <c r="C4201" t="s">
        <v>517</v>
      </c>
      <c r="D4201" t="s">
        <v>615</v>
      </c>
      <c r="E4201" t="s">
        <v>518</v>
      </c>
      <c r="F4201" s="29">
        <v>226</v>
      </c>
      <c r="G4201" s="29">
        <v>1239291.8</v>
      </c>
      <c r="H4201" t="s">
        <v>11</v>
      </c>
      <c r="I4201" t="s">
        <v>957</v>
      </c>
      <c r="J4201" t="s">
        <v>1140</v>
      </c>
      <c r="K4201" t="s">
        <v>1180</v>
      </c>
    </row>
    <row r="4202" spans="1:11">
      <c r="A4202" s="26">
        <v>43644</v>
      </c>
      <c r="B4202" t="s">
        <v>516</v>
      </c>
      <c r="C4202" t="s">
        <v>517</v>
      </c>
      <c r="D4202" t="s">
        <v>615</v>
      </c>
      <c r="E4202" t="s">
        <v>518</v>
      </c>
      <c r="F4202" s="29">
        <v>114</v>
      </c>
      <c r="G4202" s="29">
        <v>592185.25</v>
      </c>
      <c r="H4202" t="s">
        <v>11</v>
      </c>
      <c r="I4202" t="s">
        <v>959</v>
      </c>
      <c r="J4202" t="s">
        <v>1140</v>
      </c>
      <c r="K4202" t="s">
        <v>1181</v>
      </c>
    </row>
    <row r="4203" spans="1:11">
      <c r="A4203" s="26">
        <v>43644</v>
      </c>
      <c r="B4203" t="s">
        <v>516</v>
      </c>
      <c r="C4203" t="s">
        <v>517</v>
      </c>
      <c r="D4203" t="s">
        <v>615</v>
      </c>
      <c r="E4203" t="s">
        <v>518</v>
      </c>
      <c r="F4203" s="29">
        <v>53</v>
      </c>
      <c r="G4203" s="29">
        <v>252113.11</v>
      </c>
      <c r="H4203" t="s">
        <v>11</v>
      </c>
      <c r="I4203" t="s">
        <v>961</v>
      </c>
      <c r="J4203" t="s">
        <v>1140</v>
      </c>
      <c r="K4203" t="s">
        <v>1182</v>
      </c>
    </row>
    <row r="4204" spans="1:11">
      <c r="A4204" s="26">
        <v>43644</v>
      </c>
      <c r="B4204" t="s">
        <v>516</v>
      </c>
      <c r="C4204" t="s">
        <v>517</v>
      </c>
      <c r="D4204" t="s">
        <v>615</v>
      </c>
      <c r="E4204" t="s">
        <v>518</v>
      </c>
      <c r="F4204" s="29">
        <v>72</v>
      </c>
      <c r="G4204" s="29">
        <v>397940.98</v>
      </c>
      <c r="H4204" t="s">
        <v>11</v>
      </c>
      <c r="I4204" t="s">
        <v>969</v>
      </c>
      <c r="J4204" t="s">
        <v>1140</v>
      </c>
      <c r="K4204" t="s">
        <v>1183</v>
      </c>
    </row>
    <row r="4205" spans="1:11">
      <c r="A4205" s="26">
        <v>43644</v>
      </c>
      <c r="B4205" t="s">
        <v>516</v>
      </c>
      <c r="C4205" t="s">
        <v>517</v>
      </c>
      <c r="D4205" t="s">
        <v>615</v>
      </c>
      <c r="E4205" t="s">
        <v>518</v>
      </c>
      <c r="F4205" s="29">
        <v>27</v>
      </c>
      <c r="G4205" s="29">
        <v>52477.05</v>
      </c>
      <c r="H4205" t="s">
        <v>11</v>
      </c>
      <c r="I4205" t="s">
        <v>971</v>
      </c>
      <c r="J4205" t="s">
        <v>1140</v>
      </c>
      <c r="K4205" t="s">
        <v>1184</v>
      </c>
    </row>
    <row r="4206" spans="1:11">
      <c r="A4206" s="26">
        <v>43644</v>
      </c>
      <c r="B4206" t="s">
        <v>516</v>
      </c>
      <c r="C4206" t="s">
        <v>517</v>
      </c>
      <c r="D4206" t="s">
        <v>615</v>
      </c>
      <c r="E4206" t="s">
        <v>518</v>
      </c>
      <c r="F4206" s="29">
        <v>53</v>
      </c>
      <c r="G4206" s="29">
        <v>149531.15</v>
      </c>
      <c r="H4206" t="s">
        <v>11</v>
      </c>
      <c r="I4206" t="s">
        <v>975</v>
      </c>
      <c r="J4206" t="s">
        <v>1140</v>
      </c>
      <c r="K4206" t="s">
        <v>1185</v>
      </c>
    </row>
    <row r="4207" spans="1:11">
      <c r="A4207" s="26">
        <v>43644</v>
      </c>
      <c r="B4207" t="s">
        <v>516</v>
      </c>
      <c r="C4207" t="s">
        <v>517</v>
      </c>
      <c r="D4207" t="s">
        <v>615</v>
      </c>
      <c r="E4207" t="s">
        <v>518</v>
      </c>
      <c r="F4207" s="29">
        <v>3</v>
      </c>
      <c r="G4207" s="29">
        <v>7032.46</v>
      </c>
      <c r="H4207" t="s">
        <v>11</v>
      </c>
      <c r="I4207" t="s">
        <v>1325</v>
      </c>
      <c r="J4207" t="s">
        <v>1140</v>
      </c>
      <c r="K4207" t="s">
        <v>1186</v>
      </c>
    </row>
    <row r="4208" spans="1:11">
      <c r="A4208" s="26">
        <v>43644</v>
      </c>
      <c r="B4208" t="s">
        <v>516</v>
      </c>
      <c r="C4208" t="s">
        <v>517</v>
      </c>
      <c r="D4208" t="s">
        <v>615</v>
      </c>
      <c r="E4208" t="s">
        <v>1188</v>
      </c>
      <c r="F4208" s="29">
        <v>378</v>
      </c>
      <c r="G4208" s="29">
        <v>258316578.84999999</v>
      </c>
      <c r="H4208" t="s">
        <v>11</v>
      </c>
      <c r="I4208" t="s">
        <v>1189</v>
      </c>
      <c r="J4208" t="s">
        <v>1190</v>
      </c>
      <c r="K4208" t="s">
        <v>1191</v>
      </c>
    </row>
    <row r="4209" spans="1:11">
      <c r="A4209" s="26">
        <v>43644</v>
      </c>
      <c r="B4209" t="s">
        <v>516</v>
      </c>
      <c r="C4209" t="s">
        <v>517</v>
      </c>
      <c r="D4209" t="s">
        <v>615</v>
      </c>
      <c r="E4209" t="s">
        <v>1188</v>
      </c>
      <c r="F4209" s="29">
        <v>1367</v>
      </c>
      <c r="G4209" s="29">
        <v>187168475.93000001</v>
      </c>
      <c r="H4209" t="s">
        <v>11</v>
      </c>
      <c r="I4209" t="s">
        <v>1192</v>
      </c>
      <c r="J4209" t="s">
        <v>1190</v>
      </c>
      <c r="K4209" t="s">
        <v>1193</v>
      </c>
    </row>
    <row r="4210" spans="1:11">
      <c r="A4210" s="26">
        <v>43644</v>
      </c>
      <c r="B4210" t="s">
        <v>516</v>
      </c>
      <c r="C4210" t="s">
        <v>517</v>
      </c>
      <c r="D4210" t="s">
        <v>615</v>
      </c>
      <c r="E4210" t="s">
        <v>619</v>
      </c>
      <c r="F4210" s="29">
        <v>851</v>
      </c>
      <c r="G4210" s="29">
        <v>14947162.09</v>
      </c>
      <c r="H4210" t="s">
        <v>11</v>
      </c>
      <c r="I4210" t="s">
        <v>1194</v>
      </c>
      <c r="J4210" t="s">
        <v>1190</v>
      </c>
      <c r="K4210" t="s">
        <v>1195</v>
      </c>
    </row>
    <row r="4211" spans="1:11">
      <c r="A4211" s="26">
        <v>43644</v>
      </c>
      <c r="B4211" t="s">
        <v>516</v>
      </c>
      <c r="C4211" t="s">
        <v>517</v>
      </c>
      <c r="D4211" t="s">
        <v>615</v>
      </c>
      <c r="E4211" t="s">
        <v>619</v>
      </c>
      <c r="F4211" s="29">
        <v>1015</v>
      </c>
      <c r="G4211" s="29">
        <v>26158746.43</v>
      </c>
      <c r="H4211" t="s">
        <v>11</v>
      </c>
      <c r="I4211" t="s">
        <v>1196</v>
      </c>
      <c r="J4211" t="s">
        <v>1190</v>
      </c>
      <c r="K4211" t="s">
        <v>1197</v>
      </c>
    </row>
    <row r="4212" spans="1:11">
      <c r="A4212" s="26">
        <v>43644</v>
      </c>
      <c r="B4212" t="s">
        <v>516</v>
      </c>
      <c r="C4212" t="s">
        <v>517</v>
      </c>
      <c r="D4212" t="s">
        <v>615</v>
      </c>
      <c r="E4212" t="s">
        <v>619</v>
      </c>
      <c r="F4212" s="29">
        <v>716</v>
      </c>
      <c r="G4212" s="29">
        <v>16178162.33</v>
      </c>
      <c r="H4212" t="s">
        <v>11</v>
      </c>
      <c r="I4212" t="s">
        <v>1198</v>
      </c>
      <c r="J4212" t="s">
        <v>1190</v>
      </c>
      <c r="K4212" t="s">
        <v>1199</v>
      </c>
    </row>
    <row r="4213" spans="1:11">
      <c r="A4213" s="26">
        <v>43644</v>
      </c>
      <c r="B4213" t="s">
        <v>516</v>
      </c>
      <c r="C4213" t="s">
        <v>517</v>
      </c>
      <c r="D4213" t="s">
        <v>615</v>
      </c>
      <c r="E4213" t="s">
        <v>1200</v>
      </c>
      <c r="F4213" s="29">
        <v>939</v>
      </c>
      <c r="G4213" s="29">
        <v>2053857816.3900001</v>
      </c>
      <c r="H4213" t="s">
        <v>11</v>
      </c>
      <c r="I4213" t="s">
        <v>1201</v>
      </c>
      <c r="J4213" t="s">
        <v>1190</v>
      </c>
      <c r="K4213" t="s">
        <v>1202</v>
      </c>
    </row>
    <row r="4214" spans="1:11">
      <c r="A4214" s="26">
        <v>43644</v>
      </c>
      <c r="B4214" t="s">
        <v>516</v>
      </c>
      <c r="C4214" t="s">
        <v>517</v>
      </c>
      <c r="D4214" t="s">
        <v>615</v>
      </c>
      <c r="E4214" t="s">
        <v>1188</v>
      </c>
      <c r="F4214" s="29">
        <v>41</v>
      </c>
      <c r="G4214" s="29">
        <v>289385.74</v>
      </c>
      <c r="H4214" t="s">
        <v>11</v>
      </c>
      <c r="I4214" t="s">
        <v>1209</v>
      </c>
      <c r="J4214" t="s">
        <v>1210</v>
      </c>
      <c r="K4214" t="s">
        <v>1211</v>
      </c>
    </row>
    <row r="4215" spans="1:11">
      <c r="A4215" s="26">
        <v>43644</v>
      </c>
      <c r="B4215" t="s">
        <v>516</v>
      </c>
      <c r="C4215" t="s">
        <v>517</v>
      </c>
      <c r="D4215" t="s">
        <v>615</v>
      </c>
      <c r="E4215" t="s">
        <v>1188</v>
      </c>
      <c r="F4215" s="29">
        <v>389</v>
      </c>
      <c r="G4215" s="29">
        <v>160503.07999999999</v>
      </c>
      <c r="H4215" t="s">
        <v>11</v>
      </c>
      <c r="I4215" t="s">
        <v>1212</v>
      </c>
      <c r="J4215" t="s">
        <v>1210</v>
      </c>
      <c r="K4215" t="s">
        <v>1213</v>
      </c>
    </row>
    <row r="4216" spans="1:11">
      <c r="A4216" s="26">
        <v>43644</v>
      </c>
      <c r="B4216" t="s">
        <v>516</v>
      </c>
      <c r="C4216" t="s">
        <v>517</v>
      </c>
      <c r="D4216" t="s">
        <v>615</v>
      </c>
      <c r="E4216" t="s">
        <v>518</v>
      </c>
      <c r="F4216" s="29">
        <v>0</v>
      </c>
      <c r="G4216" s="29">
        <v>0</v>
      </c>
      <c r="H4216" t="s">
        <v>11</v>
      </c>
      <c r="I4216" t="s">
        <v>1349</v>
      </c>
      <c r="J4216" t="s">
        <v>1350</v>
      </c>
      <c r="K4216" t="s">
        <v>1351</v>
      </c>
    </row>
    <row r="4217" spans="1:11">
      <c r="A4217" s="26">
        <v>43553</v>
      </c>
      <c r="B4217" t="s">
        <v>516</v>
      </c>
      <c r="C4217" t="s">
        <v>517</v>
      </c>
      <c r="D4217" t="s">
        <v>615</v>
      </c>
      <c r="E4217" t="s">
        <v>518</v>
      </c>
      <c r="F4217" s="29">
        <v>176</v>
      </c>
      <c r="G4217" s="29">
        <v>68250229</v>
      </c>
      <c r="H4217" t="s">
        <v>11</v>
      </c>
      <c r="I4217" t="s">
        <v>616</v>
      </c>
      <c r="J4217" t="s">
        <v>617</v>
      </c>
      <c r="K4217" t="s">
        <v>618</v>
      </c>
    </row>
    <row r="4218" spans="1:11">
      <c r="A4218" s="26">
        <v>43553</v>
      </c>
      <c r="B4218" t="s">
        <v>516</v>
      </c>
      <c r="C4218" t="s">
        <v>517</v>
      </c>
      <c r="D4218" t="s">
        <v>615</v>
      </c>
      <c r="E4218" t="s">
        <v>619</v>
      </c>
      <c r="F4218" s="29">
        <v>126</v>
      </c>
      <c r="G4218" s="29">
        <v>1633153.94</v>
      </c>
      <c r="H4218" t="s">
        <v>11</v>
      </c>
      <c r="I4218" t="s">
        <v>620</v>
      </c>
      <c r="J4218" t="s">
        <v>617</v>
      </c>
      <c r="K4218" t="s">
        <v>621</v>
      </c>
    </row>
    <row r="4219" spans="1:11">
      <c r="A4219" s="26">
        <v>43553</v>
      </c>
      <c r="B4219" t="s">
        <v>516</v>
      </c>
      <c r="C4219" t="s">
        <v>517</v>
      </c>
      <c r="D4219" t="s">
        <v>615</v>
      </c>
      <c r="E4219" t="s">
        <v>518</v>
      </c>
      <c r="F4219" s="29">
        <v>475</v>
      </c>
      <c r="G4219" s="29">
        <v>228862558.33000001</v>
      </c>
      <c r="H4219" t="s">
        <v>11</v>
      </c>
      <c r="I4219" t="s">
        <v>622</v>
      </c>
      <c r="J4219" t="s">
        <v>617</v>
      </c>
      <c r="K4219" t="s">
        <v>623</v>
      </c>
    </row>
    <row r="4220" spans="1:11">
      <c r="A4220" s="26">
        <v>43553</v>
      </c>
      <c r="B4220" t="s">
        <v>516</v>
      </c>
      <c r="C4220" t="s">
        <v>517</v>
      </c>
      <c r="D4220" t="s">
        <v>615</v>
      </c>
      <c r="E4220" t="s">
        <v>518</v>
      </c>
      <c r="F4220" s="29">
        <v>165</v>
      </c>
      <c r="G4220" s="29">
        <v>363891.67</v>
      </c>
      <c r="H4220" t="s">
        <v>11</v>
      </c>
      <c r="I4220" t="s">
        <v>624</v>
      </c>
      <c r="J4220" t="s">
        <v>617</v>
      </c>
      <c r="K4220" t="s">
        <v>625</v>
      </c>
    </row>
    <row r="4221" spans="1:11">
      <c r="A4221" s="26">
        <v>43553</v>
      </c>
      <c r="B4221" t="s">
        <v>516</v>
      </c>
      <c r="C4221" t="s">
        <v>517</v>
      </c>
      <c r="D4221" t="s">
        <v>615</v>
      </c>
      <c r="E4221" t="s">
        <v>518</v>
      </c>
      <c r="F4221" s="29">
        <v>44</v>
      </c>
      <c r="G4221" s="29">
        <v>6639703.3300000001</v>
      </c>
      <c r="H4221" t="s">
        <v>11</v>
      </c>
      <c r="I4221" t="s">
        <v>626</v>
      </c>
      <c r="J4221" t="s">
        <v>627</v>
      </c>
      <c r="K4221" t="s">
        <v>628</v>
      </c>
    </row>
    <row r="4222" spans="1:11">
      <c r="A4222" s="26">
        <v>43553</v>
      </c>
      <c r="B4222" t="s">
        <v>516</v>
      </c>
      <c r="C4222" t="s">
        <v>517</v>
      </c>
      <c r="D4222" t="s">
        <v>615</v>
      </c>
      <c r="E4222" t="s">
        <v>518</v>
      </c>
      <c r="F4222" s="29">
        <v>140</v>
      </c>
      <c r="G4222" s="29">
        <v>6981825.5599999996</v>
      </c>
      <c r="H4222" t="s">
        <v>11</v>
      </c>
      <c r="I4222" t="s">
        <v>629</v>
      </c>
      <c r="J4222" t="s">
        <v>627</v>
      </c>
      <c r="K4222" t="s">
        <v>630</v>
      </c>
    </row>
    <row r="4223" spans="1:11">
      <c r="A4223" s="26">
        <v>43553</v>
      </c>
      <c r="B4223" t="s">
        <v>516</v>
      </c>
      <c r="C4223" t="s">
        <v>517</v>
      </c>
      <c r="D4223" t="s">
        <v>615</v>
      </c>
      <c r="E4223" t="s">
        <v>518</v>
      </c>
      <c r="F4223" s="29">
        <v>928</v>
      </c>
      <c r="G4223" s="29">
        <v>21157059.260000002</v>
      </c>
      <c r="H4223" t="s">
        <v>11</v>
      </c>
      <c r="I4223" t="s">
        <v>631</v>
      </c>
      <c r="J4223" t="s">
        <v>627</v>
      </c>
      <c r="K4223" t="s">
        <v>632</v>
      </c>
    </row>
    <row r="4224" spans="1:11">
      <c r="A4224" s="26">
        <v>43553</v>
      </c>
      <c r="B4224" t="s">
        <v>516</v>
      </c>
      <c r="C4224" t="s">
        <v>517</v>
      </c>
      <c r="D4224" t="s">
        <v>615</v>
      </c>
      <c r="E4224" t="s">
        <v>518</v>
      </c>
      <c r="F4224" s="29">
        <v>6799</v>
      </c>
      <c r="G4224" s="29">
        <v>3114835458.1500001</v>
      </c>
      <c r="H4224" t="s">
        <v>11</v>
      </c>
      <c r="I4224" t="s">
        <v>1237</v>
      </c>
      <c r="J4224" t="s">
        <v>627</v>
      </c>
      <c r="K4224" t="s">
        <v>634</v>
      </c>
    </row>
    <row r="4225" spans="1:11">
      <c r="A4225" s="26">
        <v>43553</v>
      </c>
      <c r="B4225" t="s">
        <v>516</v>
      </c>
      <c r="C4225" t="s">
        <v>517</v>
      </c>
      <c r="D4225" t="s">
        <v>615</v>
      </c>
      <c r="E4225" t="s">
        <v>518</v>
      </c>
      <c r="F4225" s="29">
        <v>196</v>
      </c>
      <c r="G4225" s="29">
        <v>17754006.300000001</v>
      </c>
      <c r="H4225" t="s">
        <v>11</v>
      </c>
      <c r="I4225" t="s">
        <v>635</v>
      </c>
      <c r="J4225" t="s">
        <v>627</v>
      </c>
      <c r="K4225" t="s">
        <v>636</v>
      </c>
    </row>
    <row r="4226" spans="1:11">
      <c r="A4226" s="26">
        <v>43553</v>
      </c>
      <c r="B4226" t="s">
        <v>516</v>
      </c>
      <c r="C4226" t="s">
        <v>517</v>
      </c>
      <c r="D4226" t="s">
        <v>615</v>
      </c>
      <c r="E4226" t="s">
        <v>518</v>
      </c>
      <c r="F4226" s="29">
        <v>68</v>
      </c>
      <c r="G4226" s="29">
        <v>13848691.48</v>
      </c>
      <c r="H4226" t="s">
        <v>11</v>
      </c>
      <c r="I4226" t="s">
        <v>637</v>
      </c>
      <c r="J4226" t="s">
        <v>627</v>
      </c>
      <c r="K4226" t="s">
        <v>638</v>
      </c>
    </row>
    <row r="4227" spans="1:11">
      <c r="A4227" s="26">
        <v>43553</v>
      </c>
      <c r="B4227" t="s">
        <v>516</v>
      </c>
      <c r="C4227" t="s">
        <v>517</v>
      </c>
      <c r="D4227" t="s">
        <v>615</v>
      </c>
      <c r="E4227" t="s">
        <v>518</v>
      </c>
      <c r="F4227" s="29">
        <v>164</v>
      </c>
      <c r="G4227" s="29">
        <v>6031575.1900000004</v>
      </c>
      <c r="H4227" t="s">
        <v>11</v>
      </c>
      <c r="I4227" t="s">
        <v>639</v>
      </c>
      <c r="J4227" t="s">
        <v>627</v>
      </c>
      <c r="K4227" t="s">
        <v>640</v>
      </c>
    </row>
    <row r="4228" spans="1:11">
      <c r="A4228" s="26">
        <v>43553</v>
      </c>
      <c r="B4228" t="s">
        <v>516</v>
      </c>
      <c r="C4228" t="s">
        <v>517</v>
      </c>
      <c r="D4228" t="s">
        <v>615</v>
      </c>
      <c r="E4228" t="s">
        <v>518</v>
      </c>
      <c r="F4228" s="29">
        <v>1089</v>
      </c>
      <c r="G4228" s="29">
        <v>24970182.960000001</v>
      </c>
      <c r="H4228" t="s">
        <v>11</v>
      </c>
      <c r="I4228" t="s">
        <v>641</v>
      </c>
      <c r="J4228" t="s">
        <v>627</v>
      </c>
      <c r="K4228" t="s">
        <v>642</v>
      </c>
    </row>
    <row r="4229" spans="1:11">
      <c r="A4229" s="26">
        <v>43553</v>
      </c>
      <c r="B4229" t="s">
        <v>516</v>
      </c>
      <c r="C4229" t="s">
        <v>517</v>
      </c>
      <c r="D4229" t="s">
        <v>615</v>
      </c>
      <c r="E4229" t="s">
        <v>518</v>
      </c>
      <c r="F4229" s="29">
        <v>27</v>
      </c>
      <c r="G4229" s="29">
        <v>984832.59</v>
      </c>
      <c r="H4229" t="s">
        <v>11</v>
      </c>
      <c r="I4229" t="s">
        <v>643</v>
      </c>
      <c r="J4229" t="s">
        <v>627</v>
      </c>
      <c r="K4229" t="s">
        <v>644</v>
      </c>
    </row>
    <row r="4230" spans="1:11">
      <c r="A4230" s="26">
        <v>43553</v>
      </c>
      <c r="B4230" t="s">
        <v>516</v>
      </c>
      <c r="C4230" t="s">
        <v>517</v>
      </c>
      <c r="D4230" t="s">
        <v>615</v>
      </c>
      <c r="E4230" t="s">
        <v>518</v>
      </c>
      <c r="F4230" s="29">
        <v>304</v>
      </c>
      <c r="G4230" s="29">
        <v>27344018.52</v>
      </c>
      <c r="H4230" t="s">
        <v>11</v>
      </c>
      <c r="I4230" t="s">
        <v>645</v>
      </c>
      <c r="J4230" t="s">
        <v>627</v>
      </c>
      <c r="K4230" t="s">
        <v>646</v>
      </c>
    </row>
    <row r="4231" spans="1:11">
      <c r="A4231" s="26">
        <v>43553</v>
      </c>
      <c r="B4231" t="s">
        <v>516</v>
      </c>
      <c r="C4231" t="s">
        <v>517</v>
      </c>
      <c r="D4231" t="s">
        <v>615</v>
      </c>
      <c r="E4231" t="s">
        <v>518</v>
      </c>
      <c r="F4231" s="29">
        <v>118</v>
      </c>
      <c r="G4231" s="29">
        <v>6315284.0700000003</v>
      </c>
      <c r="H4231" t="s">
        <v>11</v>
      </c>
      <c r="I4231" t="s">
        <v>1238</v>
      </c>
      <c r="J4231" t="s">
        <v>627</v>
      </c>
      <c r="K4231" t="s">
        <v>648</v>
      </c>
    </row>
    <row r="4232" spans="1:11">
      <c r="A4232" s="26">
        <v>43553</v>
      </c>
      <c r="B4232" t="s">
        <v>516</v>
      </c>
      <c r="C4232" t="s">
        <v>517</v>
      </c>
      <c r="D4232" t="s">
        <v>615</v>
      </c>
      <c r="E4232" t="s">
        <v>518</v>
      </c>
      <c r="F4232" s="29">
        <v>65</v>
      </c>
      <c r="G4232" s="29">
        <v>1771610</v>
      </c>
      <c r="H4232" t="s">
        <v>11</v>
      </c>
      <c r="I4232" t="s">
        <v>649</v>
      </c>
      <c r="J4232" t="s">
        <v>627</v>
      </c>
      <c r="K4232" t="s">
        <v>650</v>
      </c>
    </row>
    <row r="4233" spans="1:11">
      <c r="A4233" s="26">
        <v>43553</v>
      </c>
      <c r="B4233" t="s">
        <v>516</v>
      </c>
      <c r="C4233" t="s">
        <v>517</v>
      </c>
      <c r="D4233" t="s">
        <v>615</v>
      </c>
      <c r="E4233" t="s">
        <v>518</v>
      </c>
      <c r="F4233" s="29">
        <v>132</v>
      </c>
      <c r="G4233" s="29">
        <v>5412876.6699999999</v>
      </c>
      <c r="H4233" t="s">
        <v>11</v>
      </c>
      <c r="I4233" t="s">
        <v>1239</v>
      </c>
      <c r="J4233" t="s">
        <v>627</v>
      </c>
      <c r="K4233" t="s">
        <v>652</v>
      </c>
    </row>
    <row r="4234" spans="1:11">
      <c r="A4234" s="26">
        <v>43553</v>
      </c>
      <c r="B4234" t="s">
        <v>516</v>
      </c>
      <c r="C4234" t="s">
        <v>517</v>
      </c>
      <c r="D4234" t="s">
        <v>615</v>
      </c>
      <c r="E4234" t="s">
        <v>518</v>
      </c>
      <c r="F4234" s="29">
        <v>119</v>
      </c>
      <c r="G4234" s="29">
        <v>17124717.039999999</v>
      </c>
      <c r="H4234" t="s">
        <v>11</v>
      </c>
      <c r="I4234" t="s">
        <v>653</v>
      </c>
      <c r="J4234" t="s">
        <v>627</v>
      </c>
      <c r="K4234" t="s">
        <v>654</v>
      </c>
    </row>
    <row r="4235" spans="1:11">
      <c r="A4235" s="26">
        <v>43553</v>
      </c>
      <c r="B4235" t="s">
        <v>516</v>
      </c>
      <c r="C4235" t="s">
        <v>517</v>
      </c>
      <c r="D4235" t="s">
        <v>615</v>
      </c>
      <c r="E4235" t="s">
        <v>518</v>
      </c>
      <c r="F4235" s="29">
        <v>394</v>
      </c>
      <c r="G4235" s="29">
        <v>23610870.370000001</v>
      </c>
      <c r="H4235" t="s">
        <v>11</v>
      </c>
      <c r="I4235" t="s">
        <v>1240</v>
      </c>
      <c r="J4235" t="s">
        <v>627</v>
      </c>
      <c r="K4235" t="s">
        <v>656</v>
      </c>
    </row>
    <row r="4236" spans="1:11">
      <c r="A4236" s="26">
        <v>43553</v>
      </c>
      <c r="B4236" t="s">
        <v>516</v>
      </c>
      <c r="C4236" t="s">
        <v>517</v>
      </c>
      <c r="D4236" t="s">
        <v>615</v>
      </c>
      <c r="E4236" t="s">
        <v>518</v>
      </c>
      <c r="F4236" s="29">
        <v>577</v>
      </c>
      <c r="G4236" s="29">
        <v>20665145.190000001</v>
      </c>
      <c r="H4236" t="s">
        <v>11</v>
      </c>
      <c r="I4236" t="s">
        <v>657</v>
      </c>
      <c r="J4236" t="s">
        <v>627</v>
      </c>
      <c r="K4236" t="s">
        <v>658</v>
      </c>
    </row>
    <row r="4237" spans="1:11">
      <c r="A4237" s="26">
        <v>43553</v>
      </c>
      <c r="B4237" t="s">
        <v>516</v>
      </c>
      <c r="C4237" t="s">
        <v>517</v>
      </c>
      <c r="D4237" t="s">
        <v>615</v>
      </c>
      <c r="E4237" t="s">
        <v>518</v>
      </c>
      <c r="F4237" s="29">
        <v>236</v>
      </c>
      <c r="G4237" s="29">
        <v>3289665.56</v>
      </c>
      <c r="H4237" t="s">
        <v>11</v>
      </c>
      <c r="I4237" t="s">
        <v>659</v>
      </c>
      <c r="J4237" t="s">
        <v>627</v>
      </c>
      <c r="K4237" t="s">
        <v>660</v>
      </c>
    </row>
    <row r="4238" spans="1:11">
      <c r="A4238" s="26">
        <v>43553</v>
      </c>
      <c r="B4238" t="s">
        <v>516</v>
      </c>
      <c r="C4238" t="s">
        <v>517</v>
      </c>
      <c r="D4238" t="s">
        <v>615</v>
      </c>
      <c r="E4238" t="s">
        <v>518</v>
      </c>
      <c r="F4238" s="29">
        <v>70</v>
      </c>
      <c r="G4238" s="29">
        <v>2782923.33</v>
      </c>
      <c r="H4238" t="s">
        <v>11</v>
      </c>
      <c r="I4238" t="s">
        <v>1241</v>
      </c>
      <c r="J4238" t="s">
        <v>627</v>
      </c>
      <c r="K4238" t="s">
        <v>662</v>
      </c>
    </row>
    <row r="4239" spans="1:11">
      <c r="A4239" s="26">
        <v>43553</v>
      </c>
      <c r="B4239" t="s">
        <v>516</v>
      </c>
      <c r="C4239" t="s">
        <v>517</v>
      </c>
      <c r="D4239" t="s">
        <v>615</v>
      </c>
      <c r="E4239" t="s">
        <v>518</v>
      </c>
      <c r="F4239" s="29">
        <v>3241</v>
      </c>
      <c r="G4239" s="29">
        <v>166887630</v>
      </c>
      <c r="H4239" t="s">
        <v>11</v>
      </c>
      <c r="I4239" t="s">
        <v>1242</v>
      </c>
      <c r="J4239" t="s">
        <v>627</v>
      </c>
      <c r="K4239" t="s">
        <v>1223</v>
      </c>
    </row>
    <row r="4240" spans="1:11">
      <c r="A4240" s="26">
        <v>43553</v>
      </c>
      <c r="B4240" t="s">
        <v>516</v>
      </c>
      <c r="C4240" t="s">
        <v>517</v>
      </c>
      <c r="D4240" t="s">
        <v>615</v>
      </c>
      <c r="E4240" t="s">
        <v>518</v>
      </c>
      <c r="F4240" s="29">
        <v>867</v>
      </c>
      <c r="G4240" s="29">
        <v>101974594.81</v>
      </c>
      <c r="H4240" t="s">
        <v>11</v>
      </c>
      <c r="I4240" t="s">
        <v>1243</v>
      </c>
      <c r="J4240" t="s">
        <v>627</v>
      </c>
      <c r="K4240" t="s">
        <v>664</v>
      </c>
    </row>
    <row r="4241" spans="1:11">
      <c r="A4241" s="26">
        <v>43553</v>
      </c>
      <c r="B4241" t="s">
        <v>516</v>
      </c>
      <c r="C4241" t="s">
        <v>517</v>
      </c>
      <c r="D4241" t="s">
        <v>615</v>
      </c>
      <c r="E4241" t="s">
        <v>518</v>
      </c>
      <c r="F4241" s="29">
        <v>260</v>
      </c>
      <c r="G4241" s="29">
        <v>6287770</v>
      </c>
      <c r="H4241" t="s">
        <v>11</v>
      </c>
      <c r="I4241" t="s">
        <v>665</v>
      </c>
      <c r="J4241" t="s">
        <v>627</v>
      </c>
      <c r="K4241" t="s">
        <v>666</v>
      </c>
    </row>
    <row r="4242" spans="1:11">
      <c r="A4242" s="26">
        <v>43553</v>
      </c>
      <c r="B4242" t="s">
        <v>516</v>
      </c>
      <c r="C4242" t="s">
        <v>517</v>
      </c>
      <c r="D4242" t="s">
        <v>615</v>
      </c>
      <c r="E4242" t="s">
        <v>518</v>
      </c>
      <c r="F4242" s="29">
        <v>8</v>
      </c>
      <c r="G4242" s="29">
        <v>283558.15000000002</v>
      </c>
      <c r="H4242" t="s">
        <v>11</v>
      </c>
      <c r="I4242" t="s">
        <v>671</v>
      </c>
      <c r="J4242" t="s">
        <v>627</v>
      </c>
      <c r="K4242" t="s">
        <v>672</v>
      </c>
    </row>
    <row r="4243" spans="1:11">
      <c r="A4243" s="26">
        <v>43553</v>
      </c>
      <c r="B4243" t="s">
        <v>516</v>
      </c>
      <c r="C4243" t="s">
        <v>517</v>
      </c>
      <c r="D4243" t="s">
        <v>615</v>
      </c>
      <c r="E4243" t="s">
        <v>518</v>
      </c>
      <c r="F4243" s="29">
        <v>698</v>
      </c>
      <c r="G4243" s="29">
        <v>12283083.33</v>
      </c>
      <c r="H4243" t="s">
        <v>11</v>
      </c>
      <c r="I4243" t="s">
        <v>673</v>
      </c>
      <c r="J4243" t="s">
        <v>627</v>
      </c>
      <c r="K4243" t="s">
        <v>674</v>
      </c>
    </row>
    <row r="4244" spans="1:11">
      <c r="A4244" s="26">
        <v>43553</v>
      </c>
      <c r="B4244" t="s">
        <v>516</v>
      </c>
      <c r="C4244" t="s">
        <v>517</v>
      </c>
      <c r="D4244" t="s">
        <v>615</v>
      </c>
      <c r="E4244" t="s">
        <v>518</v>
      </c>
      <c r="F4244" s="29">
        <v>66</v>
      </c>
      <c r="G4244" s="29">
        <v>1398721.48</v>
      </c>
      <c r="H4244" t="s">
        <v>11</v>
      </c>
      <c r="I4244" t="s">
        <v>1244</v>
      </c>
      <c r="J4244" t="s">
        <v>627</v>
      </c>
      <c r="K4244" t="s">
        <v>676</v>
      </c>
    </row>
    <row r="4245" spans="1:11">
      <c r="A4245" s="26">
        <v>43553</v>
      </c>
      <c r="B4245" t="s">
        <v>516</v>
      </c>
      <c r="C4245" t="s">
        <v>517</v>
      </c>
      <c r="D4245" t="s">
        <v>615</v>
      </c>
      <c r="E4245" t="s">
        <v>518</v>
      </c>
      <c r="F4245" s="29">
        <v>634</v>
      </c>
      <c r="G4245" s="29">
        <v>47884199.259999998</v>
      </c>
      <c r="H4245" t="s">
        <v>11</v>
      </c>
      <c r="I4245" t="s">
        <v>1245</v>
      </c>
      <c r="J4245" t="s">
        <v>627</v>
      </c>
      <c r="K4245" t="s">
        <v>678</v>
      </c>
    </row>
    <row r="4246" spans="1:11">
      <c r="A4246" s="26">
        <v>43553</v>
      </c>
      <c r="B4246" t="s">
        <v>516</v>
      </c>
      <c r="C4246" t="s">
        <v>517</v>
      </c>
      <c r="D4246" t="s">
        <v>615</v>
      </c>
      <c r="E4246" t="s">
        <v>518</v>
      </c>
      <c r="F4246" s="29">
        <v>36</v>
      </c>
      <c r="G4246" s="29">
        <v>7688034.8099999996</v>
      </c>
      <c r="H4246" t="s">
        <v>11</v>
      </c>
      <c r="I4246" t="s">
        <v>1246</v>
      </c>
      <c r="J4246" t="s">
        <v>627</v>
      </c>
      <c r="K4246" t="s">
        <v>680</v>
      </c>
    </row>
    <row r="4247" spans="1:11">
      <c r="A4247" s="26">
        <v>43553</v>
      </c>
      <c r="B4247" t="s">
        <v>516</v>
      </c>
      <c r="C4247" t="s">
        <v>517</v>
      </c>
      <c r="D4247" t="s">
        <v>615</v>
      </c>
      <c r="E4247" t="s">
        <v>518</v>
      </c>
      <c r="F4247" s="29">
        <v>1808</v>
      </c>
      <c r="G4247" s="29">
        <v>257229437.78</v>
      </c>
      <c r="H4247" t="s">
        <v>11</v>
      </c>
      <c r="I4247" t="s">
        <v>681</v>
      </c>
      <c r="J4247" t="s">
        <v>627</v>
      </c>
      <c r="K4247" t="s">
        <v>682</v>
      </c>
    </row>
    <row r="4248" spans="1:11">
      <c r="A4248" s="26">
        <v>43553</v>
      </c>
      <c r="B4248" t="s">
        <v>516</v>
      </c>
      <c r="C4248" t="s">
        <v>517</v>
      </c>
      <c r="D4248" t="s">
        <v>615</v>
      </c>
      <c r="E4248" t="s">
        <v>518</v>
      </c>
      <c r="F4248" s="29">
        <v>616</v>
      </c>
      <c r="G4248" s="29">
        <v>27324463.780000001</v>
      </c>
      <c r="H4248" t="s">
        <v>11</v>
      </c>
      <c r="I4248" t="s">
        <v>1247</v>
      </c>
      <c r="J4248" t="s">
        <v>627</v>
      </c>
      <c r="K4248" t="s">
        <v>684</v>
      </c>
    </row>
    <row r="4249" spans="1:11">
      <c r="A4249" s="26">
        <v>43553</v>
      </c>
      <c r="B4249" t="s">
        <v>516</v>
      </c>
      <c r="C4249" t="s">
        <v>517</v>
      </c>
      <c r="D4249" t="s">
        <v>615</v>
      </c>
      <c r="E4249" t="s">
        <v>518</v>
      </c>
      <c r="F4249" s="29">
        <v>47</v>
      </c>
      <c r="G4249" s="29">
        <v>21117867.780000001</v>
      </c>
      <c r="H4249" t="s">
        <v>11</v>
      </c>
      <c r="I4249" t="s">
        <v>685</v>
      </c>
      <c r="J4249" t="s">
        <v>627</v>
      </c>
      <c r="K4249" t="s">
        <v>686</v>
      </c>
    </row>
    <row r="4250" spans="1:11">
      <c r="A4250" s="26">
        <v>43553</v>
      </c>
      <c r="B4250" t="s">
        <v>516</v>
      </c>
      <c r="C4250" t="s">
        <v>517</v>
      </c>
      <c r="D4250" t="s">
        <v>615</v>
      </c>
      <c r="E4250" t="s">
        <v>518</v>
      </c>
      <c r="F4250" s="29">
        <v>38</v>
      </c>
      <c r="G4250" s="29">
        <v>4207987.41</v>
      </c>
      <c r="H4250" t="s">
        <v>11</v>
      </c>
      <c r="I4250" t="s">
        <v>687</v>
      </c>
      <c r="J4250" t="s">
        <v>627</v>
      </c>
      <c r="K4250" t="s">
        <v>688</v>
      </c>
    </row>
    <row r="4251" spans="1:11">
      <c r="A4251" s="26">
        <v>43553</v>
      </c>
      <c r="B4251" t="s">
        <v>516</v>
      </c>
      <c r="C4251" t="s">
        <v>517</v>
      </c>
      <c r="D4251" t="s">
        <v>615</v>
      </c>
      <c r="E4251" t="s">
        <v>518</v>
      </c>
      <c r="F4251" s="29">
        <v>37</v>
      </c>
      <c r="G4251" s="29">
        <v>7827363.7000000002</v>
      </c>
      <c r="H4251" t="s">
        <v>11</v>
      </c>
      <c r="I4251" t="s">
        <v>689</v>
      </c>
      <c r="J4251" t="s">
        <v>627</v>
      </c>
      <c r="K4251" t="s">
        <v>690</v>
      </c>
    </row>
    <row r="4252" spans="1:11">
      <c r="A4252" s="26">
        <v>43553</v>
      </c>
      <c r="B4252" t="s">
        <v>516</v>
      </c>
      <c r="C4252" t="s">
        <v>517</v>
      </c>
      <c r="D4252" t="s">
        <v>615</v>
      </c>
      <c r="E4252" t="s">
        <v>518</v>
      </c>
      <c r="F4252" s="29">
        <v>60</v>
      </c>
      <c r="G4252" s="29">
        <v>2596793.33</v>
      </c>
      <c r="H4252" t="s">
        <v>11</v>
      </c>
      <c r="I4252" t="s">
        <v>691</v>
      </c>
      <c r="J4252" t="s">
        <v>627</v>
      </c>
      <c r="K4252" t="s">
        <v>692</v>
      </c>
    </row>
    <row r="4253" spans="1:11">
      <c r="A4253" s="26">
        <v>43553</v>
      </c>
      <c r="B4253" t="s">
        <v>516</v>
      </c>
      <c r="C4253" t="s">
        <v>517</v>
      </c>
      <c r="D4253" t="s">
        <v>615</v>
      </c>
      <c r="E4253" t="s">
        <v>518</v>
      </c>
      <c r="F4253" s="29">
        <v>268</v>
      </c>
      <c r="G4253" s="29">
        <v>9071684.8100000005</v>
      </c>
      <c r="H4253" t="s">
        <v>11</v>
      </c>
      <c r="I4253" t="s">
        <v>693</v>
      </c>
      <c r="J4253" t="s">
        <v>627</v>
      </c>
      <c r="K4253" t="s">
        <v>694</v>
      </c>
    </row>
    <row r="4254" spans="1:11">
      <c r="A4254" s="26">
        <v>43553</v>
      </c>
      <c r="B4254" t="s">
        <v>516</v>
      </c>
      <c r="C4254" t="s">
        <v>517</v>
      </c>
      <c r="D4254" t="s">
        <v>615</v>
      </c>
      <c r="E4254" t="s">
        <v>518</v>
      </c>
      <c r="F4254" s="29">
        <v>39</v>
      </c>
      <c r="G4254" s="29">
        <v>1602492.22</v>
      </c>
      <c r="H4254" t="s">
        <v>11</v>
      </c>
      <c r="I4254" t="s">
        <v>695</v>
      </c>
      <c r="J4254" t="s">
        <v>627</v>
      </c>
      <c r="K4254" t="s">
        <v>696</v>
      </c>
    </row>
    <row r="4255" spans="1:11">
      <c r="A4255" s="26">
        <v>43553</v>
      </c>
      <c r="B4255" t="s">
        <v>516</v>
      </c>
      <c r="C4255" t="s">
        <v>517</v>
      </c>
      <c r="D4255" t="s">
        <v>615</v>
      </c>
      <c r="E4255" t="s">
        <v>518</v>
      </c>
      <c r="F4255" s="29">
        <v>414</v>
      </c>
      <c r="G4255" s="29">
        <v>8324056.2999999998</v>
      </c>
      <c r="H4255" t="s">
        <v>11</v>
      </c>
      <c r="I4255" t="s">
        <v>697</v>
      </c>
      <c r="J4255" t="s">
        <v>627</v>
      </c>
      <c r="K4255" t="s">
        <v>698</v>
      </c>
    </row>
    <row r="4256" spans="1:11">
      <c r="A4256" s="26">
        <v>43553</v>
      </c>
      <c r="B4256" t="s">
        <v>516</v>
      </c>
      <c r="C4256" t="s">
        <v>517</v>
      </c>
      <c r="D4256" t="s">
        <v>615</v>
      </c>
      <c r="E4256" t="s">
        <v>518</v>
      </c>
      <c r="F4256" s="29">
        <v>434</v>
      </c>
      <c r="G4256" s="29">
        <v>16901866.670000002</v>
      </c>
      <c r="H4256" t="s">
        <v>11</v>
      </c>
      <c r="I4256" t="s">
        <v>699</v>
      </c>
      <c r="J4256" t="s">
        <v>627</v>
      </c>
      <c r="K4256" t="s">
        <v>700</v>
      </c>
    </row>
    <row r="4257" spans="1:11">
      <c r="A4257" s="26">
        <v>43553</v>
      </c>
      <c r="B4257" t="s">
        <v>516</v>
      </c>
      <c r="C4257" t="s">
        <v>517</v>
      </c>
      <c r="D4257" t="s">
        <v>615</v>
      </c>
      <c r="E4257" t="s">
        <v>518</v>
      </c>
      <c r="F4257" s="29">
        <v>1213</v>
      </c>
      <c r="G4257" s="29">
        <v>62644852.590000004</v>
      </c>
      <c r="H4257" t="s">
        <v>11</v>
      </c>
      <c r="I4257" t="s">
        <v>1248</v>
      </c>
      <c r="J4257" t="s">
        <v>627</v>
      </c>
      <c r="K4257" t="s">
        <v>1225</v>
      </c>
    </row>
    <row r="4258" spans="1:11">
      <c r="A4258" s="26">
        <v>43553</v>
      </c>
      <c r="B4258" t="s">
        <v>516</v>
      </c>
      <c r="C4258" t="s">
        <v>517</v>
      </c>
      <c r="D4258" t="s">
        <v>615</v>
      </c>
      <c r="E4258" t="s">
        <v>518</v>
      </c>
      <c r="F4258" s="29">
        <v>635</v>
      </c>
      <c r="G4258" s="29">
        <v>331983656.30000001</v>
      </c>
      <c r="H4258" t="s">
        <v>11</v>
      </c>
      <c r="I4258" t="s">
        <v>701</v>
      </c>
      <c r="J4258" t="s">
        <v>627</v>
      </c>
      <c r="K4258" t="s">
        <v>702</v>
      </c>
    </row>
    <row r="4259" spans="1:11">
      <c r="A4259" s="26">
        <v>43553</v>
      </c>
      <c r="B4259" t="s">
        <v>516</v>
      </c>
      <c r="C4259" t="s">
        <v>517</v>
      </c>
      <c r="D4259" t="s">
        <v>615</v>
      </c>
      <c r="E4259" t="s">
        <v>518</v>
      </c>
      <c r="F4259" s="29">
        <v>32</v>
      </c>
      <c r="G4259" s="29">
        <v>5129344.4400000004</v>
      </c>
      <c r="H4259" t="s">
        <v>11</v>
      </c>
      <c r="I4259" t="s">
        <v>1249</v>
      </c>
      <c r="J4259" t="s">
        <v>627</v>
      </c>
      <c r="K4259" t="s">
        <v>704</v>
      </c>
    </row>
    <row r="4260" spans="1:11">
      <c r="A4260" s="26">
        <v>43553</v>
      </c>
      <c r="B4260" t="s">
        <v>516</v>
      </c>
      <c r="C4260" t="s">
        <v>517</v>
      </c>
      <c r="D4260" t="s">
        <v>615</v>
      </c>
      <c r="E4260" t="s">
        <v>518</v>
      </c>
      <c r="F4260" s="29">
        <v>192</v>
      </c>
      <c r="G4260" s="29">
        <v>8539833.3300000001</v>
      </c>
      <c r="H4260" t="s">
        <v>11</v>
      </c>
      <c r="I4260" t="s">
        <v>1250</v>
      </c>
      <c r="J4260" t="s">
        <v>627</v>
      </c>
      <c r="K4260" t="s">
        <v>706</v>
      </c>
    </row>
    <row r="4261" spans="1:11">
      <c r="A4261" s="26">
        <v>43553</v>
      </c>
      <c r="B4261" t="s">
        <v>516</v>
      </c>
      <c r="C4261" t="s">
        <v>517</v>
      </c>
      <c r="D4261" t="s">
        <v>615</v>
      </c>
      <c r="E4261" t="s">
        <v>518</v>
      </c>
      <c r="F4261" s="29">
        <v>99</v>
      </c>
      <c r="G4261" s="29">
        <v>7291996.6699999999</v>
      </c>
      <c r="H4261" t="s">
        <v>11</v>
      </c>
      <c r="I4261" t="s">
        <v>1251</v>
      </c>
      <c r="J4261" t="s">
        <v>627</v>
      </c>
      <c r="K4261" t="s">
        <v>708</v>
      </c>
    </row>
    <row r="4262" spans="1:11">
      <c r="A4262" s="26">
        <v>43553</v>
      </c>
      <c r="B4262" t="s">
        <v>516</v>
      </c>
      <c r="C4262" t="s">
        <v>517</v>
      </c>
      <c r="D4262" t="s">
        <v>615</v>
      </c>
      <c r="E4262" t="s">
        <v>518</v>
      </c>
      <c r="F4262" s="29">
        <v>15</v>
      </c>
      <c r="G4262" s="29">
        <v>1034804.81</v>
      </c>
      <c r="H4262" t="s">
        <v>11</v>
      </c>
      <c r="I4262" t="s">
        <v>1252</v>
      </c>
      <c r="J4262" t="s">
        <v>627</v>
      </c>
      <c r="K4262" t="s">
        <v>710</v>
      </c>
    </row>
    <row r="4263" spans="1:11">
      <c r="A4263" s="26">
        <v>43553</v>
      </c>
      <c r="B4263" t="s">
        <v>516</v>
      </c>
      <c r="C4263" t="s">
        <v>517</v>
      </c>
      <c r="D4263" t="s">
        <v>615</v>
      </c>
      <c r="E4263" t="s">
        <v>518</v>
      </c>
      <c r="F4263" s="29">
        <v>159</v>
      </c>
      <c r="G4263" s="29">
        <v>7608784.4400000004</v>
      </c>
      <c r="H4263" t="s">
        <v>11</v>
      </c>
      <c r="I4263" t="s">
        <v>1253</v>
      </c>
      <c r="J4263" t="s">
        <v>627</v>
      </c>
      <c r="K4263" t="s">
        <v>712</v>
      </c>
    </row>
    <row r="4264" spans="1:11">
      <c r="A4264" s="26">
        <v>43553</v>
      </c>
      <c r="B4264" t="s">
        <v>516</v>
      </c>
      <c r="C4264" t="s">
        <v>517</v>
      </c>
      <c r="D4264" t="s">
        <v>615</v>
      </c>
      <c r="E4264" t="s">
        <v>518</v>
      </c>
      <c r="F4264" s="29">
        <v>534</v>
      </c>
      <c r="G4264" s="29">
        <v>11850598.890000001</v>
      </c>
      <c r="H4264" t="s">
        <v>11</v>
      </c>
      <c r="I4264" t="s">
        <v>1254</v>
      </c>
      <c r="J4264" t="s">
        <v>627</v>
      </c>
      <c r="K4264" t="s">
        <v>714</v>
      </c>
    </row>
    <row r="4265" spans="1:11">
      <c r="A4265" s="26">
        <v>43553</v>
      </c>
      <c r="B4265" t="s">
        <v>516</v>
      </c>
      <c r="C4265" t="s">
        <v>517</v>
      </c>
      <c r="D4265" t="s">
        <v>615</v>
      </c>
      <c r="E4265" t="s">
        <v>518</v>
      </c>
      <c r="F4265" s="29">
        <v>12</v>
      </c>
      <c r="G4265" s="29">
        <v>977436.67</v>
      </c>
      <c r="H4265" t="s">
        <v>11</v>
      </c>
      <c r="I4265" t="s">
        <v>1255</v>
      </c>
      <c r="J4265" t="s">
        <v>627</v>
      </c>
      <c r="K4265" t="s">
        <v>716</v>
      </c>
    </row>
    <row r="4266" spans="1:11">
      <c r="A4266" s="26">
        <v>43553</v>
      </c>
      <c r="B4266" t="s">
        <v>516</v>
      </c>
      <c r="C4266" t="s">
        <v>517</v>
      </c>
      <c r="D4266" t="s">
        <v>615</v>
      </c>
      <c r="E4266" t="s">
        <v>518</v>
      </c>
      <c r="F4266" s="29">
        <v>71</v>
      </c>
      <c r="G4266" s="29">
        <v>2722540</v>
      </c>
      <c r="H4266" t="s">
        <v>11</v>
      </c>
      <c r="I4266" t="s">
        <v>719</v>
      </c>
      <c r="J4266" t="s">
        <v>627</v>
      </c>
      <c r="K4266" t="s">
        <v>720</v>
      </c>
    </row>
    <row r="4267" spans="1:11">
      <c r="A4267" s="26">
        <v>43553</v>
      </c>
      <c r="B4267" t="s">
        <v>516</v>
      </c>
      <c r="C4267" t="s">
        <v>517</v>
      </c>
      <c r="D4267" t="s">
        <v>615</v>
      </c>
      <c r="E4267" t="s">
        <v>518</v>
      </c>
      <c r="F4267" s="29">
        <v>104</v>
      </c>
      <c r="G4267" s="29">
        <v>74913171.109999999</v>
      </c>
      <c r="H4267" t="s">
        <v>11</v>
      </c>
      <c r="I4267" t="s">
        <v>721</v>
      </c>
      <c r="J4267" t="s">
        <v>627</v>
      </c>
      <c r="K4267" t="s">
        <v>722</v>
      </c>
    </row>
    <row r="4268" spans="1:11">
      <c r="A4268" s="26">
        <v>43553</v>
      </c>
      <c r="B4268" t="s">
        <v>516</v>
      </c>
      <c r="C4268" t="s">
        <v>517</v>
      </c>
      <c r="D4268" t="s">
        <v>615</v>
      </c>
      <c r="E4268" t="s">
        <v>518</v>
      </c>
      <c r="F4268" s="29">
        <v>28</v>
      </c>
      <c r="G4268" s="29">
        <v>2930778.89</v>
      </c>
      <c r="H4268" t="s">
        <v>11</v>
      </c>
      <c r="I4268" t="s">
        <v>1256</v>
      </c>
      <c r="J4268" t="s">
        <v>627</v>
      </c>
      <c r="K4268" t="s">
        <v>724</v>
      </c>
    </row>
    <row r="4269" spans="1:11">
      <c r="A4269" s="26">
        <v>43553</v>
      </c>
      <c r="B4269" t="s">
        <v>516</v>
      </c>
      <c r="C4269" t="s">
        <v>517</v>
      </c>
      <c r="D4269" t="s">
        <v>615</v>
      </c>
      <c r="E4269" t="s">
        <v>518</v>
      </c>
      <c r="F4269" s="29">
        <v>109</v>
      </c>
      <c r="G4269" s="29">
        <v>2181306.2999999998</v>
      </c>
      <c r="H4269" t="s">
        <v>11</v>
      </c>
      <c r="I4269" t="s">
        <v>1257</v>
      </c>
      <c r="J4269" t="s">
        <v>627</v>
      </c>
      <c r="K4269" t="s">
        <v>726</v>
      </c>
    </row>
    <row r="4270" spans="1:11">
      <c r="A4270" s="26">
        <v>43553</v>
      </c>
      <c r="B4270" t="s">
        <v>516</v>
      </c>
      <c r="C4270" t="s">
        <v>517</v>
      </c>
      <c r="D4270" t="s">
        <v>615</v>
      </c>
      <c r="E4270" t="s">
        <v>518</v>
      </c>
      <c r="F4270" s="29">
        <v>263</v>
      </c>
      <c r="G4270" s="29">
        <v>23884693.699999999</v>
      </c>
      <c r="H4270" t="s">
        <v>11</v>
      </c>
      <c r="I4270" t="s">
        <v>1258</v>
      </c>
      <c r="J4270" t="s">
        <v>627</v>
      </c>
      <c r="K4270" t="s">
        <v>734</v>
      </c>
    </row>
    <row r="4271" spans="1:11">
      <c r="A4271" s="26">
        <v>43553</v>
      </c>
      <c r="B4271" t="s">
        <v>516</v>
      </c>
      <c r="C4271" t="s">
        <v>517</v>
      </c>
      <c r="D4271" t="s">
        <v>615</v>
      </c>
      <c r="E4271" t="s">
        <v>518</v>
      </c>
      <c r="F4271" s="29">
        <v>944</v>
      </c>
      <c r="G4271" s="29">
        <v>474080438.51999998</v>
      </c>
      <c r="H4271" t="s">
        <v>11</v>
      </c>
      <c r="I4271" t="s">
        <v>735</v>
      </c>
      <c r="J4271" t="s">
        <v>627</v>
      </c>
      <c r="K4271" t="s">
        <v>736</v>
      </c>
    </row>
    <row r="4272" spans="1:11">
      <c r="A4272" s="26">
        <v>43553</v>
      </c>
      <c r="B4272" t="s">
        <v>516</v>
      </c>
      <c r="C4272" t="s">
        <v>517</v>
      </c>
      <c r="D4272" t="s">
        <v>615</v>
      </c>
      <c r="E4272" t="s">
        <v>518</v>
      </c>
      <c r="F4272" s="29">
        <v>1</v>
      </c>
      <c r="G4272" s="29">
        <v>876734.07</v>
      </c>
      <c r="H4272" t="s">
        <v>11</v>
      </c>
      <c r="I4272" t="s">
        <v>1259</v>
      </c>
      <c r="J4272" t="s">
        <v>627</v>
      </c>
      <c r="K4272" t="s">
        <v>738</v>
      </c>
    </row>
    <row r="4273" spans="1:11">
      <c r="A4273" s="26">
        <v>43553</v>
      </c>
      <c r="B4273" t="s">
        <v>516</v>
      </c>
      <c r="C4273" t="s">
        <v>517</v>
      </c>
      <c r="D4273" t="s">
        <v>615</v>
      </c>
      <c r="E4273" t="s">
        <v>518</v>
      </c>
      <c r="F4273" s="29">
        <v>59</v>
      </c>
      <c r="G4273" s="29">
        <v>4976874.8099999996</v>
      </c>
      <c r="H4273" t="s">
        <v>11</v>
      </c>
      <c r="I4273" t="s">
        <v>739</v>
      </c>
      <c r="J4273" t="s">
        <v>627</v>
      </c>
      <c r="K4273" t="s">
        <v>740</v>
      </c>
    </row>
    <row r="4274" spans="1:11">
      <c r="A4274" s="26">
        <v>43553</v>
      </c>
      <c r="B4274" t="s">
        <v>516</v>
      </c>
      <c r="C4274" t="s">
        <v>517</v>
      </c>
      <c r="D4274" t="s">
        <v>615</v>
      </c>
      <c r="E4274" t="s">
        <v>518</v>
      </c>
      <c r="F4274" s="29">
        <v>172</v>
      </c>
      <c r="G4274" s="29">
        <v>14936642.960000001</v>
      </c>
      <c r="H4274" t="s">
        <v>11</v>
      </c>
      <c r="I4274" t="s">
        <v>743</v>
      </c>
      <c r="J4274" t="s">
        <v>627</v>
      </c>
      <c r="K4274" t="s">
        <v>744</v>
      </c>
    </row>
    <row r="4275" spans="1:11">
      <c r="A4275" s="26">
        <v>43553</v>
      </c>
      <c r="B4275" t="s">
        <v>516</v>
      </c>
      <c r="C4275" t="s">
        <v>517</v>
      </c>
      <c r="D4275" t="s">
        <v>615</v>
      </c>
      <c r="E4275" t="s">
        <v>518</v>
      </c>
      <c r="F4275" s="29">
        <v>1016</v>
      </c>
      <c r="G4275" s="29">
        <v>302821868.51999998</v>
      </c>
      <c r="H4275" t="s">
        <v>11</v>
      </c>
      <c r="I4275" t="s">
        <v>1260</v>
      </c>
      <c r="J4275" t="s">
        <v>627</v>
      </c>
      <c r="K4275" t="s">
        <v>746</v>
      </c>
    </row>
    <row r="4276" spans="1:11">
      <c r="A4276" s="26">
        <v>43553</v>
      </c>
      <c r="B4276" t="s">
        <v>516</v>
      </c>
      <c r="C4276" t="s">
        <v>517</v>
      </c>
      <c r="D4276" t="s">
        <v>615</v>
      </c>
      <c r="E4276" t="s">
        <v>518</v>
      </c>
      <c r="F4276" s="29">
        <v>881</v>
      </c>
      <c r="G4276" s="29">
        <v>38634302.219999999</v>
      </c>
      <c r="H4276" t="s">
        <v>11</v>
      </c>
      <c r="I4276" t="s">
        <v>747</v>
      </c>
      <c r="J4276" t="s">
        <v>627</v>
      </c>
      <c r="K4276" t="s">
        <v>748</v>
      </c>
    </row>
    <row r="4277" spans="1:11">
      <c r="A4277" s="26">
        <v>43553</v>
      </c>
      <c r="B4277" t="s">
        <v>516</v>
      </c>
      <c r="C4277" t="s">
        <v>517</v>
      </c>
      <c r="D4277" t="s">
        <v>615</v>
      </c>
      <c r="E4277" t="s">
        <v>518</v>
      </c>
      <c r="F4277" s="29">
        <v>27</v>
      </c>
      <c r="G4277" s="29">
        <v>681268.52</v>
      </c>
      <c r="H4277" t="s">
        <v>11</v>
      </c>
      <c r="I4277" t="s">
        <v>1261</v>
      </c>
      <c r="J4277" t="s">
        <v>627</v>
      </c>
      <c r="K4277" t="s">
        <v>750</v>
      </c>
    </row>
    <row r="4278" spans="1:11">
      <c r="A4278" s="26">
        <v>43553</v>
      </c>
      <c r="B4278" t="s">
        <v>516</v>
      </c>
      <c r="C4278" t="s">
        <v>517</v>
      </c>
      <c r="D4278" t="s">
        <v>615</v>
      </c>
      <c r="E4278" t="s">
        <v>518</v>
      </c>
      <c r="F4278" s="29">
        <v>224</v>
      </c>
      <c r="G4278" s="29">
        <v>5853100.3700000001</v>
      </c>
      <c r="H4278" t="s">
        <v>11</v>
      </c>
      <c r="I4278" t="s">
        <v>1262</v>
      </c>
      <c r="J4278" t="s">
        <v>627</v>
      </c>
      <c r="K4278" t="s">
        <v>752</v>
      </c>
    </row>
    <row r="4279" spans="1:11">
      <c r="A4279" s="26">
        <v>43553</v>
      </c>
      <c r="B4279" t="s">
        <v>516</v>
      </c>
      <c r="C4279" t="s">
        <v>517</v>
      </c>
      <c r="D4279" t="s">
        <v>615</v>
      </c>
      <c r="E4279" t="s">
        <v>518</v>
      </c>
      <c r="F4279" s="29">
        <v>504</v>
      </c>
      <c r="G4279" s="29">
        <v>22125787.780000001</v>
      </c>
      <c r="H4279" t="s">
        <v>11</v>
      </c>
      <c r="I4279" t="s">
        <v>1263</v>
      </c>
      <c r="J4279" t="s">
        <v>627</v>
      </c>
      <c r="K4279" t="s">
        <v>754</v>
      </c>
    </row>
    <row r="4280" spans="1:11">
      <c r="A4280" s="26">
        <v>43553</v>
      </c>
      <c r="B4280" t="s">
        <v>516</v>
      </c>
      <c r="C4280" t="s">
        <v>517</v>
      </c>
      <c r="D4280" t="s">
        <v>615</v>
      </c>
      <c r="E4280" t="s">
        <v>518</v>
      </c>
      <c r="F4280" s="29">
        <v>531</v>
      </c>
      <c r="G4280" s="29">
        <v>15260756.67</v>
      </c>
      <c r="H4280" t="s">
        <v>11</v>
      </c>
      <c r="I4280" t="s">
        <v>1264</v>
      </c>
      <c r="J4280" t="s">
        <v>627</v>
      </c>
      <c r="K4280" t="s">
        <v>756</v>
      </c>
    </row>
    <row r="4281" spans="1:11">
      <c r="A4281" s="26">
        <v>43553</v>
      </c>
      <c r="B4281" t="s">
        <v>516</v>
      </c>
      <c r="C4281" t="s">
        <v>517</v>
      </c>
      <c r="D4281" t="s">
        <v>615</v>
      </c>
      <c r="E4281" t="s">
        <v>518</v>
      </c>
      <c r="F4281" s="29">
        <v>69</v>
      </c>
      <c r="G4281" s="29">
        <v>5115992.59</v>
      </c>
      <c r="H4281" t="s">
        <v>11</v>
      </c>
      <c r="I4281" t="s">
        <v>757</v>
      </c>
      <c r="J4281" t="s">
        <v>627</v>
      </c>
      <c r="K4281" t="s">
        <v>758</v>
      </c>
    </row>
    <row r="4282" spans="1:11">
      <c r="A4282" s="26">
        <v>43553</v>
      </c>
      <c r="B4282" t="s">
        <v>516</v>
      </c>
      <c r="C4282" t="s">
        <v>517</v>
      </c>
      <c r="D4282" t="s">
        <v>615</v>
      </c>
      <c r="E4282" t="s">
        <v>518</v>
      </c>
      <c r="F4282" s="29">
        <v>46</v>
      </c>
      <c r="G4282" s="29">
        <v>5485220.3700000001</v>
      </c>
      <c r="H4282" t="s">
        <v>11</v>
      </c>
      <c r="I4282" t="s">
        <v>1265</v>
      </c>
      <c r="J4282" t="s">
        <v>627</v>
      </c>
      <c r="K4282" t="s">
        <v>760</v>
      </c>
    </row>
    <row r="4283" spans="1:11">
      <c r="A4283" s="26">
        <v>43553</v>
      </c>
      <c r="B4283" t="s">
        <v>516</v>
      </c>
      <c r="C4283" t="s">
        <v>517</v>
      </c>
      <c r="D4283" t="s">
        <v>615</v>
      </c>
      <c r="E4283" t="s">
        <v>518</v>
      </c>
      <c r="F4283" s="29">
        <v>325</v>
      </c>
      <c r="G4283" s="29">
        <v>28815093.699999999</v>
      </c>
      <c r="H4283" t="s">
        <v>11</v>
      </c>
      <c r="I4283" t="s">
        <v>1266</v>
      </c>
      <c r="J4283" t="s">
        <v>627</v>
      </c>
      <c r="K4283" t="s">
        <v>762</v>
      </c>
    </row>
    <row r="4284" spans="1:11">
      <c r="A4284" s="26">
        <v>43553</v>
      </c>
      <c r="B4284" t="s">
        <v>516</v>
      </c>
      <c r="C4284" t="s">
        <v>517</v>
      </c>
      <c r="D4284" t="s">
        <v>615</v>
      </c>
      <c r="E4284" t="s">
        <v>518</v>
      </c>
      <c r="F4284" s="29">
        <v>848</v>
      </c>
      <c r="G4284" s="29">
        <v>135491974.06999999</v>
      </c>
      <c r="H4284" t="s">
        <v>11</v>
      </c>
      <c r="I4284" t="s">
        <v>1267</v>
      </c>
      <c r="J4284" t="s">
        <v>627</v>
      </c>
      <c r="K4284" t="s">
        <v>764</v>
      </c>
    </row>
    <row r="4285" spans="1:11">
      <c r="A4285" s="26">
        <v>43553</v>
      </c>
      <c r="B4285" t="s">
        <v>516</v>
      </c>
      <c r="C4285" t="s">
        <v>517</v>
      </c>
      <c r="D4285" t="s">
        <v>615</v>
      </c>
      <c r="E4285" t="s">
        <v>518</v>
      </c>
      <c r="F4285" s="29">
        <v>407</v>
      </c>
      <c r="G4285" s="29">
        <v>134729353.33000001</v>
      </c>
      <c r="H4285" t="s">
        <v>11</v>
      </c>
      <c r="I4285" t="s">
        <v>1268</v>
      </c>
      <c r="J4285" t="s">
        <v>627</v>
      </c>
      <c r="K4285" t="s">
        <v>766</v>
      </c>
    </row>
    <row r="4286" spans="1:11">
      <c r="A4286" s="26">
        <v>43553</v>
      </c>
      <c r="B4286" t="s">
        <v>516</v>
      </c>
      <c r="C4286" t="s">
        <v>517</v>
      </c>
      <c r="D4286" t="s">
        <v>615</v>
      </c>
      <c r="E4286" t="s">
        <v>518</v>
      </c>
      <c r="F4286" s="29">
        <v>267</v>
      </c>
      <c r="G4286" s="29">
        <v>19963143.329999998</v>
      </c>
      <c r="H4286" t="s">
        <v>11</v>
      </c>
      <c r="I4286" t="s">
        <v>767</v>
      </c>
      <c r="J4286" t="s">
        <v>627</v>
      </c>
      <c r="K4286" t="s">
        <v>768</v>
      </c>
    </row>
    <row r="4287" spans="1:11">
      <c r="A4287" s="26">
        <v>43553</v>
      </c>
      <c r="B4287" t="s">
        <v>516</v>
      </c>
      <c r="C4287" t="s">
        <v>517</v>
      </c>
      <c r="D4287" t="s">
        <v>615</v>
      </c>
      <c r="E4287" t="s">
        <v>518</v>
      </c>
      <c r="F4287" s="29">
        <v>15</v>
      </c>
      <c r="G4287" s="29">
        <v>940685.93</v>
      </c>
      <c r="H4287" t="s">
        <v>11</v>
      </c>
      <c r="I4287" t="s">
        <v>769</v>
      </c>
      <c r="J4287" t="s">
        <v>627</v>
      </c>
      <c r="K4287" t="s">
        <v>770</v>
      </c>
    </row>
    <row r="4288" spans="1:11">
      <c r="A4288" s="26">
        <v>43553</v>
      </c>
      <c r="B4288" t="s">
        <v>516</v>
      </c>
      <c r="C4288" t="s">
        <v>517</v>
      </c>
      <c r="D4288" t="s">
        <v>615</v>
      </c>
      <c r="E4288" t="s">
        <v>518</v>
      </c>
      <c r="F4288" s="29">
        <v>298</v>
      </c>
      <c r="G4288" s="29">
        <v>7413764.0700000003</v>
      </c>
      <c r="H4288" t="s">
        <v>11</v>
      </c>
      <c r="I4288" t="s">
        <v>1269</v>
      </c>
      <c r="J4288" t="s">
        <v>627</v>
      </c>
      <c r="K4288" t="s">
        <v>772</v>
      </c>
    </row>
    <row r="4289" spans="1:11">
      <c r="A4289" s="26">
        <v>43553</v>
      </c>
      <c r="B4289" t="s">
        <v>516</v>
      </c>
      <c r="C4289" t="s">
        <v>517</v>
      </c>
      <c r="D4289" t="s">
        <v>615</v>
      </c>
      <c r="E4289" t="s">
        <v>518</v>
      </c>
      <c r="F4289" s="29">
        <v>27</v>
      </c>
      <c r="G4289" s="29">
        <v>5579672.5899999999</v>
      </c>
      <c r="H4289" t="s">
        <v>11</v>
      </c>
      <c r="I4289" t="s">
        <v>773</v>
      </c>
      <c r="J4289" t="s">
        <v>627</v>
      </c>
      <c r="K4289" t="s">
        <v>774</v>
      </c>
    </row>
    <row r="4290" spans="1:11">
      <c r="A4290" s="26">
        <v>43553</v>
      </c>
      <c r="B4290" t="s">
        <v>516</v>
      </c>
      <c r="C4290" t="s">
        <v>517</v>
      </c>
      <c r="D4290" t="s">
        <v>615</v>
      </c>
      <c r="E4290" t="s">
        <v>518</v>
      </c>
      <c r="F4290" s="29">
        <v>387</v>
      </c>
      <c r="G4290" s="29">
        <v>18920268.52</v>
      </c>
      <c r="H4290" t="s">
        <v>11</v>
      </c>
      <c r="I4290" t="s">
        <v>775</v>
      </c>
      <c r="J4290" t="s">
        <v>627</v>
      </c>
      <c r="K4290" t="s">
        <v>776</v>
      </c>
    </row>
    <row r="4291" spans="1:11">
      <c r="A4291" s="26">
        <v>43553</v>
      </c>
      <c r="B4291" t="s">
        <v>516</v>
      </c>
      <c r="C4291" t="s">
        <v>517</v>
      </c>
      <c r="D4291" t="s">
        <v>615</v>
      </c>
      <c r="E4291" t="s">
        <v>518</v>
      </c>
      <c r="F4291" s="29">
        <v>1372</v>
      </c>
      <c r="G4291" s="29">
        <v>199768190.74000001</v>
      </c>
      <c r="H4291" t="s">
        <v>11</v>
      </c>
      <c r="I4291" t="s">
        <v>777</v>
      </c>
      <c r="J4291" t="s">
        <v>627</v>
      </c>
      <c r="K4291" t="s">
        <v>778</v>
      </c>
    </row>
    <row r="4292" spans="1:11">
      <c r="A4292" s="26">
        <v>43553</v>
      </c>
      <c r="B4292" t="s">
        <v>516</v>
      </c>
      <c r="C4292" t="s">
        <v>517</v>
      </c>
      <c r="D4292" t="s">
        <v>615</v>
      </c>
      <c r="E4292" t="s">
        <v>518</v>
      </c>
      <c r="F4292" s="29">
        <v>535</v>
      </c>
      <c r="G4292" s="29">
        <v>90145898.150000006</v>
      </c>
      <c r="H4292" t="s">
        <v>11</v>
      </c>
      <c r="I4292" t="s">
        <v>1270</v>
      </c>
      <c r="J4292" t="s">
        <v>627</v>
      </c>
      <c r="K4292" t="s">
        <v>780</v>
      </c>
    </row>
    <row r="4293" spans="1:11">
      <c r="A4293" s="26">
        <v>43553</v>
      </c>
      <c r="B4293" t="s">
        <v>516</v>
      </c>
      <c r="C4293" t="s">
        <v>517</v>
      </c>
      <c r="D4293" t="s">
        <v>615</v>
      </c>
      <c r="E4293" t="s">
        <v>518</v>
      </c>
      <c r="F4293" s="29">
        <v>1188</v>
      </c>
      <c r="G4293" s="29">
        <v>542439233.33000004</v>
      </c>
      <c r="H4293" t="s">
        <v>11</v>
      </c>
      <c r="I4293" t="s">
        <v>781</v>
      </c>
      <c r="J4293" t="s">
        <v>627</v>
      </c>
      <c r="K4293" t="s">
        <v>782</v>
      </c>
    </row>
    <row r="4294" spans="1:11">
      <c r="A4294" s="26">
        <v>43553</v>
      </c>
      <c r="B4294" t="s">
        <v>516</v>
      </c>
      <c r="C4294" t="s">
        <v>517</v>
      </c>
      <c r="D4294" t="s">
        <v>615</v>
      </c>
      <c r="E4294" t="s">
        <v>518</v>
      </c>
      <c r="F4294" s="29">
        <v>65</v>
      </c>
      <c r="G4294" s="29">
        <v>2727360</v>
      </c>
      <c r="H4294" t="s">
        <v>11</v>
      </c>
      <c r="I4294" t="s">
        <v>1271</v>
      </c>
      <c r="J4294" t="s">
        <v>627</v>
      </c>
      <c r="K4294" t="s">
        <v>784</v>
      </c>
    </row>
    <row r="4295" spans="1:11">
      <c r="A4295" s="26">
        <v>43553</v>
      </c>
      <c r="B4295" t="s">
        <v>516</v>
      </c>
      <c r="C4295" t="s">
        <v>517</v>
      </c>
      <c r="D4295" t="s">
        <v>615</v>
      </c>
      <c r="E4295" t="s">
        <v>518</v>
      </c>
      <c r="F4295" s="29">
        <v>36</v>
      </c>
      <c r="G4295" s="29">
        <v>861170</v>
      </c>
      <c r="H4295" t="s">
        <v>11</v>
      </c>
      <c r="I4295" t="s">
        <v>1272</v>
      </c>
      <c r="J4295" t="s">
        <v>627</v>
      </c>
      <c r="K4295" t="s">
        <v>786</v>
      </c>
    </row>
    <row r="4296" spans="1:11">
      <c r="A4296" s="26">
        <v>43553</v>
      </c>
      <c r="B4296" t="s">
        <v>516</v>
      </c>
      <c r="C4296" t="s">
        <v>517</v>
      </c>
      <c r="D4296" t="s">
        <v>615</v>
      </c>
      <c r="E4296" t="s">
        <v>518</v>
      </c>
      <c r="F4296" s="29">
        <v>2601</v>
      </c>
      <c r="G4296" s="29">
        <v>920703323.33000004</v>
      </c>
      <c r="H4296" t="s">
        <v>11</v>
      </c>
      <c r="I4296" t="s">
        <v>1273</v>
      </c>
      <c r="J4296" t="s">
        <v>627</v>
      </c>
      <c r="K4296" t="s">
        <v>788</v>
      </c>
    </row>
    <row r="4297" spans="1:11">
      <c r="A4297" s="26">
        <v>43553</v>
      </c>
      <c r="B4297" t="s">
        <v>516</v>
      </c>
      <c r="C4297" t="s">
        <v>517</v>
      </c>
      <c r="D4297" t="s">
        <v>615</v>
      </c>
      <c r="E4297" t="s">
        <v>518</v>
      </c>
      <c r="F4297" s="29">
        <v>1675</v>
      </c>
      <c r="G4297" s="29">
        <v>124680110.73999999</v>
      </c>
      <c r="H4297" t="s">
        <v>11</v>
      </c>
      <c r="I4297" t="s">
        <v>1274</v>
      </c>
      <c r="J4297" t="s">
        <v>627</v>
      </c>
      <c r="K4297" t="s">
        <v>790</v>
      </c>
    </row>
    <row r="4298" spans="1:11">
      <c r="A4298" s="26">
        <v>43553</v>
      </c>
      <c r="B4298" t="s">
        <v>516</v>
      </c>
      <c r="C4298" t="s">
        <v>517</v>
      </c>
      <c r="D4298" t="s">
        <v>615</v>
      </c>
      <c r="E4298" t="s">
        <v>518</v>
      </c>
      <c r="F4298" s="29">
        <v>143</v>
      </c>
      <c r="G4298" s="29">
        <v>2195822.59</v>
      </c>
      <c r="H4298" t="s">
        <v>11</v>
      </c>
      <c r="I4298" t="s">
        <v>791</v>
      </c>
      <c r="J4298" t="s">
        <v>627</v>
      </c>
      <c r="K4298" t="s">
        <v>792</v>
      </c>
    </row>
    <row r="4299" spans="1:11">
      <c r="A4299" s="26">
        <v>43553</v>
      </c>
      <c r="B4299" t="s">
        <v>516</v>
      </c>
      <c r="C4299" t="s">
        <v>517</v>
      </c>
      <c r="D4299" t="s">
        <v>615</v>
      </c>
      <c r="E4299" t="s">
        <v>518</v>
      </c>
      <c r="F4299" s="29">
        <v>50</v>
      </c>
      <c r="G4299" s="29">
        <v>2024944.81</v>
      </c>
      <c r="H4299" t="s">
        <v>11</v>
      </c>
      <c r="I4299" t="s">
        <v>793</v>
      </c>
      <c r="J4299" t="s">
        <v>627</v>
      </c>
      <c r="K4299" t="s">
        <v>794</v>
      </c>
    </row>
    <row r="4300" spans="1:11">
      <c r="A4300" s="26">
        <v>43553</v>
      </c>
      <c r="B4300" t="s">
        <v>516</v>
      </c>
      <c r="C4300" t="s">
        <v>517</v>
      </c>
      <c r="D4300" t="s">
        <v>615</v>
      </c>
      <c r="E4300" t="s">
        <v>518</v>
      </c>
      <c r="F4300" s="29">
        <v>45</v>
      </c>
      <c r="G4300" s="29">
        <v>4319751.4800000004</v>
      </c>
      <c r="H4300" t="s">
        <v>11</v>
      </c>
      <c r="I4300" t="s">
        <v>795</v>
      </c>
      <c r="J4300" t="s">
        <v>627</v>
      </c>
      <c r="K4300" t="s">
        <v>796</v>
      </c>
    </row>
    <row r="4301" spans="1:11">
      <c r="A4301" s="26">
        <v>43553</v>
      </c>
      <c r="B4301" t="s">
        <v>516</v>
      </c>
      <c r="C4301" t="s">
        <v>517</v>
      </c>
      <c r="D4301" t="s">
        <v>615</v>
      </c>
      <c r="E4301" t="s">
        <v>518</v>
      </c>
      <c r="F4301" s="29">
        <v>13</v>
      </c>
      <c r="G4301" s="29">
        <v>1824321.11</v>
      </c>
      <c r="H4301" t="s">
        <v>11</v>
      </c>
      <c r="I4301" t="s">
        <v>797</v>
      </c>
      <c r="J4301" t="s">
        <v>627</v>
      </c>
      <c r="K4301" t="s">
        <v>798</v>
      </c>
    </row>
    <row r="4302" spans="1:11">
      <c r="A4302" s="26">
        <v>43553</v>
      </c>
      <c r="B4302" t="s">
        <v>516</v>
      </c>
      <c r="C4302" t="s">
        <v>517</v>
      </c>
      <c r="D4302" t="s">
        <v>615</v>
      </c>
      <c r="E4302" t="s">
        <v>518</v>
      </c>
      <c r="F4302" s="29">
        <v>1611</v>
      </c>
      <c r="G4302" s="29">
        <v>48509229.630000003</v>
      </c>
      <c r="H4302" t="s">
        <v>11</v>
      </c>
      <c r="I4302" t="s">
        <v>1275</v>
      </c>
      <c r="J4302" t="s">
        <v>627</v>
      </c>
      <c r="K4302" t="s">
        <v>802</v>
      </c>
    </row>
    <row r="4303" spans="1:11">
      <c r="A4303" s="26">
        <v>43553</v>
      </c>
      <c r="B4303" t="s">
        <v>516</v>
      </c>
      <c r="C4303" t="s">
        <v>517</v>
      </c>
      <c r="D4303" t="s">
        <v>615</v>
      </c>
      <c r="E4303" t="s">
        <v>518</v>
      </c>
      <c r="F4303" s="29">
        <v>26</v>
      </c>
      <c r="G4303" s="29">
        <v>1416988.52</v>
      </c>
      <c r="H4303" t="s">
        <v>11</v>
      </c>
      <c r="I4303" t="s">
        <v>1276</v>
      </c>
      <c r="J4303" t="s">
        <v>627</v>
      </c>
      <c r="K4303" t="s">
        <v>1217</v>
      </c>
    </row>
    <row r="4304" spans="1:11">
      <c r="A4304" s="26">
        <v>43553</v>
      </c>
      <c r="B4304" t="s">
        <v>516</v>
      </c>
      <c r="C4304" t="s">
        <v>517</v>
      </c>
      <c r="D4304" t="s">
        <v>615</v>
      </c>
      <c r="E4304" t="s">
        <v>518</v>
      </c>
      <c r="F4304" s="29">
        <v>194</v>
      </c>
      <c r="G4304" s="29">
        <v>4398040.37</v>
      </c>
      <c r="H4304" t="s">
        <v>11</v>
      </c>
      <c r="I4304" t="s">
        <v>1277</v>
      </c>
      <c r="J4304" t="s">
        <v>627</v>
      </c>
      <c r="K4304" t="s">
        <v>804</v>
      </c>
    </row>
    <row r="4305" spans="1:11">
      <c r="A4305" s="26">
        <v>43553</v>
      </c>
      <c r="B4305" t="s">
        <v>516</v>
      </c>
      <c r="C4305" t="s">
        <v>517</v>
      </c>
      <c r="D4305" t="s">
        <v>615</v>
      </c>
      <c r="E4305" t="s">
        <v>518</v>
      </c>
      <c r="F4305" s="29">
        <v>22</v>
      </c>
      <c r="G4305" s="29">
        <v>712645.56</v>
      </c>
      <c r="H4305" t="s">
        <v>11</v>
      </c>
      <c r="I4305" t="s">
        <v>1278</v>
      </c>
      <c r="J4305" t="s">
        <v>627</v>
      </c>
      <c r="K4305" t="s">
        <v>806</v>
      </c>
    </row>
    <row r="4306" spans="1:11">
      <c r="A4306" s="26">
        <v>43553</v>
      </c>
      <c r="B4306" t="s">
        <v>516</v>
      </c>
      <c r="C4306" t="s">
        <v>517</v>
      </c>
      <c r="D4306" t="s">
        <v>615</v>
      </c>
      <c r="E4306" t="s">
        <v>518</v>
      </c>
      <c r="F4306" s="29">
        <v>12</v>
      </c>
      <c r="G4306" s="29">
        <v>803726.67</v>
      </c>
      <c r="H4306" t="s">
        <v>11</v>
      </c>
      <c r="I4306" t="s">
        <v>1218</v>
      </c>
      <c r="J4306" t="s">
        <v>627</v>
      </c>
      <c r="K4306" t="s">
        <v>808</v>
      </c>
    </row>
    <row r="4307" spans="1:11">
      <c r="A4307" s="26">
        <v>43553</v>
      </c>
      <c r="B4307" t="s">
        <v>516</v>
      </c>
      <c r="C4307" t="s">
        <v>517</v>
      </c>
      <c r="D4307" t="s">
        <v>615</v>
      </c>
      <c r="E4307" t="s">
        <v>518</v>
      </c>
      <c r="F4307" s="29">
        <v>20</v>
      </c>
      <c r="G4307" s="29">
        <v>160130128.15000001</v>
      </c>
      <c r="H4307" t="s">
        <v>11</v>
      </c>
      <c r="I4307" t="s">
        <v>1279</v>
      </c>
      <c r="J4307" t="s">
        <v>627</v>
      </c>
      <c r="K4307" t="s">
        <v>810</v>
      </c>
    </row>
    <row r="4308" spans="1:11">
      <c r="A4308" s="26">
        <v>43553</v>
      </c>
      <c r="B4308" t="s">
        <v>516</v>
      </c>
      <c r="C4308" t="s">
        <v>517</v>
      </c>
      <c r="D4308" t="s">
        <v>615</v>
      </c>
      <c r="E4308" t="s">
        <v>518</v>
      </c>
      <c r="F4308" s="29">
        <v>2015</v>
      </c>
      <c r="G4308" s="29">
        <v>334588981.85000002</v>
      </c>
      <c r="H4308" t="s">
        <v>11</v>
      </c>
      <c r="I4308" t="s">
        <v>811</v>
      </c>
      <c r="J4308" t="s">
        <v>627</v>
      </c>
      <c r="K4308" t="s">
        <v>812</v>
      </c>
    </row>
    <row r="4309" spans="1:11">
      <c r="A4309" s="26">
        <v>43553</v>
      </c>
      <c r="B4309" t="s">
        <v>516</v>
      </c>
      <c r="C4309" t="s">
        <v>517</v>
      </c>
      <c r="D4309" t="s">
        <v>615</v>
      </c>
      <c r="E4309" t="s">
        <v>518</v>
      </c>
      <c r="F4309" s="29">
        <v>2</v>
      </c>
      <c r="G4309" s="29">
        <v>115531.48</v>
      </c>
      <c r="H4309" t="s">
        <v>11</v>
      </c>
      <c r="I4309" t="s">
        <v>1338</v>
      </c>
      <c r="J4309" t="s">
        <v>627</v>
      </c>
      <c r="K4309" t="s">
        <v>1339</v>
      </c>
    </row>
    <row r="4310" spans="1:11">
      <c r="A4310" s="26">
        <v>43553</v>
      </c>
      <c r="B4310" t="s">
        <v>516</v>
      </c>
      <c r="C4310" t="s">
        <v>517</v>
      </c>
      <c r="D4310" t="s">
        <v>615</v>
      </c>
      <c r="E4310" t="s">
        <v>518</v>
      </c>
      <c r="F4310" s="29">
        <v>440</v>
      </c>
      <c r="G4310" s="29">
        <v>152831133.33000001</v>
      </c>
      <c r="H4310" t="s">
        <v>11</v>
      </c>
      <c r="I4310" t="s">
        <v>813</v>
      </c>
      <c r="J4310" t="s">
        <v>627</v>
      </c>
      <c r="K4310" t="s">
        <v>814</v>
      </c>
    </row>
    <row r="4311" spans="1:11">
      <c r="A4311" s="26">
        <v>43553</v>
      </c>
      <c r="B4311" t="s">
        <v>516</v>
      </c>
      <c r="C4311" t="s">
        <v>517</v>
      </c>
      <c r="D4311" t="s">
        <v>615</v>
      </c>
      <c r="E4311" t="s">
        <v>518</v>
      </c>
      <c r="F4311" s="29">
        <v>226</v>
      </c>
      <c r="G4311" s="29">
        <v>20390883.329999998</v>
      </c>
      <c r="H4311" t="s">
        <v>11</v>
      </c>
      <c r="I4311" t="s">
        <v>815</v>
      </c>
      <c r="J4311" t="s">
        <v>627</v>
      </c>
      <c r="K4311" t="s">
        <v>816</v>
      </c>
    </row>
    <row r="4312" spans="1:11">
      <c r="A4312" s="26">
        <v>43553</v>
      </c>
      <c r="B4312" t="s">
        <v>516</v>
      </c>
      <c r="C4312" t="s">
        <v>517</v>
      </c>
      <c r="D4312" t="s">
        <v>615</v>
      </c>
      <c r="E4312" t="s">
        <v>518</v>
      </c>
      <c r="F4312" s="29">
        <v>16</v>
      </c>
      <c r="G4312" s="29">
        <v>1254454.44</v>
      </c>
      <c r="H4312" t="s">
        <v>11</v>
      </c>
      <c r="I4312" t="s">
        <v>817</v>
      </c>
      <c r="J4312" t="s">
        <v>627</v>
      </c>
      <c r="K4312" t="s">
        <v>818</v>
      </c>
    </row>
    <row r="4313" spans="1:11">
      <c r="A4313" s="26">
        <v>43553</v>
      </c>
      <c r="B4313" t="s">
        <v>516</v>
      </c>
      <c r="C4313" t="s">
        <v>517</v>
      </c>
      <c r="D4313" t="s">
        <v>615</v>
      </c>
      <c r="E4313" t="s">
        <v>518</v>
      </c>
      <c r="F4313" s="29">
        <v>2253</v>
      </c>
      <c r="G4313" s="29">
        <v>114134060.73999999</v>
      </c>
      <c r="H4313" t="s">
        <v>11</v>
      </c>
      <c r="I4313" t="s">
        <v>819</v>
      </c>
      <c r="J4313" t="s">
        <v>627</v>
      </c>
      <c r="K4313" t="s">
        <v>820</v>
      </c>
    </row>
    <row r="4314" spans="1:11">
      <c r="A4314" s="26">
        <v>43553</v>
      </c>
      <c r="B4314" t="s">
        <v>516</v>
      </c>
      <c r="C4314" t="s">
        <v>517</v>
      </c>
      <c r="D4314" t="s">
        <v>615</v>
      </c>
      <c r="E4314" t="s">
        <v>518</v>
      </c>
      <c r="F4314" s="29">
        <v>3</v>
      </c>
      <c r="G4314" s="29">
        <v>183029.63</v>
      </c>
      <c r="H4314" t="s">
        <v>11</v>
      </c>
      <c r="I4314" t="s">
        <v>1280</v>
      </c>
      <c r="J4314" t="s">
        <v>627</v>
      </c>
      <c r="K4314" t="s">
        <v>822</v>
      </c>
    </row>
    <row r="4315" spans="1:11">
      <c r="A4315" s="26">
        <v>43553</v>
      </c>
      <c r="B4315" t="s">
        <v>516</v>
      </c>
      <c r="C4315" t="s">
        <v>517</v>
      </c>
      <c r="D4315" t="s">
        <v>615</v>
      </c>
      <c r="E4315" t="s">
        <v>518</v>
      </c>
      <c r="F4315" s="29">
        <v>10</v>
      </c>
      <c r="G4315" s="29">
        <v>344696.3</v>
      </c>
      <c r="H4315" t="s">
        <v>11</v>
      </c>
      <c r="I4315" t="s">
        <v>1352</v>
      </c>
      <c r="J4315" t="s">
        <v>627</v>
      </c>
      <c r="K4315" t="s">
        <v>1353</v>
      </c>
    </row>
    <row r="4316" spans="1:11">
      <c r="A4316" s="26">
        <v>43553</v>
      </c>
      <c r="B4316" t="s">
        <v>516</v>
      </c>
      <c r="C4316" t="s">
        <v>517</v>
      </c>
      <c r="D4316" t="s">
        <v>615</v>
      </c>
      <c r="E4316" t="s">
        <v>518</v>
      </c>
      <c r="F4316" s="29">
        <v>69</v>
      </c>
      <c r="G4316" s="29">
        <v>5968967.4100000001</v>
      </c>
      <c r="H4316" t="s">
        <v>11</v>
      </c>
      <c r="I4316" t="s">
        <v>823</v>
      </c>
      <c r="J4316" t="s">
        <v>627</v>
      </c>
      <c r="K4316" t="s">
        <v>824</v>
      </c>
    </row>
    <row r="4317" spans="1:11">
      <c r="A4317" s="26">
        <v>43553</v>
      </c>
      <c r="B4317" t="s">
        <v>516</v>
      </c>
      <c r="C4317" t="s">
        <v>517</v>
      </c>
      <c r="D4317" t="s">
        <v>615</v>
      </c>
      <c r="E4317" t="s">
        <v>518</v>
      </c>
      <c r="F4317" s="29">
        <v>108</v>
      </c>
      <c r="G4317" s="29">
        <v>23231326.300000001</v>
      </c>
      <c r="H4317" t="s">
        <v>11</v>
      </c>
      <c r="I4317" t="s">
        <v>1281</v>
      </c>
      <c r="J4317" t="s">
        <v>627</v>
      </c>
      <c r="K4317" t="s">
        <v>826</v>
      </c>
    </row>
    <row r="4318" spans="1:11">
      <c r="A4318" s="26">
        <v>43553</v>
      </c>
      <c r="B4318" t="s">
        <v>516</v>
      </c>
      <c r="C4318" t="s">
        <v>517</v>
      </c>
      <c r="D4318" t="s">
        <v>615</v>
      </c>
      <c r="E4318" t="s">
        <v>518</v>
      </c>
      <c r="F4318" s="29">
        <v>141</v>
      </c>
      <c r="G4318" s="29">
        <v>5327641.8499999996</v>
      </c>
      <c r="H4318" t="s">
        <v>11</v>
      </c>
      <c r="I4318" t="s">
        <v>827</v>
      </c>
      <c r="J4318" t="s">
        <v>627</v>
      </c>
      <c r="K4318" t="s">
        <v>828</v>
      </c>
    </row>
    <row r="4319" spans="1:11">
      <c r="A4319" s="26">
        <v>43553</v>
      </c>
      <c r="B4319" t="s">
        <v>516</v>
      </c>
      <c r="C4319" t="s">
        <v>517</v>
      </c>
      <c r="D4319" t="s">
        <v>615</v>
      </c>
      <c r="E4319" t="s">
        <v>518</v>
      </c>
      <c r="F4319" s="29">
        <v>1174</v>
      </c>
      <c r="G4319" s="29">
        <v>466916312.58999997</v>
      </c>
      <c r="H4319" t="s">
        <v>11</v>
      </c>
      <c r="I4319" t="s">
        <v>829</v>
      </c>
      <c r="J4319" t="s">
        <v>627</v>
      </c>
      <c r="K4319" t="s">
        <v>830</v>
      </c>
    </row>
    <row r="4320" spans="1:11">
      <c r="A4320" s="26">
        <v>43553</v>
      </c>
      <c r="B4320" t="s">
        <v>516</v>
      </c>
      <c r="C4320" t="s">
        <v>517</v>
      </c>
      <c r="D4320" t="s">
        <v>615</v>
      </c>
      <c r="E4320" t="s">
        <v>518</v>
      </c>
      <c r="F4320" s="29">
        <v>242</v>
      </c>
      <c r="G4320" s="29">
        <v>109304571.48</v>
      </c>
      <c r="H4320" t="s">
        <v>11</v>
      </c>
      <c r="I4320" t="s">
        <v>1282</v>
      </c>
      <c r="J4320" t="s">
        <v>627</v>
      </c>
      <c r="K4320" t="s">
        <v>832</v>
      </c>
    </row>
    <row r="4321" spans="1:11">
      <c r="A4321" s="26">
        <v>43553</v>
      </c>
      <c r="B4321" t="s">
        <v>516</v>
      </c>
      <c r="C4321" t="s">
        <v>517</v>
      </c>
      <c r="D4321" t="s">
        <v>615</v>
      </c>
      <c r="E4321" t="s">
        <v>518</v>
      </c>
      <c r="F4321" s="29">
        <v>101</v>
      </c>
      <c r="G4321" s="29">
        <v>1812614.81</v>
      </c>
      <c r="H4321" t="s">
        <v>11</v>
      </c>
      <c r="I4321" t="s">
        <v>1340</v>
      </c>
      <c r="J4321" t="s">
        <v>627</v>
      </c>
      <c r="K4321" t="s">
        <v>1341</v>
      </c>
    </row>
    <row r="4322" spans="1:11">
      <c r="A4322" s="26">
        <v>43553</v>
      </c>
      <c r="B4322" t="s">
        <v>516</v>
      </c>
      <c r="C4322" t="s">
        <v>517</v>
      </c>
      <c r="D4322" t="s">
        <v>615</v>
      </c>
      <c r="E4322" t="s">
        <v>518</v>
      </c>
      <c r="F4322" s="29">
        <v>860</v>
      </c>
      <c r="G4322" s="29">
        <v>94079157.040000007</v>
      </c>
      <c r="H4322" t="s">
        <v>11</v>
      </c>
      <c r="I4322" t="s">
        <v>835</v>
      </c>
      <c r="J4322" t="s">
        <v>627</v>
      </c>
      <c r="K4322" t="s">
        <v>836</v>
      </c>
    </row>
    <row r="4323" spans="1:11">
      <c r="A4323" s="26">
        <v>43553</v>
      </c>
      <c r="B4323" t="s">
        <v>516</v>
      </c>
      <c r="C4323" t="s">
        <v>517</v>
      </c>
      <c r="D4323" t="s">
        <v>615</v>
      </c>
      <c r="E4323" t="s">
        <v>518</v>
      </c>
      <c r="F4323" s="29">
        <v>8</v>
      </c>
      <c r="G4323" s="29">
        <v>634849.63</v>
      </c>
      <c r="H4323" t="s">
        <v>11</v>
      </c>
      <c r="I4323" t="s">
        <v>1283</v>
      </c>
      <c r="J4323" t="s">
        <v>627</v>
      </c>
      <c r="K4323" t="s">
        <v>838</v>
      </c>
    </row>
    <row r="4324" spans="1:11">
      <c r="A4324" s="26">
        <v>43553</v>
      </c>
      <c r="B4324" t="s">
        <v>516</v>
      </c>
      <c r="C4324" t="s">
        <v>517</v>
      </c>
      <c r="D4324" t="s">
        <v>615</v>
      </c>
      <c r="E4324" t="s">
        <v>518</v>
      </c>
      <c r="F4324" s="29">
        <v>163</v>
      </c>
      <c r="G4324" s="29">
        <v>16672435.560000001</v>
      </c>
      <c r="H4324" t="s">
        <v>11</v>
      </c>
      <c r="I4324" t="s">
        <v>1284</v>
      </c>
      <c r="J4324" t="s">
        <v>627</v>
      </c>
      <c r="K4324" t="s">
        <v>840</v>
      </c>
    </row>
    <row r="4325" spans="1:11">
      <c r="A4325" s="26">
        <v>43553</v>
      </c>
      <c r="B4325" t="s">
        <v>516</v>
      </c>
      <c r="C4325" t="s">
        <v>517</v>
      </c>
      <c r="D4325" t="s">
        <v>615</v>
      </c>
      <c r="E4325" t="s">
        <v>518</v>
      </c>
      <c r="F4325" s="29">
        <v>10</v>
      </c>
      <c r="G4325" s="29">
        <v>1599489.26</v>
      </c>
      <c r="H4325" t="s">
        <v>11</v>
      </c>
      <c r="I4325" t="s">
        <v>841</v>
      </c>
      <c r="J4325" t="s">
        <v>627</v>
      </c>
      <c r="K4325" t="s">
        <v>842</v>
      </c>
    </row>
    <row r="4326" spans="1:11">
      <c r="A4326" s="26">
        <v>43553</v>
      </c>
      <c r="B4326" t="s">
        <v>516</v>
      </c>
      <c r="C4326" t="s">
        <v>517</v>
      </c>
      <c r="D4326" t="s">
        <v>615</v>
      </c>
      <c r="E4326" t="s">
        <v>518</v>
      </c>
      <c r="F4326" s="29">
        <v>2585</v>
      </c>
      <c r="G4326" s="29">
        <v>149336531.47999999</v>
      </c>
      <c r="H4326" t="s">
        <v>11</v>
      </c>
      <c r="I4326" t="s">
        <v>1285</v>
      </c>
      <c r="J4326" t="s">
        <v>627</v>
      </c>
      <c r="K4326" t="s">
        <v>844</v>
      </c>
    </row>
    <row r="4327" spans="1:11">
      <c r="A4327" s="26">
        <v>43553</v>
      </c>
      <c r="B4327" t="s">
        <v>516</v>
      </c>
      <c r="C4327" t="s">
        <v>517</v>
      </c>
      <c r="D4327" t="s">
        <v>615</v>
      </c>
      <c r="E4327" t="s">
        <v>518</v>
      </c>
      <c r="F4327" s="29">
        <v>288</v>
      </c>
      <c r="G4327" s="29">
        <v>52353434.810000002</v>
      </c>
      <c r="H4327" t="s">
        <v>11</v>
      </c>
      <c r="I4327" t="s">
        <v>845</v>
      </c>
      <c r="J4327" t="s">
        <v>627</v>
      </c>
      <c r="K4327" t="s">
        <v>846</v>
      </c>
    </row>
    <row r="4328" spans="1:11">
      <c r="A4328" s="26">
        <v>43553</v>
      </c>
      <c r="B4328" t="s">
        <v>516</v>
      </c>
      <c r="C4328" t="s">
        <v>517</v>
      </c>
      <c r="D4328" t="s">
        <v>615</v>
      </c>
      <c r="E4328" t="s">
        <v>518</v>
      </c>
      <c r="F4328" s="29">
        <v>21</v>
      </c>
      <c r="G4328" s="29">
        <v>2883459.26</v>
      </c>
      <c r="H4328" t="s">
        <v>11</v>
      </c>
      <c r="I4328" t="s">
        <v>849</v>
      </c>
      <c r="J4328" t="s">
        <v>627</v>
      </c>
      <c r="K4328" t="s">
        <v>850</v>
      </c>
    </row>
    <row r="4329" spans="1:11">
      <c r="A4329" s="26">
        <v>43553</v>
      </c>
      <c r="B4329" t="s">
        <v>516</v>
      </c>
      <c r="C4329" t="s">
        <v>517</v>
      </c>
      <c r="D4329" t="s">
        <v>615</v>
      </c>
      <c r="E4329" t="s">
        <v>518</v>
      </c>
      <c r="F4329" s="29">
        <v>53</v>
      </c>
      <c r="G4329" s="29">
        <v>11345277.41</v>
      </c>
      <c r="H4329" t="s">
        <v>11</v>
      </c>
      <c r="I4329" t="s">
        <v>1286</v>
      </c>
      <c r="J4329" t="s">
        <v>627</v>
      </c>
      <c r="K4329" t="s">
        <v>852</v>
      </c>
    </row>
    <row r="4330" spans="1:11">
      <c r="A4330" s="26">
        <v>43553</v>
      </c>
      <c r="B4330" t="s">
        <v>516</v>
      </c>
      <c r="C4330" t="s">
        <v>517</v>
      </c>
      <c r="D4330" t="s">
        <v>615</v>
      </c>
      <c r="E4330" t="s">
        <v>518</v>
      </c>
      <c r="F4330" s="29">
        <v>131</v>
      </c>
      <c r="G4330" s="29">
        <v>5570638.1500000004</v>
      </c>
      <c r="H4330" t="s">
        <v>11</v>
      </c>
      <c r="I4330" t="s">
        <v>1287</v>
      </c>
      <c r="J4330" t="s">
        <v>627</v>
      </c>
      <c r="K4330" t="s">
        <v>856</v>
      </c>
    </row>
    <row r="4331" spans="1:11">
      <c r="A4331" s="26">
        <v>43553</v>
      </c>
      <c r="B4331" t="s">
        <v>516</v>
      </c>
      <c r="C4331" t="s">
        <v>517</v>
      </c>
      <c r="D4331" t="s">
        <v>615</v>
      </c>
      <c r="E4331" t="s">
        <v>518</v>
      </c>
      <c r="F4331" s="29">
        <v>134</v>
      </c>
      <c r="G4331" s="29">
        <v>21310349.260000002</v>
      </c>
      <c r="H4331" t="s">
        <v>11</v>
      </c>
      <c r="I4331" t="s">
        <v>1288</v>
      </c>
      <c r="J4331" t="s">
        <v>627</v>
      </c>
      <c r="K4331" t="s">
        <v>858</v>
      </c>
    </row>
    <row r="4332" spans="1:11">
      <c r="A4332" s="26">
        <v>43553</v>
      </c>
      <c r="B4332" t="s">
        <v>516</v>
      </c>
      <c r="C4332" t="s">
        <v>517</v>
      </c>
      <c r="D4332" t="s">
        <v>615</v>
      </c>
      <c r="E4332" t="s">
        <v>518</v>
      </c>
      <c r="F4332" s="29">
        <v>30</v>
      </c>
      <c r="G4332" s="29">
        <v>2236901.85</v>
      </c>
      <c r="H4332" t="s">
        <v>11</v>
      </c>
      <c r="I4332" t="s">
        <v>1289</v>
      </c>
      <c r="J4332" t="s">
        <v>627</v>
      </c>
      <c r="K4332" t="s">
        <v>860</v>
      </c>
    </row>
    <row r="4333" spans="1:11">
      <c r="A4333" s="26">
        <v>43553</v>
      </c>
      <c r="B4333" t="s">
        <v>516</v>
      </c>
      <c r="C4333" t="s">
        <v>517</v>
      </c>
      <c r="D4333" t="s">
        <v>615</v>
      </c>
      <c r="E4333" t="s">
        <v>518</v>
      </c>
      <c r="F4333" s="29">
        <v>505</v>
      </c>
      <c r="G4333" s="29">
        <v>46749644.810000002</v>
      </c>
      <c r="H4333" t="s">
        <v>11</v>
      </c>
      <c r="I4333" t="s">
        <v>1290</v>
      </c>
      <c r="J4333" t="s">
        <v>627</v>
      </c>
      <c r="K4333" t="s">
        <v>862</v>
      </c>
    </row>
    <row r="4334" spans="1:11">
      <c r="A4334" s="26">
        <v>43553</v>
      </c>
      <c r="B4334" t="s">
        <v>516</v>
      </c>
      <c r="C4334" t="s">
        <v>517</v>
      </c>
      <c r="D4334" t="s">
        <v>615</v>
      </c>
      <c r="E4334" t="s">
        <v>518</v>
      </c>
      <c r="F4334" s="29">
        <v>25</v>
      </c>
      <c r="G4334" s="29">
        <v>1863770</v>
      </c>
      <c r="H4334" t="s">
        <v>11</v>
      </c>
      <c r="I4334" t="s">
        <v>1291</v>
      </c>
      <c r="J4334" t="s">
        <v>627</v>
      </c>
      <c r="K4334" t="s">
        <v>864</v>
      </c>
    </row>
    <row r="4335" spans="1:11">
      <c r="A4335" s="26">
        <v>43553</v>
      </c>
      <c r="B4335" t="s">
        <v>516</v>
      </c>
      <c r="C4335" t="s">
        <v>517</v>
      </c>
      <c r="D4335" t="s">
        <v>615</v>
      </c>
      <c r="E4335" t="s">
        <v>518</v>
      </c>
      <c r="F4335" s="29">
        <v>5</v>
      </c>
      <c r="G4335" s="29">
        <v>486881.48</v>
      </c>
      <c r="H4335" t="s">
        <v>11</v>
      </c>
      <c r="I4335" t="s">
        <v>1292</v>
      </c>
      <c r="J4335" t="s">
        <v>627</v>
      </c>
      <c r="K4335" t="s">
        <v>866</v>
      </c>
    </row>
    <row r="4336" spans="1:11">
      <c r="A4336" s="26">
        <v>43553</v>
      </c>
      <c r="B4336" t="s">
        <v>516</v>
      </c>
      <c r="C4336" t="s">
        <v>517</v>
      </c>
      <c r="D4336" t="s">
        <v>615</v>
      </c>
      <c r="E4336" t="s">
        <v>518</v>
      </c>
      <c r="F4336" s="29">
        <v>15</v>
      </c>
      <c r="G4336" s="29">
        <v>1392064.07</v>
      </c>
      <c r="H4336" t="s">
        <v>11</v>
      </c>
      <c r="I4336" t="s">
        <v>1293</v>
      </c>
      <c r="J4336" t="s">
        <v>627</v>
      </c>
      <c r="K4336" t="s">
        <v>868</v>
      </c>
    </row>
    <row r="4337" spans="1:11">
      <c r="A4337" s="26">
        <v>43553</v>
      </c>
      <c r="B4337" t="s">
        <v>516</v>
      </c>
      <c r="C4337" t="s">
        <v>517</v>
      </c>
      <c r="D4337" t="s">
        <v>615</v>
      </c>
      <c r="E4337" t="s">
        <v>518</v>
      </c>
      <c r="F4337" s="29">
        <v>216</v>
      </c>
      <c r="G4337" s="29">
        <v>82996373.329999998</v>
      </c>
      <c r="H4337" t="s">
        <v>11</v>
      </c>
      <c r="I4337" t="s">
        <v>869</v>
      </c>
      <c r="J4337" t="s">
        <v>627</v>
      </c>
      <c r="K4337" t="s">
        <v>870</v>
      </c>
    </row>
    <row r="4338" spans="1:11">
      <c r="A4338" s="26">
        <v>43553</v>
      </c>
      <c r="B4338" t="s">
        <v>516</v>
      </c>
      <c r="C4338" t="s">
        <v>517</v>
      </c>
      <c r="D4338" t="s">
        <v>615</v>
      </c>
      <c r="E4338" t="s">
        <v>518</v>
      </c>
      <c r="F4338" s="29">
        <v>344</v>
      </c>
      <c r="G4338" s="29">
        <v>14730567.779999999</v>
      </c>
      <c r="H4338" t="s">
        <v>11</v>
      </c>
      <c r="I4338" t="s">
        <v>873</v>
      </c>
      <c r="J4338" t="s">
        <v>627</v>
      </c>
      <c r="K4338" t="s">
        <v>874</v>
      </c>
    </row>
    <row r="4339" spans="1:11">
      <c r="A4339" s="26">
        <v>43553</v>
      </c>
      <c r="B4339" t="s">
        <v>516</v>
      </c>
      <c r="C4339" t="s">
        <v>517</v>
      </c>
      <c r="D4339" t="s">
        <v>615</v>
      </c>
      <c r="E4339" t="s">
        <v>518</v>
      </c>
      <c r="F4339" s="29">
        <v>19</v>
      </c>
      <c r="G4339" s="29">
        <v>3539651.48</v>
      </c>
      <c r="H4339" t="s">
        <v>11</v>
      </c>
      <c r="I4339" t="s">
        <v>875</v>
      </c>
      <c r="J4339" t="s">
        <v>627</v>
      </c>
      <c r="K4339" t="s">
        <v>876</v>
      </c>
    </row>
    <row r="4340" spans="1:11">
      <c r="A4340" s="26">
        <v>43553</v>
      </c>
      <c r="B4340" t="s">
        <v>516</v>
      </c>
      <c r="C4340" t="s">
        <v>517</v>
      </c>
      <c r="D4340" t="s">
        <v>615</v>
      </c>
      <c r="E4340" t="s">
        <v>518</v>
      </c>
      <c r="F4340" s="29">
        <v>54</v>
      </c>
      <c r="G4340" s="29">
        <v>11702144.07</v>
      </c>
      <c r="H4340" t="s">
        <v>11</v>
      </c>
      <c r="I4340" t="s">
        <v>877</v>
      </c>
      <c r="J4340" t="s">
        <v>627</v>
      </c>
      <c r="K4340" t="s">
        <v>878</v>
      </c>
    </row>
    <row r="4341" spans="1:11">
      <c r="A4341" s="26">
        <v>43553</v>
      </c>
      <c r="B4341" t="s">
        <v>516</v>
      </c>
      <c r="C4341" t="s">
        <v>517</v>
      </c>
      <c r="D4341" t="s">
        <v>615</v>
      </c>
      <c r="E4341" t="s">
        <v>518</v>
      </c>
      <c r="F4341" s="29">
        <v>2053</v>
      </c>
      <c r="G4341" s="29">
        <v>1212543303.3299999</v>
      </c>
      <c r="H4341" t="s">
        <v>11</v>
      </c>
      <c r="I4341" t="s">
        <v>1294</v>
      </c>
      <c r="J4341" t="s">
        <v>627</v>
      </c>
      <c r="K4341" t="s">
        <v>880</v>
      </c>
    </row>
    <row r="4342" spans="1:11">
      <c r="A4342" s="26">
        <v>43553</v>
      </c>
      <c r="B4342" t="s">
        <v>516</v>
      </c>
      <c r="C4342" t="s">
        <v>517</v>
      </c>
      <c r="D4342" t="s">
        <v>615</v>
      </c>
      <c r="E4342" t="s">
        <v>518</v>
      </c>
      <c r="F4342" s="29">
        <v>328</v>
      </c>
      <c r="G4342" s="29">
        <v>54327808.520000003</v>
      </c>
      <c r="H4342" t="s">
        <v>11</v>
      </c>
      <c r="I4342" t="s">
        <v>881</v>
      </c>
      <c r="J4342" t="s">
        <v>627</v>
      </c>
      <c r="K4342" t="s">
        <v>882</v>
      </c>
    </row>
    <row r="4343" spans="1:11">
      <c r="A4343" s="26">
        <v>43553</v>
      </c>
      <c r="B4343" t="s">
        <v>516</v>
      </c>
      <c r="C4343" t="s">
        <v>517</v>
      </c>
      <c r="D4343" t="s">
        <v>615</v>
      </c>
      <c r="E4343" t="s">
        <v>518</v>
      </c>
      <c r="F4343" s="29">
        <v>57</v>
      </c>
      <c r="G4343" s="29">
        <v>18186181.850000001</v>
      </c>
      <c r="H4343" t="s">
        <v>11</v>
      </c>
      <c r="I4343" t="s">
        <v>883</v>
      </c>
      <c r="J4343" t="s">
        <v>627</v>
      </c>
      <c r="K4343" t="s">
        <v>884</v>
      </c>
    </row>
    <row r="4344" spans="1:11">
      <c r="A4344" s="26">
        <v>43553</v>
      </c>
      <c r="B4344" t="s">
        <v>516</v>
      </c>
      <c r="C4344" t="s">
        <v>517</v>
      </c>
      <c r="D4344" t="s">
        <v>615</v>
      </c>
      <c r="E4344" t="s">
        <v>518</v>
      </c>
      <c r="F4344" s="29">
        <v>30</v>
      </c>
      <c r="G4344" s="29">
        <v>1119677.78</v>
      </c>
      <c r="H4344" t="s">
        <v>11</v>
      </c>
      <c r="I4344" t="s">
        <v>1295</v>
      </c>
      <c r="J4344" t="s">
        <v>627</v>
      </c>
      <c r="K4344" t="s">
        <v>886</v>
      </c>
    </row>
    <row r="4345" spans="1:11">
      <c r="A4345" s="26">
        <v>43553</v>
      </c>
      <c r="B4345" t="s">
        <v>516</v>
      </c>
      <c r="C4345" t="s">
        <v>517</v>
      </c>
      <c r="D4345" t="s">
        <v>615</v>
      </c>
      <c r="E4345" t="s">
        <v>518</v>
      </c>
      <c r="F4345" s="29">
        <v>155</v>
      </c>
      <c r="G4345" s="29">
        <v>7196370.3700000001</v>
      </c>
      <c r="H4345" t="s">
        <v>11</v>
      </c>
      <c r="I4345" t="s">
        <v>887</v>
      </c>
      <c r="J4345" t="s">
        <v>627</v>
      </c>
      <c r="K4345" t="s">
        <v>888</v>
      </c>
    </row>
    <row r="4346" spans="1:11">
      <c r="A4346" s="26">
        <v>43553</v>
      </c>
      <c r="B4346" t="s">
        <v>516</v>
      </c>
      <c r="C4346" t="s">
        <v>517</v>
      </c>
      <c r="D4346" t="s">
        <v>615</v>
      </c>
      <c r="E4346" t="s">
        <v>518</v>
      </c>
      <c r="F4346" s="29">
        <v>42</v>
      </c>
      <c r="G4346" s="29">
        <v>829479.63</v>
      </c>
      <c r="H4346" t="s">
        <v>11</v>
      </c>
      <c r="I4346" t="s">
        <v>889</v>
      </c>
      <c r="J4346" t="s">
        <v>627</v>
      </c>
      <c r="K4346" t="s">
        <v>890</v>
      </c>
    </row>
    <row r="4347" spans="1:11">
      <c r="A4347" s="26">
        <v>43553</v>
      </c>
      <c r="B4347" t="s">
        <v>516</v>
      </c>
      <c r="C4347" t="s">
        <v>517</v>
      </c>
      <c r="D4347" t="s">
        <v>615</v>
      </c>
      <c r="E4347" t="s">
        <v>518</v>
      </c>
      <c r="F4347" s="29">
        <v>22</v>
      </c>
      <c r="G4347" s="29">
        <v>3144214.44</v>
      </c>
      <c r="H4347" t="s">
        <v>11</v>
      </c>
      <c r="I4347" t="s">
        <v>891</v>
      </c>
      <c r="J4347" t="s">
        <v>627</v>
      </c>
      <c r="K4347" t="s">
        <v>892</v>
      </c>
    </row>
    <row r="4348" spans="1:11">
      <c r="A4348" s="26">
        <v>43553</v>
      </c>
      <c r="B4348" t="s">
        <v>516</v>
      </c>
      <c r="C4348" t="s">
        <v>517</v>
      </c>
      <c r="D4348" t="s">
        <v>615</v>
      </c>
      <c r="E4348" t="s">
        <v>518</v>
      </c>
      <c r="F4348" s="29">
        <v>450</v>
      </c>
      <c r="G4348" s="29">
        <v>75951488.890000001</v>
      </c>
      <c r="H4348" t="s">
        <v>11</v>
      </c>
      <c r="I4348" t="s">
        <v>893</v>
      </c>
      <c r="J4348" t="s">
        <v>627</v>
      </c>
      <c r="K4348" t="s">
        <v>894</v>
      </c>
    </row>
    <row r="4349" spans="1:11">
      <c r="A4349" s="26">
        <v>43553</v>
      </c>
      <c r="B4349" t="s">
        <v>516</v>
      </c>
      <c r="C4349" t="s">
        <v>517</v>
      </c>
      <c r="D4349" t="s">
        <v>615</v>
      </c>
      <c r="E4349" t="s">
        <v>518</v>
      </c>
      <c r="F4349" s="29">
        <v>86</v>
      </c>
      <c r="G4349" s="29">
        <v>19384725.190000001</v>
      </c>
      <c r="H4349" t="s">
        <v>11</v>
      </c>
      <c r="I4349" t="s">
        <v>895</v>
      </c>
      <c r="J4349" t="s">
        <v>627</v>
      </c>
      <c r="K4349" t="s">
        <v>896</v>
      </c>
    </row>
    <row r="4350" spans="1:11">
      <c r="A4350" s="26">
        <v>43553</v>
      </c>
      <c r="B4350" t="s">
        <v>516</v>
      </c>
      <c r="C4350" t="s">
        <v>517</v>
      </c>
      <c r="D4350" t="s">
        <v>615</v>
      </c>
      <c r="E4350" t="s">
        <v>518</v>
      </c>
      <c r="F4350" s="29">
        <v>407</v>
      </c>
      <c r="G4350" s="29">
        <v>302153213.32999998</v>
      </c>
      <c r="H4350" t="s">
        <v>11</v>
      </c>
      <c r="I4350" t="s">
        <v>897</v>
      </c>
      <c r="J4350" t="s">
        <v>627</v>
      </c>
      <c r="K4350" t="s">
        <v>898</v>
      </c>
    </row>
    <row r="4351" spans="1:11">
      <c r="A4351" s="26">
        <v>43553</v>
      </c>
      <c r="B4351" t="s">
        <v>516</v>
      </c>
      <c r="C4351" t="s">
        <v>517</v>
      </c>
      <c r="D4351" t="s">
        <v>615</v>
      </c>
      <c r="E4351" t="s">
        <v>518</v>
      </c>
      <c r="F4351" s="29">
        <v>2580</v>
      </c>
      <c r="G4351" s="29">
        <v>1726064962.5899999</v>
      </c>
      <c r="H4351" t="s">
        <v>11</v>
      </c>
      <c r="I4351" t="s">
        <v>1296</v>
      </c>
      <c r="J4351" t="s">
        <v>627</v>
      </c>
      <c r="K4351" t="s">
        <v>900</v>
      </c>
    </row>
    <row r="4352" spans="1:11">
      <c r="A4352" s="26">
        <v>43553</v>
      </c>
      <c r="B4352" t="s">
        <v>516</v>
      </c>
      <c r="C4352" t="s">
        <v>517</v>
      </c>
      <c r="D4352" t="s">
        <v>615</v>
      </c>
      <c r="E4352" t="s">
        <v>518</v>
      </c>
      <c r="F4352" s="29">
        <v>19</v>
      </c>
      <c r="G4352" s="29">
        <v>7786190.7400000002</v>
      </c>
      <c r="H4352" t="s">
        <v>11</v>
      </c>
      <c r="I4352" t="s">
        <v>1297</v>
      </c>
      <c r="J4352" t="s">
        <v>627</v>
      </c>
      <c r="K4352" t="s">
        <v>904</v>
      </c>
    </row>
    <row r="4353" spans="1:11">
      <c r="A4353" s="26">
        <v>43553</v>
      </c>
      <c r="B4353" t="s">
        <v>516</v>
      </c>
      <c r="C4353" t="s">
        <v>517</v>
      </c>
      <c r="D4353" t="s">
        <v>615</v>
      </c>
      <c r="E4353" t="s">
        <v>518</v>
      </c>
      <c r="F4353" s="29">
        <v>40</v>
      </c>
      <c r="G4353" s="29">
        <v>3198710</v>
      </c>
      <c r="H4353" t="s">
        <v>11</v>
      </c>
      <c r="I4353" t="s">
        <v>905</v>
      </c>
      <c r="J4353" t="s">
        <v>627</v>
      </c>
      <c r="K4353" t="s">
        <v>906</v>
      </c>
    </row>
    <row r="4354" spans="1:11">
      <c r="A4354" s="26">
        <v>43553</v>
      </c>
      <c r="B4354" t="s">
        <v>516</v>
      </c>
      <c r="C4354" t="s">
        <v>517</v>
      </c>
      <c r="D4354" t="s">
        <v>615</v>
      </c>
      <c r="E4354" t="s">
        <v>518</v>
      </c>
      <c r="F4354" s="29">
        <v>266</v>
      </c>
      <c r="G4354" s="29">
        <v>9621765.9299999997</v>
      </c>
      <c r="H4354" t="s">
        <v>11</v>
      </c>
      <c r="I4354" t="s">
        <v>1226</v>
      </c>
      <c r="J4354" t="s">
        <v>627</v>
      </c>
      <c r="K4354" t="s">
        <v>1227</v>
      </c>
    </row>
    <row r="4355" spans="1:11">
      <c r="A4355" s="26">
        <v>43553</v>
      </c>
      <c r="B4355" t="s">
        <v>516</v>
      </c>
      <c r="C4355" t="s">
        <v>517</v>
      </c>
      <c r="D4355" t="s">
        <v>615</v>
      </c>
      <c r="E4355" t="s">
        <v>518</v>
      </c>
      <c r="F4355" s="29">
        <v>948</v>
      </c>
      <c r="G4355" s="29">
        <v>23518387.780000001</v>
      </c>
      <c r="H4355" t="s">
        <v>11</v>
      </c>
      <c r="I4355" t="s">
        <v>1298</v>
      </c>
      <c r="J4355" t="s">
        <v>627</v>
      </c>
      <c r="K4355" t="s">
        <v>1299</v>
      </c>
    </row>
    <row r="4356" spans="1:11">
      <c r="A4356" s="26">
        <v>43553</v>
      </c>
      <c r="B4356" t="s">
        <v>516</v>
      </c>
      <c r="C4356" t="s">
        <v>517</v>
      </c>
      <c r="D4356" t="s">
        <v>615</v>
      </c>
      <c r="E4356" t="s">
        <v>518</v>
      </c>
      <c r="F4356" s="29">
        <v>3</v>
      </c>
      <c r="G4356" s="29">
        <v>180985.93</v>
      </c>
      <c r="H4356" t="s">
        <v>11</v>
      </c>
      <c r="I4356" t="s">
        <v>1354</v>
      </c>
      <c r="J4356" t="s">
        <v>627</v>
      </c>
      <c r="K4356" t="s">
        <v>1355</v>
      </c>
    </row>
    <row r="4357" spans="1:11">
      <c r="A4357" s="26">
        <v>43553</v>
      </c>
      <c r="B4357" t="s">
        <v>516</v>
      </c>
      <c r="C4357" t="s">
        <v>517</v>
      </c>
      <c r="D4357" t="s">
        <v>615</v>
      </c>
      <c r="E4357" t="s">
        <v>518</v>
      </c>
      <c r="F4357" s="29">
        <v>109</v>
      </c>
      <c r="G4357" s="29">
        <v>29176915.190000001</v>
      </c>
      <c r="H4357" t="s">
        <v>11</v>
      </c>
      <c r="I4357" t="s">
        <v>907</v>
      </c>
      <c r="J4357" t="s">
        <v>627</v>
      </c>
      <c r="K4357" t="s">
        <v>908</v>
      </c>
    </row>
    <row r="4358" spans="1:11">
      <c r="A4358" s="26">
        <v>43553</v>
      </c>
      <c r="B4358" t="s">
        <v>516</v>
      </c>
      <c r="C4358" t="s">
        <v>517</v>
      </c>
      <c r="D4358" t="s">
        <v>615</v>
      </c>
      <c r="E4358" t="s">
        <v>518</v>
      </c>
      <c r="F4358" s="29">
        <v>875</v>
      </c>
      <c r="G4358" s="29">
        <v>283193763.69999999</v>
      </c>
      <c r="H4358" t="s">
        <v>11</v>
      </c>
      <c r="I4358" t="s">
        <v>909</v>
      </c>
      <c r="J4358" t="s">
        <v>627</v>
      </c>
      <c r="K4358" t="s">
        <v>910</v>
      </c>
    </row>
    <row r="4359" spans="1:11">
      <c r="A4359" s="26">
        <v>43553</v>
      </c>
      <c r="B4359" t="s">
        <v>516</v>
      </c>
      <c r="C4359" t="s">
        <v>517</v>
      </c>
      <c r="D4359" t="s">
        <v>615</v>
      </c>
      <c r="E4359" t="s">
        <v>518</v>
      </c>
      <c r="F4359" s="29">
        <v>2</v>
      </c>
      <c r="G4359" s="29">
        <v>234000.37</v>
      </c>
      <c r="H4359" t="s">
        <v>11</v>
      </c>
      <c r="I4359" t="s">
        <v>911</v>
      </c>
      <c r="J4359" t="s">
        <v>627</v>
      </c>
      <c r="K4359" t="s">
        <v>912</v>
      </c>
    </row>
    <row r="4360" spans="1:11">
      <c r="A4360" s="26">
        <v>43553</v>
      </c>
      <c r="B4360" t="s">
        <v>516</v>
      </c>
      <c r="C4360" t="s">
        <v>517</v>
      </c>
      <c r="D4360" t="s">
        <v>615</v>
      </c>
      <c r="E4360" t="s">
        <v>518</v>
      </c>
      <c r="F4360" s="29">
        <v>38</v>
      </c>
      <c r="G4360" s="29">
        <v>2229348.15</v>
      </c>
      <c r="H4360" t="s">
        <v>11</v>
      </c>
      <c r="I4360" t="s">
        <v>913</v>
      </c>
      <c r="J4360" t="s">
        <v>627</v>
      </c>
      <c r="K4360" t="s">
        <v>914</v>
      </c>
    </row>
    <row r="4361" spans="1:11">
      <c r="A4361" s="26">
        <v>43553</v>
      </c>
      <c r="B4361" t="s">
        <v>516</v>
      </c>
      <c r="C4361" t="s">
        <v>517</v>
      </c>
      <c r="D4361" t="s">
        <v>615</v>
      </c>
      <c r="E4361" t="s">
        <v>518</v>
      </c>
      <c r="F4361" s="29">
        <v>255</v>
      </c>
      <c r="G4361" s="29">
        <v>34616716.299999997</v>
      </c>
      <c r="H4361" t="s">
        <v>11</v>
      </c>
      <c r="I4361" t="s">
        <v>1300</v>
      </c>
      <c r="J4361" t="s">
        <v>627</v>
      </c>
      <c r="K4361" t="s">
        <v>916</v>
      </c>
    </row>
    <row r="4362" spans="1:11">
      <c r="A4362" s="26">
        <v>43553</v>
      </c>
      <c r="B4362" t="s">
        <v>516</v>
      </c>
      <c r="C4362" t="s">
        <v>517</v>
      </c>
      <c r="D4362" t="s">
        <v>615</v>
      </c>
      <c r="E4362" t="s">
        <v>518</v>
      </c>
      <c r="F4362" s="29">
        <v>2</v>
      </c>
      <c r="G4362" s="29">
        <v>1876258.15</v>
      </c>
      <c r="H4362" t="s">
        <v>11</v>
      </c>
      <c r="I4362" t="s">
        <v>1301</v>
      </c>
      <c r="J4362" t="s">
        <v>627</v>
      </c>
      <c r="K4362" t="s">
        <v>918</v>
      </c>
    </row>
    <row r="4363" spans="1:11">
      <c r="A4363" s="26">
        <v>43553</v>
      </c>
      <c r="B4363" t="s">
        <v>516</v>
      </c>
      <c r="C4363" t="s">
        <v>517</v>
      </c>
      <c r="D4363" t="s">
        <v>615</v>
      </c>
      <c r="E4363" t="s">
        <v>518</v>
      </c>
      <c r="F4363" s="29">
        <v>2485</v>
      </c>
      <c r="G4363" s="29">
        <v>836300422.96000004</v>
      </c>
      <c r="H4363" t="s">
        <v>11</v>
      </c>
      <c r="I4363" t="s">
        <v>919</v>
      </c>
      <c r="J4363" t="s">
        <v>627</v>
      </c>
      <c r="K4363" t="s">
        <v>920</v>
      </c>
    </row>
    <row r="4364" spans="1:11">
      <c r="A4364" s="26">
        <v>43553</v>
      </c>
      <c r="B4364" t="s">
        <v>516</v>
      </c>
      <c r="C4364" t="s">
        <v>517</v>
      </c>
      <c r="D4364" t="s">
        <v>615</v>
      </c>
      <c r="E4364" t="s">
        <v>518</v>
      </c>
      <c r="F4364" s="29">
        <v>3</v>
      </c>
      <c r="G4364" s="29">
        <v>1280964.44</v>
      </c>
      <c r="H4364" t="s">
        <v>11</v>
      </c>
      <c r="I4364" t="s">
        <v>1302</v>
      </c>
      <c r="J4364" t="s">
        <v>627</v>
      </c>
      <c r="K4364" t="s">
        <v>922</v>
      </c>
    </row>
    <row r="4365" spans="1:11">
      <c r="A4365" s="26">
        <v>43553</v>
      </c>
      <c r="B4365" t="s">
        <v>516</v>
      </c>
      <c r="C4365" t="s">
        <v>517</v>
      </c>
      <c r="D4365" t="s">
        <v>615</v>
      </c>
      <c r="E4365" t="s">
        <v>518</v>
      </c>
      <c r="F4365" s="29">
        <v>13</v>
      </c>
      <c r="G4365" s="29">
        <v>1251654.44</v>
      </c>
      <c r="H4365" t="s">
        <v>11</v>
      </c>
      <c r="I4365" t="s">
        <v>1303</v>
      </c>
      <c r="J4365" t="s">
        <v>627</v>
      </c>
      <c r="K4365" t="s">
        <v>924</v>
      </c>
    </row>
    <row r="4366" spans="1:11">
      <c r="A4366" s="26">
        <v>43553</v>
      </c>
      <c r="B4366" t="s">
        <v>516</v>
      </c>
      <c r="C4366" t="s">
        <v>517</v>
      </c>
      <c r="D4366" t="s">
        <v>615</v>
      </c>
      <c r="E4366" t="s">
        <v>518</v>
      </c>
      <c r="F4366" s="29">
        <v>22</v>
      </c>
      <c r="G4366" s="29">
        <v>1782117.04</v>
      </c>
      <c r="H4366" t="s">
        <v>11</v>
      </c>
      <c r="I4366" t="s">
        <v>925</v>
      </c>
      <c r="J4366" t="s">
        <v>627</v>
      </c>
      <c r="K4366" t="s">
        <v>926</v>
      </c>
    </row>
    <row r="4367" spans="1:11">
      <c r="A4367" s="26">
        <v>43553</v>
      </c>
      <c r="B4367" t="s">
        <v>516</v>
      </c>
      <c r="C4367" t="s">
        <v>517</v>
      </c>
      <c r="D4367" t="s">
        <v>615</v>
      </c>
      <c r="E4367" t="s">
        <v>518</v>
      </c>
      <c r="F4367" s="29">
        <v>50</v>
      </c>
      <c r="G4367" s="29">
        <v>2921605.19</v>
      </c>
      <c r="H4367" t="s">
        <v>11</v>
      </c>
      <c r="I4367" t="s">
        <v>1304</v>
      </c>
      <c r="J4367" t="s">
        <v>627</v>
      </c>
      <c r="K4367" t="s">
        <v>928</v>
      </c>
    </row>
    <row r="4368" spans="1:11">
      <c r="A4368" s="26">
        <v>43553</v>
      </c>
      <c r="B4368" t="s">
        <v>516</v>
      </c>
      <c r="C4368" t="s">
        <v>517</v>
      </c>
      <c r="D4368" t="s">
        <v>615</v>
      </c>
      <c r="E4368" t="s">
        <v>518</v>
      </c>
      <c r="F4368" s="29">
        <v>88</v>
      </c>
      <c r="G4368" s="29">
        <v>15167494.810000001</v>
      </c>
      <c r="H4368" t="s">
        <v>11</v>
      </c>
      <c r="I4368" t="s">
        <v>1305</v>
      </c>
      <c r="J4368" t="s">
        <v>627</v>
      </c>
      <c r="K4368" t="s">
        <v>930</v>
      </c>
    </row>
    <row r="4369" spans="1:11">
      <c r="A4369" s="26">
        <v>43553</v>
      </c>
      <c r="B4369" t="s">
        <v>516</v>
      </c>
      <c r="C4369" t="s">
        <v>517</v>
      </c>
      <c r="D4369" t="s">
        <v>615</v>
      </c>
      <c r="E4369" t="s">
        <v>518</v>
      </c>
      <c r="F4369" s="29">
        <v>2</v>
      </c>
      <c r="G4369" s="29">
        <v>404404.44</v>
      </c>
      <c r="H4369" t="s">
        <v>11</v>
      </c>
      <c r="I4369" t="s">
        <v>1306</v>
      </c>
      <c r="J4369" t="s">
        <v>627</v>
      </c>
      <c r="K4369" t="s">
        <v>1234</v>
      </c>
    </row>
    <row r="4370" spans="1:11">
      <c r="A4370" s="26">
        <v>43553</v>
      </c>
      <c r="B4370" t="s">
        <v>516</v>
      </c>
      <c r="C4370" t="s">
        <v>517</v>
      </c>
      <c r="D4370" t="s">
        <v>615</v>
      </c>
      <c r="E4370" t="s">
        <v>518</v>
      </c>
      <c r="F4370" s="29">
        <v>214</v>
      </c>
      <c r="G4370" s="29">
        <v>35244371.850000001</v>
      </c>
      <c r="H4370" t="s">
        <v>11</v>
      </c>
      <c r="I4370" t="s">
        <v>931</v>
      </c>
      <c r="J4370" t="s">
        <v>627</v>
      </c>
      <c r="K4370" t="s">
        <v>932</v>
      </c>
    </row>
    <row r="4371" spans="1:11">
      <c r="A4371" s="26">
        <v>43553</v>
      </c>
      <c r="B4371" t="s">
        <v>516</v>
      </c>
      <c r="C4371" t="s">
        <v>517</v>
      </c>
      <c r="D4371" t="s">
        <v>615</v>
      </c>
      <c r="E4371" t="s">
        <v>518</v>
      </c>
      <c r="F4371" s="29">
        <v>36</v>
      </c>
      <c r="G4371" s="29">
        <v>1557804.44</v>
      </c>
      <c r="H4371" t="s">
        <v>11</v>
      </c>
      <c r="I4371" t="s">
        <v>933</v>
      </c>
      <c r="J4371" t="s">
        <v>627</v>
      </c>
      <c r="K4371" t="s">
        <v>934</v>
      </c>
    </row>
    <row r="4372" spans="1:11">
      <c r="A4372" s="26">
        <v>43553</v>
      </c>
      <c r="B4372" t="s">
        <v>516</v>
      </c>
      <c r="C4372" t="s">
        <v>517</v>
      </c>
      <c r="D4372" t="s">
        <v>615</v>
      </c>
      <c r="E4372" t="s">
        <v>518</v>
      </c>
      <c r="F4372" s="29">
        <v>123</v>
      </c>
      <c r="G4372" s="29">
        <v>15913869.26</v>
      </c>
      <c r="H4372" t="s">
        <v>11</v>
      </c>
      <c r="I4372" t="s">
        <v>935</v>
      </c>
      <c r="J4372" t="s">
        <v>627</v>
      </c>
      <c r="K4372" t="s">
        <v>936</v>
      </c>
    </row>
    <row r="4373" spans="1:11">
      <c r="A4373" s="26">
        <v>43553</v>
      </c>
      <c r="B4373" t="s">
        <v>516</v>
      </c>
      <c r="C4373" t="s">
        <v>517</v>
      </c>
      <c r="D4373" t="s">
        <v>615</v>
      </c>
      <c r="E4373" t="s">
        <v>518</v>
      </c>
      <c r="F4373" s="29">
        <v>24</v>
      </c>
      <c r="G4373" s="29">
        <v>2112288.52</v>
      </c>
      <c r="H4373" t="s">
        <v>11</v>
      </c>
      <c r="I4373" t="s">
        <v>1307</v>
      </c>
      <c r="J4373" t="s">
        <v>627</v>
      </c>
      <c r="K4373" t="s">
        <v>938</v>
      </c>
    </row>
    <row r="4374" spans="1:11">
      <c r="A4374" s="26">
        <v>43553</v>
      </c>
      <c r="B4374" t="s">
        <v>516</v>
      </c>
      <c r="C4374" t="s">
        <v>517</v>
      </c>
      <c r="D4374" t="s">
        <v>615</v>
      </c>
      <c r="E4374" t="s">
        <v>518</v>
      </c>
      <c r="F4374" s="29">
        <v>2</v>
      </c>
      <c r="G4374" s="29">
        <v>335681.11</v>
      </c>
      <c r="H4374" t="s">
        <v>11</v>
      </c>
      <c r="I4374" t="s">
        <v>1308</v>
      </c>
      <c r="J4374" t="s">
        <v>627</v>
      </c>
      <c r="K4374" t="s">
        <v>1236</v>
      </c>
    </row>
    <row r="4375" spans="1:11">
      <c r="A4375" s="26">
        <v>43553</v>
      </c>
      <c r="B4375" t="s">
        <v>516</v>
      </c>
      <c r="C4375" t="s">
        <v>517</v>
      </c>
      <c r="D4375" t="s">
        <v>615</v>
      </c>
      <c r="E4375" t="s">
        <v>518</v>
      </c>
      <c r="F4375" s="29">
        <v>2082</v>
      </c>
      <c r="G4375" s="29">
        <v>276322502.58999997</v>
      </c>
      <c r="H4375" t="s">
        <v>11</v>
      </c>
      <c r="I4375" t="s">
        <v>939</v>
      </c>
      <c r="J4375" t="s">
        <v>627</v>
      </c>
      <c r="K4375" t="s">
        <v>940</v>
      </c>
    </row>
    <row r="4376" spans="1:11">
      <c r="A4376" s="26">
        <v>43553</v>
      </c>
      <c r="B4376" t="s">
        <v>516</v>
      </c>
      <c r="C4376" t="s">
        <v>517</v>
      </c>
      <c r="D4376" t="s">
        <v>615</v>
      </c>
      <c r="E4376" t="s">
        <v>518</v>
      </c>
      <c r="F4376" s="29">
        <v>36</v>
      </c>
      <c r="G4376" s="29">
        <v>16237968.52</v>
      </c>
      <c r="H4376" t="s">
        <v>11</v>
      </c>
      <c r="I4376" t="s">
        <v>1309</v>
      </c>
      <c r="J4376" t="s">
        <v>627</v>
      </c>
      <c r="K4376" t="s">
        <v>942</v>
      </c>
    </row>
    <row r="4377" spans="1:11">
      <c r="A4377" s="26">
        <v>43553</v>
      </c>
      <c r="B4377" t="s">
        <v>516</v>
      </c>
      <c r="C4377" t="s">
        <v>517</v>
      </c>
      <c r="D4377" t="s">
        <v>615</v>
      </c>
      <c r="E4377" t="s">
        <v>518</v>
      </c>
      <c r="F4377" s="29">
        <v>254</v>
      </c>
      <c r="G4377" s="29">
        <v>34022053.700000003</v>
      </c>
      <c r="H4377" t="s">
        <v>11</v>
      </c>
      <c r="I4377" t="s">
        <v>1310</v>
      </c>
      <c r="J4377" t="s">
        <v>627</v>
      </c>
      <c r="K4377" t="s">
        <v>944</v>
      </c>
    </row>
    <row r="4378" spans="1:11">
      <c r="A4378" s="26">
        <v>43553</v>
      </c>
      <c r="B4378" t="s">
        <v>516</v>
      </c>
      <c r="C4378" t="s">
        <v>517</v>
      </c>
      <c r="D4378" t="s">
        <v>615</v>
      </c>
      <c r="E4378" t="s">
        <v>518</v>
      </c>
      <c r="F4378" s="29">
        <v>234</v>
      </c>
      <c r="G4378" s="29">
        <v>4202723.7</v>
      </c>
      <c r="H4378" t="s">
        <v>11</v>
      </c>
      <c r="I4378" t="s">
        <v>1311</v>
      </c>
      <c r="J4378" t="s">
        <v>627</v>
      </c>
      <c r="K4378" t="s">
        <v>1312</v>
      </c>
    </row>
    <row r="4379" spans="1:11">
      <c r="A4379" s="26">
        <v>43553</v>
      </c>
      <c r="B4379" t="s">
        <v>516</v>
      </c>
      <c r="C4379" t="s">
        <v>517</v>
      </c>
      <c r="D4379" t="s">
        <v>615</v>
      </c>
      <c r="E4379" t="s">
        <v>518</v>
      </c>
      <c r="F4379" s="29">
        <v>5</v>
      </c>
      <c r="G4379" s="29">
        <v>1297474.44</v>
      </c>
      <c r="H4379" t="s">
        <v>11</v>
      </c>
      <c r="I4379" t="s">
        <v>945</v>
      </c>
      <c r="J4379" t="s">
        <v>627</v>
      </c>
      <c r="K4379" t="s">
        <v>946</v>
      </c>
    </row>
    <row r="4380" spans="1:11">
      <c r="A4380" s="26">
        <v>43553</v>
      </c>
      <c r="B4380" t="s">
        <v>516</v>
      </c>
      <c r="C4380" t="s">
        <v>517</v>
      </c>
      <c r="D4380" t="s">
        <v>615</v>
      </c>
      <c r="E4380" t="s">
        <v>518</v>
      </c>
      <c r="F4380" s="29">
        <v>421</v>
      </c>
      <c r="G4380" s="29">
        <v>27573668.52</v>
      </c>
      <c r="H4380" t="s">
        <v>11</v>
      </c>
      <c r="I4380" t="s">
        <v>1313</v>
      </c>
      <c r="J4380" t="s">
        <v>627</v>
      </c>
      <c r="K4380" t="s">
        <v>948</v>
      </c>
    </row>
    <row r="4381" spans="1:11">
      <c r="A4381" s="26">
        <v>43553</v>
      </c>
      <c r="B4381" t="s">
        <v>516</v>
      </c>
      <c r="C4381" t="s">
        <v>517</v>
      </c>
      <c r="D4381" t="s">
        <v>615</v>
      </c>
      <c r="E4381" t="s">
        <v>518</v>
      </c>
      <c r="F4381" s="29">
        <v>46</v>
      </c>
      <c r="G4381" s="29">
        <v>24539931.850000001</v>
      </c>
      <c r="H4381" t="s">
        <v>11</v>
      </c>
      <c r="I4381" t="s">
        <v>949</v>
      </c>
      <c r="J4381" t="s">
        <v>627</v>
      </c>
      <c r="K4381" t="s">
        <v>950</v>
      </c>
    </row>
    <row r="4382" spans="1:11">
      <c r="A4382" s="26">
        <v>43553</v>
      </c>
      <c r="B4382" t="s">
        <v>516</v>
      </c>
      <c r="C4382" t="s">
        <v>517</v>
      </c>
      <c r="D4382" t="s">
        <v>615</v>
      </c>
      <c r="E4382" t="s">
        <v>518</v>
      </c>
      <c r="F4382" s="29">
        <v>9</v>
      </c>
      <c r="G4382" s="29">
        <v>1233526.3</v>
      </c>
      <c r="H4382" t="s">
        <v>11</v>
      </c>
      <c r="I4382" t="s">
        <v>1314</v>
      </c>
      <c r="J4382" t="s">
        <v>627</v>
      </c>
      <c r="K4382" t="s">
        <v>952</v>
      </c>
    </row>
    <row r="4383" spans="1:11">
      <c r="A4383" s="26">
        <v>43553</v>
      </c>
      <c r="B4383" t="s">
        <v>516</v>
      </c>
      <c r="C4383" t="s">
        <v>517</v>
      </c>
      <c r="D4383" t="s">
        <v>615</v>
      </c>
      <c r="E4383" t="s">
        <v>518</v>
      </c>
      <c r="F4383" s="29">
        <v>1477</v>
      </c>
      <c r="G4383" s="29">
        <v>1122297788.8900001</v>
      </c>
      <c r="H4383" t="s">
        <v>11</v>
      </c>
      <c r="I4383" t="s">
        <v>953</v>
      </c>
      <c r="J4383" t="s">
        <v>627</v>
      </c>
      <c r="K4383" t="s">
        <v>954</v>
      </c>
    </row>
    <row r="4384" spans="1:11">
      <c r="A4384" s="26">
        <v>43553</v>
      </c>
      <c r="B4384" t="s">
        <v>516</v>
      </c>
      <c r="C4384" t="s">
        <v>517</v>
      </c>
      <c r="D4384" t="s">
        <v>615</v>
      </c>
      <c r="E4384" t="s">
        <v>518</v>
      </c>
      <c r="F4384" s="29">
        <v>345</v>
      </c>
      <c r="G4384" s="29">
        <v>57714270.369999997</v>
      </c>
      <c r="H4384" t="s">
        <v>11</v>
      </c>
      <c r="I4384" t="s">
        <v>955</v>
      </c>
      <c r="J4384" t="s">
        <v>627</v>
      </c>
      <c r="K4384" t="s">
        <v>956</v>
      </c>
    </row>
    <row r="4385" spans="1:11">
      <c r="A4385" s="26">
        <v>43553</v>
      </c>
      <c r="B4385" t="s">
        <v>516</v>
      </c>
      <c r="C4385" t="s">
        <v>517</v>
      </c>
      <c r="D4385" t="s">
        <v>615</v>
      </c>
      <c r="E4385" t="s">
        <v>518</v>
      </c>
      <c r="F4385" s="29">
        <v>2173</v>
      </c>
      <c r="G4385" s="29">
        <v>642081272.22000003</v>
      </c>
      <c r="H4385" t="s">
        <v>11</v>
      </c>
      <c r="I4385" t="s">
        <v>957</v>
      </c>
      <c r="J4385" t="s">
        <v>627</v>
      </c>
      <c r="K4385" t="s">
        <v>958</v>
      </c>
    </row>
    <row r="4386" spans="1:11">
      <c r="A4386" s="26">
        <v>43553</v>
      </c>
      <c r="B4386" t="s">
        <v>516</v>
      </c>
      <c r="C4386" t="s">
        <v>517</v>
      </c>
      <c r="D4386" t="s">
        <v>615</v>
      </c>
      <c r="E4386" t="s">
        <v>518</v>
      </c>
      <c r="F4386" s="29">
        <v>299</v>
      </c>
      <c r="G4386" s="29">
        <v>90074109.260000005</v>
      </c>
      <c r="H4386" t="s">
        <v>11</v>
      </c>
      <c r="I4386" t="s">
        <v>959</v>
      </c>
      <c r="J4386" t="s">
        <v>627</v>
      </c>
      <c r="K4386" t="s">
        <v>960</v>
      </c>
    </row>
    <row r="4387" spans="1:11">
      <c r="A4387" s="26">
        <v>43553</v>
      </c>
      <c r="B4387" t="s">
        <v>516</v>
      </c>
      <c r="C4387" t="s">
        <v>517</v>
      </c>
      <c r="D4387" t="s">
        <v>615</v>
      </c>
      <c r="E4387" t="s">
        <v>518</v>
      </c>
      <c r="F4387" s="29">
        <v>198</v>
      </c>
      <c r="G4387" s="29">
        <v>43346422.219999999</v>
      </c>
      <c r="H4387" t="s">
        <v>11</v>
      </c>
      <c r="I4387" t="s">
        <v>961</v>
      </c>
      <c r="J4387" t="s">
        <v>627</v>
      </c>
      <c r="K4387" t="s">
        <v>962</v>
      </c>
    </row>
    <row r="4388" spans="1:11">
      <c r="A4388" s="26">
        <v>43553</v>
      </c>
      <c r="B4388" t="s">
        <v>516</v>
      </c>
      <c r="C4388" t="s">
        <v>517</v>
      </c>
      <c r="D4388" t="s">
        <v>615</v>
      </c>
      <c r="E4388" t="s">
        <v>518</v>
      </c>
      <c r="F4388" s="29">
        <v>71</v>
      </c>
      <c r="G4388" s="29">
        <v>40615611.850000001</v>
      </c>
      <c r="H4388" t="s">
        <v>11</v>
      </c>
      <c r="I4388" t="s">
        <v>1315</v>
      </c>
      <c r="J4388" t="s">
        <v>627</v>
      </c>
      <c r="K4388" t="s">
        <v>964</v>
      </c>
    </row>
    <row r="4389" spans="1:11">
      <c r="A4389" s="26">
        <v>43553</v>
      </c>
      <c r="B4389" t="s">
        <v>516</v>
      </c>
      <c r="C4389" t="s">
        <v>517</v>
      </c>
      <c r="D4389" t="s">
        <v>615</v>
      </c>
      <c r="E4389" t="s">
        <v>518</v>
      </c>
      <c r="F4389" s="29">
        <v>89</v>
      </c>
      <c r="G4389" s="29">
        <v>1240650.3700000001</v>
      </c>
      <c r="H4389" t="s">
        <v>11</v>
      </c>
      <c r="I4389" t="s">
        <v>965</v>
      </c>
      <c r="J4389" t="s">
        <v>627</v>
      </c>
      <c r="K4389" t="s">
        <v>966</v>
      </c>
    </row>
    <row r="4390" spans="1:11">
      <c r="A4390" s="26">
        <v>43553</v>
      </c>
      <c r="B4390" t="s">
        <v>516</v>
      </c>
      <c r="C4390" t="s">
        <v>517</v>
      </c>
      <c r="D4390" t="s">
        <v>615</v>
      </c>
      <c r="E4390" t="s">
        <v>518</v>
      </c>
      <c r="F4390" s="29">
        <v>107</v>
      </c>
      <c r="G4390" s="29">
        <v>7244114.8099999996</v>
      </c>
      <c r="H4390" t="s">
        <v>11</v>
      </c>
      <c r="I4390" t="s">
        <v>1316</v>
      </c>
      <c r="J4390" t="s">
        <v>627</v>
      </c>
      <c r="K4390" t="s">
        <v>1231</v>
      </c>
    </row>
    <row r="4391" spans="1:11">
      <c r="A4391" s="26">
        <v>43553</v>
      </c>
      <c r="B4391" t="s">
        <v>516</v>
      </c>
      <c r="C4391" t="s">
        <v>517</v>
      </c>
      <c r="D4391" t="s">
        <v>615</v>
      </c>
      <c r="E4391" t="s">
        <v>518</v>
      </c>
      <c r="F4391" s="29">
        <v>2</v>
      </c>
      <c r="G4391" s="29">
        <v>438957.04</v>
      </c>
      <c r="H4391" t="s">
        <v>11</v>
      </c>
      <c r="I4391" t="s">
        <v>1317</v>
      </c>
      <c r="J4391" t="s">
        <v>627</v>
      </c>
      <c r="K4391" t="s">
        <v>968</v>
      </c>
    </row>
    <row r="4392" spans="1:11">
      <c r="A4392" s="26">
        <v>43553</v>
      </c>
      <c r="B4392" t="s">
        <v>516</v>
      </c>
      <c r="C4392" t="s">
        <v>517</v>
      </c>
      <c r="D4392" t="s">
        <v>615</v>
      </c>
      <c r="E4392" t="s">
        <v>518</v>
      </c>
      <c r="F4392" s="29">
        <v>1154</v>
      </c>
      <c r="G4392" s="29">
        <v>222986527.78</v>
      </c>
      <c r="H4392" t="s">
        <v>11</v>
      </c>
      <c r="I4392" t="s">
        <v>969</v>
      </c>
      <c r="J4392" t="s">
        <v>627</v>
      </c>
      <c r="K4392" t="s">
        <v>970</v>
      </c>
    </row>
    <row r="4393" spans="1:11">
      <c r="A4393" s="26">
        <v>43553</v>
      </c>
      <c r="B4393" t="s">
        <v>516</v>
      </c>
      <c r="C4393" t="s">
        <v>517</v>
      </c>
      <c r="D4393" t="s">
        <v>615</v>
      </c>
      <c r="E4393" t="s">
        <v>518</v>
      </c>
      <c r="F4393" s="29">
        <v>472</v>
      </c>
      <c r="G4393" s="29">
        <v>43676085.189999998</v>
      </c>
      <c r="H4393" t="s">
        <v>11</v>
      </c>
      <c r="I4393" t="s">
        <v>971</v>
      </c>
      <c r="J4393" t="s">
        <v>627</v>
      </c>
      <c r="K4393" t="s">
        <v>972</v>
      </c>
    </row>
    <row r="4394" spans="1:11">
      <c r="A4394" s="26">
        <v>43553</v>
      </c>
      <c r="B4394" t="s">
        <v>516</v>
      </c>
      <c r="C4394" t="s">
        <v>517</v>
      </c>
      <c r="D4394" t="s">
        <v>615</v>
      </c>
      <c r="E4394" t="s">
        <v>518</v>
      </c>
      <c r="F4394" s="29">
        <v>1542</v>
      </c>
      <c r="G4394" s="29">
        <v>605324201.77999997</v>
      </c>
      <c r="H4394" t="s">
        <v>11</v>
      </c>
      <c r="I4394" t="s">
        <v>1279</v>
      </c>
      <c r="J4394" t="s">
        <v>627</v>
      </c>
      <c r="K4394" t="s">
        <v>973</v>
      </c>
    </row>
    <row r="4395" spans="1:11">
      <c r="A4395" s="26">
        <v>43553</v>
      </c>
      <c r="B4395" t="s">
        <v>516</v>
      </c>
      <c r="C4395" t="s">
        <v>517</v>
      </c>
      <c r="D4395" t="s">
        <v>615</v>
      </c>
      <c r="E4395" t="s">
        <v>518</v>
      </c>
      <c r="F4395" s="29">
        <v>16</v>
      </c>
      <c r="G4395" s="29">
        <v>901509.63</v>
      </c>
      <c r="H4395" t="s">
        <v>11</v>
      </c>
      <c r="I4395" t="s">
        <v>1301</v>
      </c>
      <c r="J4395" t="s">
        <v>627</v>
      </c>
      <c r="K4395" t="s">
        <v>974</v>
      </c>
    </row>
    <row r="4396" spans="1:11">
      <c r="A4396" s="26">
        <v>43553</v>
      </c>
      <c r="B4396" t="s">
        <v>516</v>
      </c>
      <c r="C4396" t="s">
        <v>517</v>
      </c>
      <c r="D4396" t="s">
        <v>615</v>
      </c>
      <c r="E4396" t="s">
        <v>518</v>
      </c>
      <c r="F4396" s="29">
        <v>339</v>
      </c>
      <c r="G4396" s="29">
        <v>42694770.369999997</v>
      </c>
      <c r="H4396" t="s">
        <v>11</v>
      </c>
      <c r="I4396" t="s">
        <v>975</v>
      </c>
      <c r="J4396" t="s">
        <v>627</v>
      </c>
      <c r="K4396" t="s">
        <v>976</v>
      </c>
    </row>
    <row r="4397" spans="1:11">
      <c r="A4397" s="26">
        <v>43553</v>
      </c>
      <c r="B4397" t="s">
        <v>516</v>
      </c>
      <c r="C4397" t="s">
        <v>517</v>
      </c>
      <c r="D4397" t="s">
        <v>615</v>
      </c>
      <c r="E4397" t="s">
        <v>518</v>
      </c>
      <c r="F4397" s="29">
        <v>558</v>
      </c>
      <c r="G4397" s="29">
        <v>120996985.19</v>
      </c>
      <c r="H4397" t="s">
        <v>11</v>
      </c>
      <c r="I4397" t="s">
        <v>977</v>
      </c>
      <c r="J4397" t="s">
        <v>627</v>
      </c>
      <c r="K4397" t="s">
        <v>978</v>
      </c>
    </row>
    <row r="4398" spans="1:11">
      <c r="A4398" s="26">
        <v>43553</v>
      </c>
      <c r="B4398" t="s">
        <v>516</v>
      </c>
      <c r="C4398" t="s">
        <v>517</v>
      </c>
      <c r="D4398" t="s">
        <v>615</v>
      </c>
      <c r="E4398" t="s">
        <v>518</v>
      </c>
      <c r="F4398" s="29">
        <v>114</v>
      </c>
      <c r="G4398" s="29">
        <v>64145885.560000002</v>
      </c>
      <c r="H4398" t="s">
        <v>11</v>
      </c>
      <c r="I4398" t="s">
        <v>1318</v>
      </c>
      <c r="J4398" t="s">
        <v>627</v>
      </c>
      <c r="K4398" t="s">
        <v>980</v>
      </c>
    </row>
    <row r="4399" spans="1:11">
      <c r="A4399" s="26">
        <v>43553</v>
      </c>
      <c r="B4399" t="s">
        <v>516</v>
      </c>
      <c r="C4399" t="s">
        <v>517</v>
      </c>
      <c r="D4399" t="s">
        <v>615</v>
      </c>
      <c r="E4399" t="s">
        <v>518</v>
      </c>
      <c r="F4399" s="29">
        <v>63</v>
      </c>
      <c r="G4399" s="29">
        <v>14832564.07</v>
      </c>
      <c r="H4399" t="s">
        <v>11</v>
      </c>
      <c r="I4399" t="s">
        <v>1319</v>
      </c>
      <c r="J4399" t="s">
        <v>627</v>
      </c>
      <c r="K4399" t="s">
        <v>982</v>
      </c>
    </row>
    <row r="4400" spans="1:11">
      <c r="A4400" s="26">
        <v>43553</v>
      </c>
      <c r="B4400" t="s">
        <v>516</v>
      </c>
      <c r="C4400" t="s">
        <v>517</v>
      </c>
      <c r="D4400" t="s">
        <v>615</v>
      </c>
      <c r="E4400" t="s">
        <v>518</v>
      </c>
      <c r="F4400" s="29">
        <v>130</v>
      </c>
      <c r="G4400" s="29">
        <v>4745944.8099999996</v>
      </c>
      <c r="H4400" t="s">
        <v>11</v>
      </c>
      <c r="I4400" t="s">
        <v>1320</v>
      </c>
      <c r="J4400" t="s">
        <v>627</v>
      </c>
      <c r="K4400" t="s">
        <v>984</v>
      </c>
    </row>
    <row r="4401" spans="1:11">
      <c r="A4401" s="26">
        <v>43553</v>
      </c>
      <c r="B4401" t="s">
        <v>516</v>
      </c>
      <c r="C4401" t="s">
        <v>517</v>
      </c>
      <c r="D4401" t="s">
        <v>615</v>
      </c>
      <c r="E4401" t="s">
        <v>518</v>
      </c>
      <c r="F4401" s="29">
        <v>41</v>
      </c>
      <c r="G4401" s="29">
        <v>23195949.629999999</v>
      </c>
      <c r="H4401" t="s">
        <v>11</v>
      </c>
      <c r="I4401" t="s">
        <v>1321</v>
      </c>
      <c r="J4401" t="s">
        <v>627</v>
      </c>
      <c r="K4401" t="s">
        <v>986</v>
      </c>
    </row>
    <row r="4402" spans="1:11">
      <c r="A4402" s="26">
        <v>43553</v>
      </c>
      <c r="B4402" t="s">
        <v>516</v>
      </c>
      <c r="C4402" t="s">
        <v>517</v>
      </c>
      <c r="D4402" t="s">
        <v>615</v>
      </c>
      <c r="E4402" t="s">
        <v>518</v>
      </c>
      <c r="F4402" s="29">
        <v>22</v>
      </c>
      <c r="G4402" s="29">
        <v>2813924.44</v>
      </c>
      <c r="H4402" t="s">
        <v>11</v>
      </c>
      <c r="I4402" t="s">
        <v>1322</v>
      </c>
      <c r="J4402" t="s">
        <v>627</v>
      </c>
      <c r="K4402" t="s">
        <v>988</v>
      </c>
    </row>
    <row r="4403" spans="1:11">
      <c r="A4403" s="26">
        <v>43553</v>
      </c>
      <c r="B4403" t="s">
        <v>516</v>
      </c>
      <c r="C4403" t="s">
        <v>517</v>
      </c>
      <c r="D4403" t="s">
        <v>615</v>
      </c>
      <c r="E4403" t="s">
        <v>518</v>
      </c>
      <c r="F4403" s="29">
        <v>222</v>
      </c>
      <c r="G4403" s="29">
        <v>44399105.189999998</v>
      </c>
      <c r="H4403" t="s">
        <v>11</v>
      </c>
      <c r="I4403" t="s">
        <v>1323</v>
      </c>
      <c r="J4403" t="s">
        <v>627</v>
      </c>
      <c r="K4403" t="s">
        <v>990</v>
      </c>
    </row>
    <row r="4404" spans="1:11">
      <c r="A4404" s="26">
        <v>43553</v>
      </c>
      <c r="B4404" t="s">
        <v>516</v>
      </c>
      <c r="C4404" t="s">
        <v>517</v>
      </c>
      <c r="D4404" t="s">
        <v>615</v>
      </c>
      <c r="E4404" t="s">
        <v>518</v>
      </c>
      <c r="F4404" s="29">
        <v>2429</v>
      </c>
      <c r="G4404" s="29">
        <v>1451199428.52</v>
      </c>
      <c r="H4404" t="s">
        <v>11</v>
      </c>
      <c r="I4404" t="s">
        <v>1324</v>
      </c>
      <c r="J4404" t="s">
        <v>627</v>
      </c>
      <c r="K4404" t="s">
        <v>992</v>
      </c>
    </row>
    <row r="4405" spans="1:11">
      <c r="A4405" s="26">
        <v>43553</v>
      </c>
      <c r="B4405" t="s">
        <v>516</v>
      </c>
      <c r="C4405" t="s">
        <v>517</v>
      </c>
      <c r="D4405" t="s">
        <v>615</v>
      </c>
      <c r="E4405" t="s">
        <v>518</v>
      </c>
      <c r="F4405" s="29">
        <v>2</v>
      </c>
      <c r="G4405" s="29">
        <v>1843037.04</v>
      </c>
      <c r="H4405" t="s">
        <v>11</v>
      </c>
      <c r="I4405" t="s">
        <v>993</v>
      </c>
      <c r="J4405" t="s">
        <v>627</v>
      </c>
      <c r="K4405" t="s">
        <v>994</v>
      </c>
    </row>
    <row r="4406" spans="1:11">
      <c r="A4406" s="26">
        <v>43553</v>
      </c>
      <c r="B4406" t="s">
        <v>516</v>
      </c>
      <c r="C4406" t="s">
        <v>517</v>
      </c>
      <c r="D4406" t="s">
        <v>615</v>
      </c>
      <c r="E4406" t="s">
        <v>518</v>
      </c>
      <c r="F4406" s="29">
        <v>30</v>
      </c>
      <c r="G4406" s="29">
        <v>1243964.3899999999</v>
      </c>
      <c r="H4406" t="s">
        <v>11</v>
      </c>
      <c r="I4406" t="s">
        <v>993</v>
      </c>
      <c r="J4406" t="s">
        <v>627</v>
      </c>
      <c r="K4406" t="s">
        <v>995</v>
      </c>
    </row>
    <row r="4407" spans="1:11">
      <c r="A4407" s="26">
        <v>43553</v>
      </c>
      <c r="B4407" t="s">
        <v>516</v>
      </c>
      <c r="C4407" t="s">
        <v>517</v>
      </c>
      <c r="D4407" t="s">
        <v>615</v>
      </c>
      <c r="E4407" t="s">
        <v>518</v>
      </c>
      <c r="F4407" s="29">
        <v>255</v>
      </c>
      <c r="G4407" s="29">
        <v>31487348.890000001</v>
      </c>
      <c r="H4407" t="s">
        <v>11</v>
      </c>
      <c r="I4407" t="s">
        <v>1325</v>
      </c>
      <c r="J4407" t="s">
        <v>627</v>
      </c>
      <c r="K4407" t="s">
        <v>997</v>
      </c>
    </row>
    <row r="4408" spans="1:11">
      <c r="A4408" s="26">
        <v>43553</v>
      </c>
      <c r="B4408" t="s">
        <v>516</v>
      </c>
      <c r="C4408" t="s">
        <v>517</v>
      </c>
      <c r="D4408" t="s">
        <v>615</v>
      </c>
      <c r="E4408" t="s">
        <v>518</v>
      </c>
      <c r="F4408" s="29">
        <v>24</v>
      </c>
      <c r="G4408" s="29">
        <v>4325672.22</v>
      </c>
      <c r="H4408" t="s">
        <v>11</v>
      </c>
      <c r="I4408" t="s">
        <v>1326</v>
      </c>
      <c r="J4408" t="s">
        <v>627</v>
      </c>
      <c r="K4408" t="s">
        <v>999</v>
      </c>
    </row>
    <row r="4409" spans="1:11">
      <c r="A4409" s="26">
        <v>43553</v>
      </c>
      <c r="B4409" t="s">
        <v>516</v>
      </c>
      <c r="C4409" t="s">
        <v>517</v>
      </c>
      <c r="D4409" t="s">
        <v>615</v>
      </c>
      <c r="E4409" t="s">
        <v>518</v>
      </c>
      <c r="F4409" s="29">
        <v>347</v>
      </c>
      <c r="G4409" s="29">
        <v>10447091.98</v>
      </c>
      <c r="H4409" t="s">
        <v>11</v>
      </c>
      <c r="I4409" t="s">
        <v>1324</v>
      </c>
      <c r="J4409" t="s">
        <v>627</v>
      </c>
      <c r="K4409" t="s">
        <v>1000</v>
      </c>
    </row>
    <row r="4410" spans="1:11">
      <c r="A4410" s="26">
        <v>43553</v>
      </c>
      <c r="B4410" t="s">
        <v>516</v>
      </c>
      <c r="C4410" t="s">
        <v>517</v>
      </c>
      <c r="D4410" t="s">
        <v>615</v>
      </c>
      <c r="E4410" t="s">
        <v>518</v>
      </c>
      <c r="F4410" s="29">
        <v>5</v>
      </c>
      <c r="G4410" s="29">
        <v>1165933.7</v>
      </c>
      <c r="H4410" t="s">
        <v>11</v>
      </c>
      <c r="I4410" t="s">
        <v>1001</v>
      </c>
      <c r="J4410" t="s">
        <v>627</v>
      </c>
      <c r="K4410" t="s">
        <v>1002</v>
      </c>
    </row>
    <row r="4411" spans="1:11">
      <c r="A4411" s="26">
        <v>43553</v>
      </c>
      <c r="B4411" t="s">
        <v>516</v>
      </c>
      <c r="C4411" t="s">
        <v>517</v>
      </c>
      <c r="D4411" t="s">
        <v>615</v>
      </c>
      <c r="E4411" t="s">
        <v>518</v>
      </c>
      <c r="F4411" s="29">
        <v>25</v>
      </c>
      <c r="G4411" s="29">
        <v>9001246.3000000007</v>
      </c>
      <c r="H4411" t="s">
        <v>11</v>
      </c>
      <c r="I4411" t="s">
        <v>1327</v>
      </c>
      <c r="J4411" t="s">
        <v>627</v>
      </c>
      <c r="K4411" t="s">
        <v>1004</v>
      </c>
    </row>
    <row r="4412" spans="1:11">
      <c r="A4412" s="26">
        <v>43553</v>
      </c>
      <c r="B4412" t="s">
        <v>516</v>
      </c>
      <c r="C4412" t="s">
        <v>517</v>
      </c>
      <c r="D4412" t="s">
        <v>615</v>
      </c>
      <c r="E4412" t="s">
        <v>518</v>
      </c>
      <c r="F4412" s="29">
        <v>91</v>
      </c>
      <c r="G4412" s="29">
        <v>10131409.26</v>
      </c>
      <c r="H4412" t="s">
        <v>11</v>
      </c>
      <c r="I4412" t="s">
        <v>1328</v>
      </c>
      <c r="J4412" t="s">
        <v>627</v>
      </c>
      <c r="K4412" t="s">
        <v>1006</v>
      </c>
    </row>
    <row r="4413" spans="1:11">
      <c r="A4413" s="26">
        <v>43553</v>
      </c>
      <c r="B4413" t="s">
        <v>516</v>
      </c>
      <c r="C4413" t="s">
        <v>517</v>
      </c>
      <c r="D4413" t="s">
        <v>615</v>
      </c>
      <c r="E4413" t="s">
        <v>518</v>
      </c>
      <c r="F4413" s="29">
        <v>2</v>
      </c>
      <c r="G4413" s="29">
        <v>564398.15</v>
      </c>
      <c r="H4413" t="s">
        <v>11</v>
      </c>
      <c r="I4413" t="s">
        <v>1007</v>
      </c>
      <c r="J4413" t="s">
        <v>627</v>
      </c>
      <c r="K4413" t="s">
        <v>1008</v>
      </c>
    </row>
    <row r="4414" spans="1:11">
      <c r="A4414" s="26">
        <v>43553</v>
      </c>
      <c r="B4414" t="s">
        <v>516</v>
      </c>
      <c r="C4414" t="s">
        <v>517</v>
      </c>
      <c r="D4414" t="s">
        <v>615</v>
      </c>
      <c r="E4414" t="s">
        <v>518</v>
      </c>
      <c r="F4414" s="29">
        <v>83</v>
      </c>
      <c r="G4414" s="29">
        <v>5627688.6500000004</v>
      </c>
      <c r="H4414" t="s">
        <v>11</v>
      </c>
      <c r="I4414" t="s">
        <v>1329</v>
      </c>
      <c r="J4414" t="s">
        <v>627</v>
      </c>
      <c r="K4414" t="s">
        <v>1010</v>
      </c>
    </row>
    <row r="4415" spans="1:11">
      <c r="A4415" s="26">
        <v>43553</v>
      </c>
      <c r="B4415" t="s">
        <v>516</v>
      </c>
      <c r="C4415" t="s">
        <v>517</v>
      </c>
      <c r="D4415" t="s">
        <v>615</v>
      </c>
      <c r="E4415" t="s">
        <v>518</v>
      </c>
      <c r="F4415" s="29">
        <v>6</v>
      </c>
      <c r="G4415" s="29">
        <v>7121322.1600000001</v>
      </c>
      <c r="H4415" t="s">
        <v>11</v>
      </c>
      <c r="I4415" t="s">
        <v>1330</v>
      </c>
      <c r="J4415" t="s">
        <v>627</v>
      </c>
      <c r="K4415" t="s">
        <v>1012</v>
      </c>
    </row>
    <row r="4416" spans="1:11">
      <c r="A4416" s="26">
        <v>43553</v>
      </c>
      <c r="B4416" t="s">
        <v>516</v>
      </c>
      <c r="C4416" t="s">
        <v>517</v>
      </c>
      <c r="D4416" t="s">
        <v>615</v>
      </c>
      <c r="E4416" t="s">
        <v>518</v>
      </c>
      <c r="F4416" s="29">
        <v>6</v>
      </c>
      <c r="G4416" s="29">
        <v>3830037.3</v>
      </c>
      <c r="H4416" t="s">
        <v>11</v>
      </c>
      <c r="I4416" t="s">
        <v>1013</v>
      </c>
      <c r="J4416" t="s">
        <v>627</v>
      </c>
      <c r="K4416" t="s">
        <v>1014</v>
      </c>
    </row>
    <row r="4417" spans="1:11">
      <c r="A4417" s="26">
        <v>43553</v>
      </c>
      <c r="B4417" t="s">
        <v>516</v>
      </c>
      <c r="C4417" t="s">
        <v>517</v>
      </c>
      <c r="D4417" t="s">
        <v>615</v>
      </c>
      <c r="E4417" t="s">
        <v>518</v>
      </c>
      <c r="F4417" s="29">
        <v>2981</v>
      </c>
      <c r="G4417" s="29">
        <v>4789306322.2200003</v>
      </c>
      <c r="H4417" t="s">
        <v>11</v>
      </c>
      <c r="I4417" t="s">
        <v>1091</v>
      </c>
      <c r="J4417" t="s">
        <v>1087</v>
      </c>
      <c r="K4417" t="s">
        <v>1092</v>
      </c>
    </row>
    <row r="4418" spans="1:11">
      <c r="A4418" s="26">
        <v>43553</v>
      </c>
      <c r="B4418" t="s">
        <v>516</v>
      </c>
      <c r="C4418" t="s">
        <v>517</v>
      </c>
      <c r="D4418" t="s">
        <v>615</v>
      </c>
      <c r="E4418" t="s">
        <v>518</v>
      </c>
      <c r="F4418" s="29">
        <v>1574</v>
      </c>
      <c r="G4418" s="29">
        <v>1904907203.7</v>
      </c>
      <c r="H4418" t="s">
        <v>11</v>
      </c>
      <c r="I4418" t="s">
        <v>1095</v>
      </c>
      <c r="J4418" t="s">
        <v>1087</v>
      </c>
      <c r="K4418" t="s">
        <v>1096</v>
      </c>
    </row>
    <row r="4419" spans="1:11">
      <c r="A4419" s="26">
        <v>43553</v>
      </c>
      <c r="B4419" t="s">
        <v>516</v>
      </c>
      <c r="C4419" t="s">
        <v>517</v>
      </c>
      <c r="D4419" t="s">
        <v>615</v>
      </c>
      <c r="E4419" t="s">
        <v>518</v>
      </c>
      <c r="F4419" s="29">
        <v>39</v>
      </c>
      <c r="G4419" s="29">
        <v>20869144.440000001</v>
      </c>
      <c r="H4419" t="s">
        <v>11</v>
      </c>
      <c r="I4419" t="s">
        <v>1099</v>
      </c>
      <c r="J4419" t="s">
        <v>1087</v>
      </c>
      <c r="K4419" t="s">
        <v>1100</v>
      </c>
    </row>
    <row r="4420" spans="1:11">
      <c r="A4420" s="26">
        <v>43553</v>
      </c>
      <c r="B4420" t="s">
        <v>516</v>
      </c>
      <c r="C4420" t="s">
        <v>517</v>
      </c>
      <c r="D4420" t="s">
        <v>615</v>
      </c>
      <c r="E4420" t="s">
        <v>518</v>
      </c>
      <c r="F4420" s="29">
        <v>386</v>
      </c>
      <c r="G4420" s="29">
        <v>212405192.72999999</v>
      </c>
      <c r="H4420" t="s">
        <v>11</v>
      </c>
      <c r="I4420" t="s">
        <v>1343</v>
      </c>
      <c r="J4420" t="s">
        <v>1087</v>
      </c>
      <c r="K4420" t="s">
        <v>1344</v>
      </c>
    </row>
    <row r="4421" spans="1:11">
      <c r="A4421" s="26">
        <v>43553</v>
      </c>
      <c r="B4421" t="s">
        <v>516</v>
      </c>
      <c r="C4421" t="s">
        <v>517</v>
      </c>
      <c r="D4421" t="s">
        <v>615</v>
      </c>
      <c r="E4421" t="s">
        <v>518</v>
      </c>
      <c r="F4421" s="29">
        <v>259</v>
      </c>
      <c r="G4421" s="29">
        <v>128633470</v>
      </c>
      <c r="H4421" t="s">
        <v>11</v>
      </c>
      <c r="I4421" t="s">
        <v>1101</v>
      </c>
      <c r="J4421" t="s">
        <v>1087</v>
      </c>
      <c r="K4421" t="s">
        <v>1102</v>
      </c>
    </row>
    <row r="4422" spans="1:11">
      <c r="A4422" s="26">
        <v>43553</v>
      </c>
      <c r="B4422" t="s">
        <v>516</v>
      </c>
      <c r="C4422" t="s">
        <v>517</v>
      </c>
      <c r="D4422" t="s">
        <v>615</v>
      </c>
      <c r="E4422" t="s">
        <v>518</v>
      </c>
      <c r="F4422" s="29">
        <v>359</v>
      </c>
      <c r="G4422" s="29">
        <v>177603556.66999999</v>
      </c>
      <c r="H4422" t="s">
        <v>11</v>
      </c>
      <c r="I4422" t="s">
        <v>1101</v>
      </c>
      <c r="J4422" t="s">
        <v>1087</v>
      </c>
      <c r="K4422" t="s">
        <v>1103</v>
      </c>
    </row>
    <row r="4423" spans="1:11">
      <c r="A4423" s="26">
        <v>43553</v>
      </c>
      <c r="B4423" t="s">
        <v>516</v>
      </c>
      <c r="C4423" t="s">
        <v>517</v>
      </c>
      <c r="D4423" t="s">
        <v>615</v>
      </c>
      <c r="E4423" t="s">
        <v>518</v>
      </c>
      <c r="F4423" s="29">
        <v>551</v>
      </c>
      <c r="G4423" s="29">
        <v>281049594.44</v>
      </c>
      <c r="H4423" t="s">
        <v>11</v>
      </c>
      <c r="I4423" t="s">
        <v>1101</v>
      </c>
      <c r="J4423" t="s">
        <v>1087</v>
      </c>
      <c r="K4423" t="s">
        <v>1104</v>
      </c>
    </row>
    <row r="4424" spans="1:11">
      <c r="A4424" s="26">
        <v>43553</v>
      </c>
      <c r="B4424" t="s">
        <v>516</v>
      </c>
      <c r="C4424" t="s">
        <v>517</v>
      </c>
      <c r="D4424" t="s">
        <v>615</v>
      </c>
      <c r="E4424" t="s">
        <v>518</v>
      </c>
      <c r="F4424" s="29">
        <v>272</v>
      </c>
      <c r="G4424" s="29">
        <v>135076158.33000001</v>
      </c>
      <c r="H4424" t="s">
        <v>11</v>
      </c>
      <c r="I4424" t="s">
        <v>1101</v>
      </c>
      <c r="J4424" t="s">
        <v>1087</v>
      </c>
      <c r="K4424" t="s">
        <v>1105</v>
      </c>
    </row>
    <row r="4425" spans="1:11">
      <c r="A4425" s="26">
        <v>43553</v>
      </c>
      <c r="B4425" t="s">
        <v>516</v>
      </c>
      <c r="C4425" t="s">
        <v>517</v>
      </c>
      <c r="D4425" t="s">
        <v>615</v>
      </c>
      <c r="E4425" t="s">
        <v>518</v>
      </c>
      <c r="F4425" s="29">
        <v>127089</v>
      </c>
      <c r="G4425" s="29">
        <v>63859834491.669998</v>
      </c>
      <c r="H4425" t="s">
        <v>11</v>
      </c>
      <c r="I4425" t="s">
        <v>1106</v>
      </c>
      <c r="J4425" t="s">
        <v>1087</v>
      </c>
      <c r="K4425" t="s">
        <v>1107</v>
      </c>
    </row>
    <row r="4426" spans="1:11">
      <c r="A4426" s="26">
        <v>43553</v>
      </c>
      <c r="B4426" t="s">
        <v>516</v>
      </c>
      <c r="C4426" t="s">
        <v>517</v>
      </c>
      <c r="D4426" t="s">
        <v>615</v>
      </c>
      <c r="E4426" t="s">
        <v>518</v>
      </c>
      <c r="F4426" s="29">
        <v>626</v>
      </c>
      <c r="G4426" s="29">
        <v>334689949.81</v>
      </c>
      <c r="H4426" t="s">
        <v>11</v>
      </c>
      <c r="I4426" t="s">
        <v>1112</v>
      </c>
      <c r="J4426" t="s">
        <v>1087</v>
      </c>
      <c r="K4426" t="s">
        <v>1113</v>
      </c>
    </row>
    <row r="4427" spans="1:11">
      <c r="A4427" s="26">
        <v>43553</v>
      </c>
      <c r="B4427" t="s">
        <v>516</v>
      </c>
      <c r="C4427" t="s">
        <v>517</v>
      </c>
      <c r="D4427" t="s">
        <v>615</v>
      </c>
      <c r="E4427" t="s">
        <v>518</v>
      </c>
      <c r="F4427" s="29">
        <v>149</v>
      </c>
      <c r="G4427" s="29">
        <v>113178057.41</v>
      </c>
      <c r="H4427" t="s">
        <v>11</v>
      </c>
      <c r="I4427" t="s">
        <v>1206</v>
      </c>
      <c r="J4427" t="s">
        <v>1087</v>
      </c>
      <c r="K4427" t="s">
        <v>1207</v>
      </c>
    </row>
    <row r="4428" spans="1:11">
      <c r="A4428" s="26">
        <v>43553</v>
      </c>
      <c r="B4428" t="s">
        <v>516</v>
      </c>
      <c r="C4428" t="s">
        <v>517</v>
      </c>
      <c r="D4428" t="s">
        <v>615</v>
      </c>
      <c r="E4428" t="s">
        <v>518</v>
      </c>
      <c r="F4428" s="29">
        <v>252</v>
      </c>
      <c r="G4428" s="29">
        <v>79058534.810000002</v>
      </c>
      <c r="H4428" t="s">
        <v>11</v>
      </c>
      <c r="I4428" t="s">
        <v>1114</v>
      </c>
      <c r="J4428" t="s">
        <v>1087</v>
      </c>
      <c r="K4428" t="s">
        <v>1115</v>
      </c>
    </row>
    <row r="4429" spans="1:11">
      <c r="A4429" s="26">
        <v>43553</v>
      </c>
      <c r="B4429" t="s">
        <v>516</v>
      </c>
      <c r="C4429" t="s">
        <v>517</v>
      </c>
      <c r="D4429" t="s">
        <v>615</v>
      </c>
      <c r="E4429" t="s">
        <v>518</v>
      </c>
      <c r="F4429" s="29">
        <v>149522</v>
      </c>
      <c r="G4429" s="29">
        <v>300872397774.07001</v>
      </c>
      <c r="H4429" t="s">
        <v>11</v>
      </c>
      <c r="I4429" t="s">
        <v>1116</v>
      </c>
      <c r="J4429" t="s">
        <v>1087</v>
      </c>
      <c r="K4429" t="s">
        <v>1117</v>
      </c>
    </row>
    <row r="4430" spans="1:11">
      <c r="A4430" s="26">
        <v>43553</v>
      </c>
      <c r="B4430" t="s">
        <v>516</v>
      </c>
      <c r="C4430" t="s">
        <v>517</v>
      </c>
      <c r="D4430" t="s">
        <v>615</v>
      </c>
      <c r="E4430" t="s">
        <v>518</v>
      </c>
      <c r="F4430" s="29">
        <v>10071</v>
      </c>
      <c r="G4430" s="29">
        <v>5000154984.6199999</v>
      </c>
      <c r="H4430" t="s">
        <v>11</v>
      </c>
      <c r="I4430" t="s">
        <v>1118</v>
      </c>
      <c r="J4430" t="s">
        <v>1087</v>
      </c>
      <c r="K4430" t="s">
        <v>1119</v>
      </c>
    </row>
    <row r="4431" spans="1:11">
      <c r="A4431" s="26">
        <v>43553</v>
      </c>
      <c r="B4431" t="s">
        <v>516</v>
      </c>
      <c r="C4431" t="s">
        <v>517</v>
      </c>
      <c r="D4431" t="s">
        <v>615</v>
      </c>
      <c r="E4431" t="s">
        <v>518</v>
      </c>
      <c r="F4431" s="29">
        <v>201</v>
      </c>
      <c r="G4431" s="29">
        <v>244266037.03999999</v>
      </c>
      <c r="H4431" t="s">
        <v>11</v>
      </c>
      <c r="I4431" t="s">
        <v>1122</v>
      </c>
      <c r="J4431" t="s">
        <v>1087</v>
      </c>
      <c r="K4431" t="s">
        <v>1123</v>
      </c>
    </row>
    <row r="4432" spans="1:11">
      <c r="A4432" s="26">
        <v>43553</v>
      </c>
      <c r="B4432" t="s">
        <v>516</v>
      </c>
      <c r="C4432" t="s">
        <v>517</v>
      </c>
      <c r="D4432" t="s">
        <v>615</v>
      </c>
      <c r="E4432" t="s">
        <v>518</v>
      </c>
      <c r="F4432" s="29">
        <v>0</v>
      </c>
      <c r="G4432" s="29">
        <v>0</v>
      </c>
      <c r="H4432" t="s">
        <v>11</v>
      </c>
      <c r="I4432" t="s">
        <v>1345</v>
      </c>
      <c r="J4432" t="s">
        <v>1129</v>
      </c>
      <c r="K4432" t="s">
        <v>1346</v>
      </c>
    </row>
    <row r="4433" spans="1:11">
      <c r="A4433" s="26">
        <v>43553</v>
      </c>
      <c r="B4433" t="s">
        <v>516</v>
      </c>
      <c r="C4433" t="s">
        <v>517</v>
      </c>
      <c r="D4433" t="s">
        <v>615</v>
      </c>
      <c r="E4433" t="s">
        <v>518</v>
      </c>
      <c r="F4433" s="29">
        <v>710</v>
      </c>
      <c r="G4433" s="29">
        <v>2409246.67</v>
      </c>
      <c r="H4433" t="s">
        <v>11</v>
      </c>
      <c r="I4433" t="s">
        <v>1128</v>
      </c>
      <c r="J4433" t="s">
        <v>1129</v>
      </c>
      <c r="K4433" t="s">
        <v>1130</v>
      </c>
    </row>
    <row r="4434" spans="1:11">
      <c r="A4434" s="26">
        <v>43553</v>
      </c>
      <c r="B4434" t="s">
        <v>516</v>
      </c>
      <c r="C4434" t="s">
        <v>517</v>
      </c>
      <c r="D4434" t="s">
        <v>615</v>
      </c>
      <c r="E4434" t="s">
        <v>518</v>
      </c>
      <c r="F4434" s="29">
        <v>271</v>
      </c>
      <c r="G4434" s="29">
        <v>596131.56999999995</v>
      </c>
      <c r="H4434" t="s">
        <v>11</v>
      </c>
      <c r="I4434" t="s">
        <v>1131</v>
      </c>
      <c r="J4434" t="s">
        <v>1129</v>
      </c>
      <c r="K4434" t="s">
        <v>1132</v>
      </c>
    </row>
    <row r="4435" spans="1:11">
      <c r="A4435" s="26">
        <v>43553</v>
      </c>
      <c r="B4435" t="s">
        <v>516</v>
      </c>
      <c r="C4435" t="s">
        <v>517</v>
      </c>
      <c r="D4435" t="s">
        <v>615</v>
      </c>
      <c r="E4435" t="s">
        <v>518</v>
      </c>
      <c r="F4435" s="29">
        <v>222960</v>
      </c>
      <c r="G4435" s="29">
        <v>416112159</v>
      </c>
      <c r="H4435" t="s">
        <v>11</v>
      </c>
      <c r="I4435" t="s">
        <v>1133</v>
      </c>
      <c r="J4435" t="s">
        <v>1129</v>
      </c>
      <c r="K4435" t="s">
        <v>1134</v>
      </c>
    </row>
    <row r="4436" spans="1:11">
      <c r="A4436" s="26">
        <v>43553</v>
      </c>
      <c r="B4436" t="s">
        <v>516</v>
      </c>
      <c r="C4436" t="s">
        <v>517</v>
      </c>
      <c r="D4436" t="s">
        <v>615</v>
      </c>
      <c r="E4436" t="s">
        <v>518</v>
      </c>
      <c r="F4436" s="29">
        <v>322901</v>
      </c>
      <c r="G4436" s="29">
        <v>637657219.33000004</v>
      </c>
      <c r="H4436" t="s">
        <v>11</v>
      </c>
      <c r="I4436" t="s">
        <v>1133</v>
      </c>
      <c r="J4436" t="s">
        <v>1129</v>
      </c>
      <c r="K4436" t="s">
        <v>1135</v>
      </c>
    </row>
    <row r="4437" spans="1:11">
      <c r="A4437" s="26">
        <v>43553</v>
      </c>
      <c r="B4437" t="s">
        <v>516</v>
      </c>
      <c r="C4437" t="s">
        <v>517</v>
      </c>
      <c r="D4437" t="s">
        <v>615</v>
      </c>
      <c r="E4437" t="s">
        <v>518</v>
      </c>
      <c r="F4437" s="29">
        <v>337663</v>
      </c>
      <c r="G4437" s="29">
        <v>628468436.66999996</v>
      </c>
      <c r="H4437" t="s">
        <v>11</v>
      </c>
      <c r="I4437" t="s">
        <v>1133</v>
      </c>
      <c r="J4437" t="s">
        <v>1129</v>
      </c>
      <c r="K4437" t="s">
        <v>1136</v>
      </c>
    </row>
    <row r="4438" spans="1:11">
      <c r="A4438" s="26">
        <v>43553</v>
      </c>
      <c r="B4438" t="s">
        <v>516</v>
      </c>
      <c r="C4438" t="s">
        <v>517</v>
      </c>
      <c r="D4438" t="s">
        <v>615</v>
      </c>
      <c r="E4438" t="s">
        <v>518</v>
      </c>
      <c r="F4438" s="29">
        <v>323652</v>
      </c>
      <c r="G4438" s="29">
        <v>578809466.66999996</v>
      </c>
      <c r="H4438" t="s">
        <v>11</v>
      </c>
      <c r="I4438" t="s">
        <v>1133</v>
      </c>
      <c r="J4438" t="s">
        <v>1129</v>
      </c>
      <c r="K4438" t="s">
        <v>1137</v>
      </c>
    </row>
    <row r="4439" spans="1:11">
      <c r="A4439" s="26">
        <v>43553</v>
      </c>
      <c r="B4439" t="s">
        <v>516</v>
      </c>
      <c r="C4439" t="s">
        <v>517</v>
      </c>
      <c r="D4439" t="s">
        <v>615</v>
      </c>
      <c r="E4439" t="s">
        <v>518</v>
      </c>
      <c r="F4439" s="29">
        <v>259602</v>
      </c>
      <c r="G4439" s="29">
        <v>670640756.85000002</v>
      </c>
      <c r="H4439" t="s">
        <v>11</v>
      </c>
      <c r="I4439" t="s">
        <v>1138</v>
      </c>
      <c r="J4439" t="s">
        <v>1129</v>
      </c>
      <c r="K4439" t="s">
        <v>1139</v>
      </c>
    </row>
    <row r="4440" spans="1:11">
      <c r="A4440" s="26">
        <v>43553</v>
      </c>
      <c r="B4440" t="s">
        <v>516</v>
      </c>
      <c r="C4440" t="s">
        <v>517</v>
      </c>
      <c r="D4440" t="s">
        <v>615</v>
      </c>
      <c r="E4440" t="s">
        <v>518</v>
      </c>
      <c r="F4440" s="29">
        <v>0</v>
      </c>
      <c r="G4440" s="29">
        <v>0</v>
      </c>
      <c r="H4440" t="s">
        <v>11</v>
      </c>
      <c r="I4440" t="s">
        <v>1347</v>
      </c>
      <c r="J4440" t="s">
        <v>1129</v>
      </c>
      <c r="K4440" t="s">
        <v>1348</v>
      </c>
    </row>
    <row r="4441" spans="1:11">
      <c r="A4441" s="26">
        <v>43553</v>
      </c>
      <c r="B4441" t="s">
        <v>516</v>
      </c>
      <c r="C4441" t="s">
        <v>517</v>
      </c>
      <c r="D4441" t="s">
        <v>615</v>
      </c>
      <c r="E4441" t="s">
        <v>518</v>
      </c>
      <c r="F4441" s="29">
        <v>1</v>
      </c>
      <c r="G4441" s="29">
        <v>1052.96</v>
      </c>
      <c r="H4441" t="s">
        <v>11</v>
      </c>
      <c r="I4441" t="s">
        <v>626</v>
      </c>
      <c r="J4441" t="s">
        <v>1140</v>
      </c>
      <c r="K4441" t="s">
        <v>1141</v>
      </c>
    </row>
    <row r="4442" spans="1:11">
      <c r="A4442" s="26">
        <v>43553</v>
      </c>
      <c r="B4442" t="s">
        <v>516</v>
      </c>
      <c r="C4442" t="s">
        <v>517</v>
      </c>
      <c r="D4442" t="s">
        <v>615</v>
      </c>
      <c r="E4442" t="s">
        <v>518</v>
      </c>
      <c r="F4442" s="29">
        <v>36</v>
      </c>
      <c r="G4442" s="29">
        <v>54704.07</v>
      </c>
      <c r="H4442" t="s">
        <v>11</v>
      </c>
      <c r="I4442" t="s">
        <v>629</v>
      </c>
      <c r="J4442" t="s">
        <v>1140</v>
      </c>
      <c r="K4442" t="s">
        <v>1142</v>
      </c>
    </row>
    <row r="4443" spans="1:11">
      <c r="A4443" s="26">
        <v>43553</v>
      </c>
      <c r="B4443" t="s">
        <v>516</v>
      </c>
      <c r="C4443" t="s">
        <v>517</v>
      </c>
      <c r="D4443" t="s">
        <v>615</v>
      </c>
      <c r="E4443" t="s">
        <v>518</v>
      </c>
      <c r="F4443" s="29">
        <v>101</v>
      </c>
      <c r="G4443" s="29">
        <v>61117.04</v>
      </c>
      <c r="H4443" t="s">
        <v>11</v>
      </c>
      <c r="I4443" t="s">
        <v>631</v>
      </c>
      <c r="J4443" t="s">
        <v>1140</v>
      </c>
      <c r="K4443" t="s">
        <v>1143</v>
      </c>
    </row>
    <row r="4444" spans="1:11">
      <c r="A4444" s="26">
        <v>43553</v>
      </c>
      <c r="B4444" t="s">
        <v>516</v>
      </c>
      <c r="C4444" t="s">
        <v>517</v>
      </c>
      <c r="D4444" t="s">
        <v>615</v>
      </c>
      <c r="E4444" t="s">
        <v>518</v>
      </c>
      <c r="F4444" s="29">
        <v>113</v>
      </c>
      <c r="G4444" s="29">
        <v>837123.33</v>
      </c>
      <c r="H4444" t="s">
        <v>11</v>
      </c>
      <c r="I4444" t="s">
        <v>1237</v>
      </c>
      <c r="J4444" t="s">
        <v>1140</v>
      </c>
      <c r="K4444" t="s">
        <v>1144</v>
      </c>
    </row>
    <row r="4445" spans="1:11">
      <c r="A4445" s="26">
        <v>43553</v>
      </c>
      <c r="B4445" t="s">
        <v>516</v>
      </c>
      <c r="C4445" t="s">
        <v>517</v>
      </c>
      <c r="D4445" t="s">
        <v>615</v>
      </c>
      <c r="E4445" t="s">
        <v>518</v>
      </c>
      <c r="F4445" s="29">
        <v>15</v>
      </c>
      <c r="G4445" s="29">
        <v>33618.89</v>
      </c>
      <c r="H4445" t="s">
        <v>11</v>
      </c>
      <c r="I4445" t="s">
        <v>635</v>
      </c>
      <c r="J4445" t="s">
        <v>1140</v>
      </c>
      <c r="K4445" t="s">
        <v>1145</v>
      </c>
    </row>
    <row r="4446" spans="1:11">
      <c r="A4446" s="26">
        <v>43553</v>
      </c>
      <c r="B4446" t="s">
        <v>516</v>
      </c>
      <c r="C4446" t="s">
        <v>517</v>
      </c>
      <c r="D4446" t="s">
        <v>615</v>
      </c>
      <c r="E4446" t="s">
        <v>518</v>
      </c>
      <c r="F4446" s="29">
        <v>1</v>
      </c>
      <c r="G4446" s="29">
        <v>6920.74</v>
      </c>
      <c r="H4446" t="s">
        <v>11</v>
      </c>
      <c r="I4446" t="s">
        <v>637</v>
      </c>
      <c r="J4446" t="s">
        <v>1140</v>
      </c>
      <c r="K4446" t="s">
        <v>1146</v>
      </c>
    </row>
    <row r="4447" spans="1:11">
      <c r="A4447" s="26">
        <v>43553</v>
      </c>
      <c r="B4447" t="s">
        <v>516</v>
      </c>
      <c r="C4447" t="s">
        <v>517</v>
      </c>
      <c r="D4447" t="s">
        <v>615</v>
      </c>
      <c r="E4447" t="s">
        <v>518</v>
      </c>
      <c r="F4447" s="29">
        <v>34</v>
      </c>
      <c r="G4447" s="29">
        <v>59087.78</v>
      </c>
      <c r="H4447" t="s">
        <v>11</v>
      </c>
      <c r="I4447" t="s">
        <v>639</v>
      </c>
      <c r="J4447" t="s">
        <v>1140</v>
      </c>
      <c r="K4447" t="s">
        <v>1147</v>
      </c>
    </row>
    <row r="4448" spans="1:11">
      <c r="A4448" s="26">
        <v>43553</v>
      </c>
      <c r="B4448" t="s">
        <v>516</v>
      </c>
      <c r="C4448" t="s">
        <v>517</v>
      </c>
      <c r="D4448" t="s">
        <v>615</v>
      </c>
      <c r="E4448" t="s">
        <v>518</v>
      </c>
      <c r="F4448" s="29">
        <v>130</v>
      </c>
      <c r="G4448" s="29">
        <v>137150.74</v>
      </c>
      <c r="H4448" t="s">
        <v>11</v>
      </c>
      <c r="I4448" t="s">
        <v>641</v>
      </c>
      <c r="J4448" t="s">
        <v>1140</v>
      </c>
      <c r="K4448" t="s">
        <v>1148</v>
      </c>
    </row>
    <row r="4449" spans="1:11">
      <c r="A4449" s="26">
        <v>43553</v>
      </c>
      <c r="B4449" t="s">
        <v>516</v>
      </c>
      <c r="C4449" t="s">
        <v>517</v>
      </c>
      <c r="D4449" t="s">
        <v>615</v>
      </c>
      <c r="E4449" t="s">
        <v>518</v>
      </c>
      <c r="F4449" s="29">
        <v>0</v>
      </c>
      <c r="G4449" s="29">
        <v>58.89</v>
      </c>
      <c r="H4449" t="s">
        <v>11</v>
      </c>
      <c r="I4449" t="s">
        <v>643</v>
      </c>
      <c r="J4449" t="s">
        <v>1140</v>
      </c>
      <c r="K4449" t="s">
        <v>1149</v>
      </c>
    </row>
    <row r="4450" spans="1:11">
      <c r="A4450" s="26">
        <v>43553</v>
      </c>
      <c r="B4450" t="s">
        <v>516</v>
      </c>
      <c r="C4450" t="s">
        <v>517</v>
      </c>
      <c r="D4450" t="s">
        <v>615</v>
      </c>
      <c r="E4450" t="s">
        <v>518</v>
      </c>
      <c r="F4450" s="29">
        <v>55</v>
      </c>
      <c r="G4450" s="29">
        <v>122017.04</v>
      </c>
      <c r="H4450" t="s">
        <v>11</v>
      </c>
      <c r="I4450" t="s">
        <v>645</v>
      </c>
      <c r="J4450" t="s">
        <v>1140</v>
      </c>
      <c r="K4450" t="s">
        <v>1150</v>
      </c>
    </row>
    <row r="4451" spans="1:11">
      <c r="A4451" s="26">
        <v>43553</v>
      </c>
      <c r="B4451" t="s">
        <v>516</v>
      </c>
      <c r="C4451" t="s">
        <v>517</v>
      </c>
      <c r="D4451" t="s">
        <v>615</v>
      </c>
      <c r="E4451" t="s">
        <v>518</v>
      </c>
      <c r="F4451" s="29">
        <v>20</v>
      </c>
      <c r="G4451" s="29">
        <v>36666.300000000003</v>
      </c>
      <c r="H4451" t="s">
        <v>11</v>
      </c>
      <c r="I4451" t="s">
        <v>1238</v>
      </c>
      <c r="J4451" t="s">
        <v>1140</v>
      </c>
      <c r="K4451" t="s">
        <v>1151</v>
      </c>
    </row>
    <row r="4452" spans="1:11">
      <c r="A4452" s="26">
        <v>43553</v>
      </c>
      <c r="B4452" t="s">
        <v>516</v>
      </c>
      <c r="C4452" t="s">
        <v>517</v>
      </c>
      <c r="D4452" t="s">
        <v>615</v>
      </c>
      <c r="E4452" t="s">
        <v>518</v>
      </c>
      <c r="F4452" s="29">
        <v>1</v>
      </c>
      <c r="G4452" s="29">
        <v>665.93</v>
      </c>
      <c r="H4452" t="s">
        <v>11</v>
      </c>
      <c r="I4452" t="s">
        <v>649</v>
      </c>
      <c r="J4452" t="s">
        <v>1140</v>
      </c>
      <c r="K4452" t="s">
        <v>1152</v>
      </c>
    </row>
    <row r="4453" spans="1:11">
      <c r="A4453" s="26">
        <v>43553</v>
      </c>
      <c r="B4453" t="s">
        <v>516</v>
      </c>
      <c r="C4453" t="s">
        <v>517</v>
      </c>
      <c r="D4453" t="s">
        <v>615</v>
      </c>
      <c r="E4453" t="s">
        <v>518</v>
      </c>
      <c r="F4453" s="29">
        <v>31</v>
      </c>
      <c r="G4453" s="29">
        <v>46952.22</v>
      </c>
      <c r="H4453" t="s">
        <v>11</v>
      </c>
      <c r="I4453" t="s">
        <v>1239</v>
      </c>
      <c r="J4453" t="s">
        <v>1140</v>
      </c>
      <c r="K4453" t="s">
        <v>1153</v>
      </c>
    </row>
    <row r="4454" spans="1:11">
      <c r="A4454" s="26">
        <v>43553</v>
      </c>
      <c r="B4454" t="s">
        <v>516</v>
      </c>
      <c r="C4454" t="s">
        <v>517</v>
      </c>
      <c r="D4454" t="s">
        <v>615</v>
      </c>
      <c r="E4454" t="s">
        <v>518</v>
      </c>
      <c r="F4454" s="29">
        <v>2</v>
      </c>
      <c r="G4454" s="29">
        <v>2886.3</v>
      </c>
      <c r="H4454" t="s">
        <v>11</v>
      </c>
      <c r="I4454" t="s">
        <v>653</v>
      </c>
      <c r="J4454" t="s">
        <v>1140</v>
      </c>
      <c r="K4454" t="s">
        <v>1154</v>
      </c>
    </row>
    <row r="4455" spans="1:11">
      <c r="A4455" s="26">
        <v>43553</v>
      </c>
      <c r="B4455" t="s">
        <v>516</v>
      </c>
      <c r="C4455" t="s">
        <v>517</v>
      </c>
      <c r="D4455" t="s">
        <v>615</v>
      </c>
      <c r="E4455" t="s">
        <v>518</v>
      </c>
      <c r="F4455" s="29">
        <v>3</v>
      </c>
      <c r="G4455" s="29">
        <v>3472.22</v>
      </c>
      <c r="H4455" t="s">
        <v>11</v>
      </c>
      <c r="I4455" t="s">
        <v>1240</v>
      </c>
      <c r="J4455" t="s">
        <v>1140</v>
      </c>
      <c r="K4455" t="s">
        <v>1155</v>
      </c>
    </row>
    <row r="4456" spans="1:11">
      <c r="A4456" s="26">
        <v>43553</v>
      </c>
      <c r="B4456" t="s">
        <v>516</v>
      </c>
      <c r="C4456" t="s">
        <v>517</v>
      </c>
      <c r="D4456" t="s">
        <v>615</v>
      </c>
      <c r="E4456" t="s">
        <v>518</v>
      </c>
      <c r="F4456" s="29">
        <v>4</v>
      </c>
      <c r="G4456" s="29">
        <v>4502.59</v>
      </c>
      <c r="H4456" t="s">
        <v>11</v>
      </c>
      <c r="I4456" t="s">
        <v>657</v>
      </c>
      <c r="J4456" t="s">
        <v>1140</v>
      </c>
      <c r="K4456" t="s">
        <v>1156</v>
      </c>
    </row>
    <row r="4457" spans="1:11">
      <c r="A4457" s="26">
        <v>43553</v>
      </c>
      <c r="B4457" t="s">
        <v>516</v>
      </c>
      <c r="C4457" t="s">
        <v>517</v>
      </c>
      <c r="D4457" t="s">
        <v>615</v>
      </c>
      <c r="E4457" t="s">
        <v>518</v>
      </c>
      <c r="F4457" s="29">
        <v>2</v>
      </c>
      <c r="G4457" s="29">
        <v>3621.48</v>
      </c>
      <c r="H4457" t="s">
        <v>11</v>
      </c>
      <c r="I4457" t="s">
        <v>1336</v>
      </c>
      <c r="J4457" t="s">
        <v>1140</v>
      </c>
      <c r="K4457" t="s">
        <v>1228</v>
      </c>
    </row>
    <row r="4458" spans="1:11">
      <c r="A4458" s="26">
        <v>43553</v>
      </c>
      <c r="B4458" t="s">
        <v>516</v>
      </c>
      <c r="C4458" t="s">
        <v>517</v>
      </c>
      <c r="D4458" t="s">
        <v>615</v>
      </c>
      <c r="E4458" t="s">
        <v>518</v>
      </c>
      <c r="F4458" s="29">
        <v>5</v>
      </c>
      <c r="G4458" s="29">
        <v>2592.96</v>
      </c>
      <c r="H4458" t="s">
        <v>11</v>
      </c>
      <c r="I4458" t="s">
        <v>665</v>
      </c>
      <c r="J4458" t="s">
        <v>1140</v>
      </c>
      <c r="K4458" t="s">
        <v>1157</v>
      </c>
    </row>
    <row r="4459" spans="1:11">
      <c r="A4459" s="26">
        <v>43553</v>
      </c>
      <c r="B4459" t="s">
        <v>516</v>
      </c>
      <c r="C4459" t="s">
        <v>517</v>
      </c>
      <c r="D4459" t="s">
        <v>615</v>
      </c>
      <c r="E4459" t="s">
        <v>518</v>
      </c>
      <c r="F4459" s="29">
        <v>0</v>
      </c>
      <c r="G4459" s="29">
        <v>67.41</v>
      </c>
      <c r="H4459" t="s">
        <v>11</v>
      </c>
      <c r="I4459" t="s">
        <v>671</v>
      </c>
      <c r="J4459" t="s">
        <v>1140</v>
      </c>
      <c r="K4459" t="s">
        <v>1158</v>
      </c>
    </row>
    <row r="4460" spans="1:11">
      <c r="A4460" s="26">
        <v>43553</v>
      </c>
      <c r="B4460" t="s">
        <v>516</v>
      </c>
      <c r="C4460" t="s">
        <v>517</v>
      </c>
      <c r="D4460" t="s">
        <v>615</v>
      </c>
      <c r="E4460" t="s">
        <v>518</v>
      </c>
      <c r="F4460" s="29">
        <v>1</v>
      </c>
      <c r="G4460" s="29">
        <v>364.81</v>
      </c>
      <c r="H4460" t="s">
        <v>11</v>
      </c>
      <c r="I4460" t="s">
        <v>1244</v>
      </c>
      <c r="J4460" t="s">
        <v>1140</v>
      </c>
      <c r="K4460" t="s">
        <v>1159</v>
      </c>
    </row>
    <row r="4461" spans="1:11">
      <c r="A4461" s="26">
        <v>43553</v>
      </c>
      <c r="B4461" t="s">
        <v>516</v>
      </c>
      <c r="C4461" t="s">
        <v>517</v>
      </c>
      <c r="D4461" t="s">
        <v>615</v>
      </c>
      <c r="E4461" t="s">
        <v>518</v>
      </c>
      <c r="F4461" s="29">
        <v>17</v>
      </c>
      <c r="G4461" s="29">
        <v>27693.7</v>
      </c>
      <c r="H4461" t="s">
        <v>11</v>
      </c>
      <c r="I4461" t="s">
        <v>1245</v>
      </c>
      <c r="J4461" t="s">
        <v>1140</v>
      </c>
      <c r="K4461" t="s">
        <v>1160</v>
      </c>
    </row>
    <row r="4462" spans="1:11">
      <c r="A4462" s="26">
        <v>43553</v>
      </c>
      <c r="B4462" t="s">
        <v>516</v>
      </c>
      <c r="C4462" t="s">
        <v>517</v>
      </c>
      <c r="D4462" t="s">
        <v>615</v>
      </c>
      <c r="E4462" t="s">
        <v>518</v>
      </c>
      <c r="F4462" s="29">
        <v>0</v>
      </c>
      <c r="G4462" s="29">
        <v>327.41000000000003</v>
      </c>
      <c r="H4462" t="s">
        <v>11</v>
      </c>
      <c r="I4462" t="s">
        <v>1246</v>
      </c>
      <c r="J4462" t="s">
        <v>1140</v>
      </c>
      <c r="K4462" t="s">
        <v>1161</v>
      </c>
    </row>
    <row r="4463" spans="1:11">
      <c r="A4463" s="26">
        <v>43553</v>
      </c>
      <c r="B4463" t="s">
        <v>516</v>
      </c>
      <c r="C4463" t="s">
        <v>517</v>
      </c>
      <c r="D4463" t="s">
        <v>615</v>
      </c>
      <c r="E4463" t="s">
        <v>518</v>
      </c>
      <c r="F4463" s="29">
        <v>32</v>
      </c>
      <c r="G4463" s="29">
        <v>71111.11</v>
      </c>
      <c r="H4463" t="s">
        <v>11</v>
      </c>
      <c r="I4463" t="s">
        <v>681</v>
      </c>
      <c r="J4463" t="s">
        <v>1140</v>
      </c>
      <c r="K4463" t="s">
        <v>1162</v>
      </c>
    </row>
    <row r="4464" spans="1:11">
      <c r="A4464" s="26">
        <v>43553</v>
      </c>
      <c r="B4464" t="s">
        <v>516</v>
      </c>
      <c r="C4464" t="s">
        <v>517</v>
      </c>
      <c r="D4464" t="s">
        <v>615</v>
      </c>
      <c r="E4464" t="s">
        <v>518</v>
      </c>
      <c r="F4464" s="29">
        <v>1</v>
      </c>
      <c r="G4464" s="29">
        <v>6652.22</v>
      </c>
      <c r="H4464" t="s">
        <v>11</v>
      </c>
      <c r="I4464" t="s">
        <v>685</v>
      </c>
      <c r="J4464" t="s">
        <v>1140</v>
      </c>
      <c r="K4464" t="s">
        <v>1163</v>
      </c>
    </row>
    <row r="4465" spans="1:11">
      <c r="A4465" s="26">
        <v>43553</v>
      </c>
      <c r="B4465" t="s">
        <v>516</v>
      </c>
      <c r="C4465" t="s">
        <v>517</v>
      </c>
      <c r="D4465" t="s">
        <v>615</v>
      </c>
      <c r="E4465" t="s">
        <v>518</v>
      </c>
      <c r="F4465" s="29">
        <v>1</v>
      </c>
      <c r="G4465" s="29">
        <v>4547.04</v>
      </c>
      <c r="H4465" t="s">
        <v>11</v>
      </c>
      <c r="I4465" t="s">
        <v>687</v>
      </c>
      <c r="J4465" t="s">
        <v>1140</v>
      </c>
      <c r="K4465" t="s">
        <v>1164</v>
      </c>
    </row>
    <row r="4466" spans="1:11">
      <c r="A4466" s="26">
        <v>43553</v>
      </c>
      <c r="B4466" t="s">
        <v>516</v>
      </c>
      <c r="C4466" t="s">
        <v>517</v>
      </c>
      <c r="D4466" t="s">
        <v>615</v>
      </c>
      <c r="E4466" t="s">
        <v>518</v>
      </c>
      <c r="F4466" s="29">
        <v>1</v>
      </c>
      <c r="G4466" s="29">
        <v>4058.89</v>
      </c>
      <c r="H4466" t="s">
        <v>11</v>
      </c>
      <c r="I4466" t="s">
        <v>689</v>
      </c>
      <c r="J4466" t="s">
        <v>1140</v>
      </c>
      <c r="K4466" t="s">
        <v>1165</v>
      </c>
    </row>
    <row r="4467" spans="1:11">
      <c r="A4467" s="26">
        <v>43553</v>
      </c>
      <c r="B4467" t="s">
        <v>516</v>
      </c>
      <c r="C4467" t="s">
        <v>517</v>
      </c>
      <c r="D4467" t="s">
        <v>615</v>
      </c>
      <c r="E4467" t="s">
        <v>518</v>
      </c>
      <c r="F4467" s="29">
        <v>2</v>
      </c>
      <c r="G4467" s="29">
        <v>1663.7</v>
      </c>
      <c r="H4467" t="s">
        <v>11</v>
      </c>
      <c r="I4467" t="s">
        <v>691</v>
      </c>
      <c r="J4467" t="s">
        <v>1140</v>
      </c>
      <c r="K4467" t="s">
        <v>1166</v>
      </c>
    </row>
    <row r="4468" spans="1:11">
      <c r="A4468" s="26">
        <v>43553</v>
      </c>
      <c r="B4468" t="s">
        <v>516</v>
      </c>
      <c r="C4468" t="s">
        <v>517</v>
      </c>
      <c r="D4468" t="s">
        <v>615</v>
      </c>
      <c r="E4468" t="s">
        <v>518</v>
      </c>
      <c r="F4468" s="29">
        <v>101</v>
      </c>
      <c r="G4468" s="29">
        <v>97125.19</v>
      </c>
      <c r="H4468" t="s">
        <v>11</v>
      </c>
      <c r="I4468" t="s">
        <v>693</v>
      </c>
      <c r="J4468" t="s">
        <v>1140</v>
      </c>
      <c r="K4468" t="s">
        <v>1167</v>
      </c>
    </row>
    <row r="4469" spans="1:11">
      <c r="A4469" s="26">
        <v>43553</v>
      </c>
      <c r="B4469" t="s">
        <v>516</v>
      </c>
      <c r="C4469" t="s">
        <v>517</v>
      </c>
      <c r="D4469" t="s">
        <v>615</v>
      </c>
      <c r="E4469" t="s">
        <v>518</v>
      </c>
      <c r="F4469" s="29">
        <v>0</v>
      </c>
      <c r="G4469" s="29">
        <v>98.15</v>
      </c>
      <c r="H4469" t="s">
        <v>11</v>
      </c>
      <c r="I4469" t="s">
        <v>695</v>
      </c>
      <c r="J4469" t="s">
        <v>1140</v>
      </c>
      <c r="K4469" t="s">
        <v>1168</v>
      </c>
    </row>
    <row r="4470" spans="1:11">
      <c r="A4470" s="26">
        <v>43553</v>
      </c>
      <c r="B4470" t="s">
        <v>516</v>
      </c>
      <c r="C4470" t="s">
        <v>517</v>
      </c>
      <c r="D4470" t="s">
        <v>615</v>
      </c>
      <c r="E4470" t="s">
        <v>518</v>
      </c>
      <c r="F4470" s="29">
        <v>110</v>
      </c>
      <c r="G4470" s="29">
        <v>60876.3</v>
      </c>
      <c r="H4470" t="s">
        <v>11</v>
      </c>
      <c r="I4470" t="s">
        <v>697</v>
      </c>
      <c r="J4470" t="s">
        <v>1140</v>
      </c>
      <c r="K4470" t="s">
        <v>1169</v>
      </c>
    </row>
    <row r="4471" spans="1:11">
      <c r="A4471" s="26">
        <v>43553</v>
      </c>
      <c r="B4471" t="s">
        <v>516</v>
      </c>
      <c r="C4471" t="s">
        <v>517</v>
      </c>
      <c r="D4471" t="s">
        <v>615</v>
      </c>
      <c r="E4471" t="s">
        <v>518</v>
      </c>
      <c r="F4471" s="29">
        <v>2</v>
      </c>
      <c r="G4471" s="29">
        <v>4492.22</v>
      </c>
      <c r="H4471" t="s">
        <v>11</v>
      </c>
      <c r="I4471" t="s">
        <v>699</v>
      </c>
      <c r="J4471" t="s">
        <v>1140</v>
      </c>
      <c r="K4471" t="s">
        <v>1170</v>
      </c>
    </row>
    <row r="4472" spans="1:11">
      <c r="A4472" s="26">
        <v>43553</v>
      </c>
      <c r="B4472" t="s">
        <v>516</v>
      </c>
      <c r="C4472" t="s">
        <v>517</v>
      </c>
      <c r="D4472" t="s">
        <v>615</v>
      </c>
      <c r="E4472" t="s">
        <v>518</v>
      </c>
      <c r="F4472" s="29">
        <v>12</v>
      </c>
      <c r="G4472" s="29">
        <v>20624.439999999999</v>
      </c>
      <c r="H4472" t="s">
        <v>11</v>
      </c>
      <c r="I4472" t="s">
        <v>1248</v>
      </c>
      <c r="J4472" t="s">
        <v>1140</v>
      </c>
      <c r="K4472" t="s">
        <v>1229</v>
      </c>
    </row>
    <row r="4473" spans="1:11">
      <c r="A4473" s="26">
        <v>43553</v>
      </c>
      <c r="B4473" t="s">
        <v>516</v>
      </c>
      <c r="C4473" t="s">
        <v>517</v>
      </c>
      <c r="D4473" t="s">
        <v>615</v>
      </c>
      <c r="E4473" t="s">
        <v>518</v>
      </c>
      <c r="F4473" s="29">
        <v>3</v>
      </c>
      <c r="G4473" s="29">
        <v>21357.78</v>
      </c>
      <c r="H4473" t="s">
        <v>11</v>
      </c>
      <c r="I4473" t="s">
        <v>701</v>
      </c>
      <c r="J4473" t="s">
        <v>1140</v>
      </c>
      <c r="K4473" t="s">
        <v>1171</v>
      </c>
    </row>
    <row r="4474" spans="1:11">
      <c r="A4474" s="26">
        <v>43553</v>
      </c>
      <c r="B4474" t="s">
        <v>516</v>
      </c>
      <c r="C4474" t="s">
        <v>517</v>
      </c>
      <c r="D4474" t="s">
        <v>615</v>
      </c>
      <c r="E4474" t="s">
        <v>518</v>
      </c>
      <c r="F4474" s="29">
        <v>5</v>
      </c>
      <c r="G4474" s="29">
        <v>6970.37</v>
      </c>
      <c r="H4474" t="s">
        <v>11</v>
      </c>
      <c r="I4474" t="s">
        <v>1249</v>
      </c>
      <c r="J4474" t="s">
        <v>1140</v>
      </c>
      <c r="K4474" t="s">
        <v>1208</v>
      </c>
    </row>
    <row r="4475" spans="1:11">
      <c r="A4475" s="26">
        <v>43553</v>
      </c>
      <c r="B4475" t="s">
        <v>516</v>
      </c>
      <c r="C4475" t="s">
        <v>517</v>
      </c>
      <c r="D4475" t="s">
        <v>615</v>
      </c>
      <c r="E4475" t="s">
        <v>518</v>
      </c>
      <c r="F4475" s="29">
        <v>1</v>
      </c>
      <c r="G4475" s="29">
        <v>1120.74</v>
      </c>
      <c r="H4475" t="s">
        <v>11</v>
      </c>
      <c r="I4475" t="s">
        <v>1250</v>
      </c>
      <c r="J4475" t="s">
        <v>1140</v>
      </c>
      <c r="K4475" t="s">
        <v>1172</v>
      </c>
    </row>
    <row r="4476" spans="1:11">
      <c r="A4476" s="26">
        <v>43553</v>
      </c>
      <c r="B4476" t="s">
        <v>516</v>
      </c>
      <c r="C4476" t="s">
        <v>517</v>
      </c>
      <c r="D4476" t="s">
        <v>615</v>
      </c>
      <c r="E4476" t="s">
        <v>518</v>
      </c>
      <c r="F4476" s="29">
        <v>33</v>
      </c>
      <c r="G4476" s="29">
        <v>148726.29999999999</v>
      </c>
      <c r="H4476" t="s">
        <v>11</v>
      </c>
      <c r="I4476" t="s">
        <v>763</v>
      </c>
      <c r="J4476" t="s">
        <v>1140</v>
      </c>
      <c r="K4476" t="s">
        <v>1173</v>
      </c>
    </row>
    <row r="4477" spans="1:11">
      <c r="A4477" s="26">
        <v>43553</v>
      </c>
      <c r="B4477" t="s">
        <v>516</v>
      </c>
      <c r="C4477" t="s">
        <v>517</v>
      </c>
      <c r="D4477" t="s">
        <v>615</v>
      </c>
      <c r="E4477" t="s">
        <v>518</v>
      </c>
      <c r="F4477" s="29">
        <v>4</v>
      </c>
      <c r="G4477" s="29">
        <v>58800</v>
      </c>
      <c r="H4477" t="s">
        <v>11</v>
      </c>
      <c r="I4477" t="s">
        <v>781</v>
      </c>
      <c r="J4477" t="s">
        <v>1140</v>
      </c>
      <c r="K4477" t="s">
        <v>1174</v>
      </c>
    </row>
    <row r="4478" spans="1:11">
      <c r="A4478" s="26">
        <v>43553</v>
      </c>
      <c r="B4478" t="s">
        <v>516</v>
      </c>
      <c r="C4478" t="s">
        <v>517</v>
      </c>
      <c r="D4478" t="s">
        <v>615</v>
      </c>
      <c r="E4478" t="s">
        <v>518</v>
      </c>
      <c r="F4478" s="29">
        <v>4</v>
      </c>
      <c r="G4478" s="29">
        <v>8500</v>
      </c>
      <c r="H4478" t="s">
        <v>11</v>
      </c>
      <c r="I4478" t="s">
        <v>789</v>
      </c>
      <c r="J4478" t="s">
        <v>1140</v>
      </c>
      <c r="K4478" t="s">
        <v>1175</v>
      </c>
    </row>
    <row r="4479" spans="1:11">
      <c r="A4479" s="26">
        <v>43553</v>
      </c>
      <c r="B4479" t="s">
        <v>516</v>
      </c>
      <c r="C4479" t="s">
        <v>517</v>
      </c>
      <c r="D4479" t="s">
        <v>615</v>
      </c>
      <c r="E4479" t="s">
        <v>518</v>
      </c>
      <c r="F4479" s="29">
        <v>2</v>
      </c>
      <c r="G4479" s="29">
        <v>756472.22</v>
      </c>
      <c r="H4479" t="s">
        <v>11</v>
      </c>
      <c r="I4479" t="s">
        <v>809</v>
      </c>
      <c r="J4479" t="s">
        <v>1140</v>
      </c>
      <c r="K4479" t="s">
        <v>1176</v>
      </c>
    </row>
    <row r="4480" spans="1:11">
      <c r="A4480" s="26">
        <v>43553</v>
      </c>
      <c r="B4480" t="s">
        <v>516</v>
      </c>
      <c r="C4480" t="s">
        <v>517</v>
      </c>
      <c r="D4480" t="s">
        <v>615</v>
      </c>
      <c r="E4480" t="s">
        <v>518</v>
      </c>
      <c r="F4480" s="29">
        <v>0</v>
      </c>
      <c r="G4480" s="29">
        <v>15.19</v>
      </c>
      <c r="H4480" t="s">
        <v>11</v>
      </c>
      <c r="I4480" t="s">
        <v>1337</v>
      </c>
      <c r="J4480" t="s">
        <v>1140</v>
      </c>
      <c r="K4480" t="s">
        <v>1177</v>
      </c>
    </row>
    <row r="4481" spans="1:11">
      <c r="A4481" s="26">
        <v>43553</v>
      </c>
      <c r="B4481" t="s">
        <v>516</v>
      </c>
      <c r="C4481" t="s">
        <v>517</v>
      </c>
      <c r="D4481" t="s">
        <v>615</v>
      </c>
      <c r="E4481" t="s">
        <v>518</v>
      </c>
      <c r="F4481" s="29">
        <v>63</v>
      </c>
      <c r="G4481" s="29">
        <v>353640.74</v>
      </c>
      <c r="H4481" t="s">
        <v>11</v>
      </c>
      <c r="I4481" t="s">
        <v>953</v>
      </c>
      <c r="J4481" t="s">
        <v>1140</v>
      </c>
      <c r="K4481" t="s">
        <v>1178</v>
      </c>
    </row>
    <row r="4482" spans="1:11">
      <c r="A4482" s="26">
        <v>43553</v>
      </c>
      <c r="B4482" t="s">
        <v>516</v>
      </c>
      <c r="C4482" t="s">
        <v>517</v>
      </c>
      <c r="D4482" t="s">
        <v>615</v>
      </c>
      <c r="E4482" t="s">
        <v>518</v>
      </c>
      <c r="F4482" s="29">
        <v>186</v>
      </c>
      <c r="G4482" s="29">
        <v>996844.44</v>
      </c>
      <c r="H4482" t="s">
        <v>11</v>
      </c>
      <c r="I4482" t="s">
        <v>955</v>
      </c>
      <c r="J4482" t="s">
        <v>1140</v>
      </c>
      <c r="K4482" t="s">
        <v>1179</v>
      </c>
    </row>
    <row r="4483" spans="1:11">
      <c r="A4483" s="26">
        <v>43553</v>
      </c>
      <c r="B4483" t="s">
        <v>516</v>
      </c>
      <c r="C4483" t="s">
        <v>517</v>
      </c>
      <c r="D4483" t="s">
        <v>615</v>
      </c>
      <c r="E4483" t="s">
        <v>518</v>
      </c>
      <c r="F4483" s="29">
        <v>187</v>
      </c>
      <c r="G4483" s="29">
        <v>1173418.52</v>
      </c>
      <c r="H4483" t="s">
        <v>11</v>
      </c>
      <c r="I4483" t="s">
        <v>957</v>
      </c>
      <c r="J4483" t="s">
        <v>1140</v>
      </c>
      <c r="K4483" t="s">
        <v>1180</v>
      </c>
    </row>
    <row r="4484" spans="1:11">
      <c r="A4484" s="26">
        <v>43553</v>
      </c>
      <c r="B4484" t="s">
        <v>516</v>
      </c>
      <c r="C4484" t="s">
        <v>517</v>
      </c>
      <c r="D4484" t="s">
        <v>615</v>
      </c>
      <c r="E4484" t="s">
        <v>518</v>
      </c>
      <c r="F4484" s="29">
        <v>116</v>
      </c>
      <c r="G4484" s="29">
        <v>672524.07</v>
      </c>
      <c r="H4484" t="s">
        <v>11</v>
      </c>
      <c r="I4484" t="s">
        <v>959</v>
      </c>
      <c r="J4484" t="s">
        <v>1140</v>
      </c>
      <c r="K4484" t="s">
        <v>1181</v>
      </c>
    </row>
    <row r="4485" spans="1:11">
      <c r="A4485" s="26">
        <v>43553</v>
      </c>
      <c r="B4485" t="s">
        <v>516</v>
      </c>
      <c r="C4485" t="s">
        <v>517</v>
      </c>
      <c r="D4485" t="s">
        <v>615</v>
      </c>
      <c r="E4485" t="s">
        <v>518</v>
      </c>
      <c r="F4485" s="29">
        <v>48</v>
      </c>
      <c r="G4485" s="29">
        <v>222505.56</v>
      </c>
      <c r="H4485" t="s">
        <v>11</v>
      </c>
      <c r="I4485" t="s">
        <v>961</v>
      </c>
      <c r="J4485" t="s">
        <v>1140</v>
      </c>
      <c r="K4485" t="s">
        <v>1182</v>
      </c>
    </row>
    <row r="4486" spans="1:11">
      <c r="A4486" s="26">
        <v>43553</v>
      </c>
      <c r="B4486" t="s">
        <v>516</v>
      </c>
      <c r="C4486" t="s">
        <v>517</v>
      </c>
      <c r="D4486" t="s">
        <v>615</v>
      </c>
      <c r="E4486" t="s">
        <v>518</v>
      </c>
      <c r="F4486" s="29">
        <v>113</v>
      </c>
      <c r="G4486" s="29">
        <v>556890.74</v>
      </c>
      <c r="H4486" t="s">
        <v>11</v>
      </c>
      <c r="I4486" t="s">
        <v>969</v>
      </c>
      <c r="J4486" t="s">
        <v>1140</v>
      </c>
      <c r="K4486" t="s">
        <v>1183</v>
      </c>
    </row>
    <row r="4487" spans="1:11">
      <c r="A4487" s="26">
        <v>43553</v>
      </c>
      <c r="B4487" t="s">
        <v>516</v>
      </c>
      <c r="C4487" t="s">
        <v>517</v>
      </c>
      <c r="D4487" t="s">
        <v>615</v>
      </c>
      <c r="E4487" t="s">
        <v>518</v>
      </c>
      <c r="F4487" s="29">
        <v>70</v>
      </c>
      <c r="G4487" s="29">
        <v>133577.78</v>
      </c>
      <c r="H4487" t="s">
        <v>11</v>
      </c>
      <c r="I4487" t="s">
        <v>971</v>
      </c>
      <c r="J4487" t="s">
        <v>1140</v>
      </c>
      <c r="K4487" t="s">
        <v>1184</v>
      </c>
    </row>
    <row r="4488" spans="1:11">
      <c r="A4488" s="26">
        <v>43553</v>
      </c>
      <c r="B4488" t="s">
        <v>516</v>
      </c>
      <c r="C4488" t="s">
        <v>517</v>
      </c>
      <c r="D4488" t="s">
        <v>615</v>
      </c>
      <c r="E4488" t="s">
        <v>518</v>
      </c>
      <c r="F4488" s="29">
        <v>41</v>
      </c>
      <c r="G4488" s="29">
        <v>82364.81</v>
      </c>
      <c r="H4488" t="s">
        <v>11</v>
      </c>
      <c r="I4488" t="s">
        <v>975</v>
      </c>
      <c r="J4488" t="s">
        <v>1140</v>
      </c>
      <c r="K4488" t="s">
        <v>1185</v>
      </c>
    </row>
    <row r="4489" spans="1:11">
      <c r="A4489" s="26">
        <v>43553</v>
      </c>
      <c r="B4489" t="s">
        <v>516</v>
      </c>
      <c r="C4489" t="s">
        <v>517</v>
      </c>
      <c r="D4489" t="s">
        <v>615</v>
      </c>
      <c r="E4489" t="s">
        <v>518</v>
      </c>
      <c r="F4489" s="29">
        <v>1</v>
      </c>
      <c r="G4489" s="29">
        <v>2953.7</v>
      </c>
      <c r="H4489" t="s">
        <v>11</v>
      </c>
      <c r="I4489" t="s">
        <v>1325</v>
      </c>
      <c r="J4489" t="s">
        <v>1140</v>
      </c>
      <c r="K4489" t="s">
        <v>1186</v>
      </c>
    </row>
    <row r="4490" spans="1:11">
      <c r="A4490" s="26">
        <v>43553</v>
      </c>
      <c r="B4490" t="s">
        <v>516</v>
      </c>
      <c r="C4490" t="s">
        <v>517</v>
      </c>
      <c r="D4490" t="s">
        <v>615</v>
      </c>
      <c r="E4490" t="s">
        <v>1188</v>
      </c>
      <c r="F4490" s="29">
        <v>524</v>
      </c>
      <c r="G4490" s="29">
        <v>353398197.95999998</v>
      </c>
      <c r="H4490" t="s">
        <v>11</v>
      </c>
      <c r="I4490" t="s">
        <v>1189</v>
      </c>
      <c r="J4490" t="s">
        <v>1190</v>
      </c>
      <c r="K4490" t="s">
        <v>1191</v>
      </c>
    </row>
    <row r="4491" spans="1:11">
      <c r="A4491" s="26">
        <v>43553</v>
      </c>
      <c r="B4491" t="s">
        <v>516</v>
      </c>
      <c r="C4491" t="s">
        <v>517</v>
      </c>
      <c r="D4491" t="s">
        <v>615</v>
      </c>
      <c r="E4491" t="s">
        <v>1188</v>
      </c>
      <c r="F4491" s="29">
        <v>2051</v>
      </c>
      <c r="G4491" s="29">
        <v>277168894.93000001</v>
      </c>
      <c r="H4491" t="s">
        <v>11</v>
      </c>
      <c r="I4491" t="s">
        <v>1192</v>
      </c>
      <c r="J4491" t="s">
        <v>1190</v>
      </c>
      <c r="K4491" t="s">
        <v>1193</v>
      </c>
    </row>
    <row r="4492" spans="1:11">
      <c r="A4492" s="26">
        <v>43553</v>
      </c>
      <c r="B4492" t="s">
        <v>516</v>
      </c>
      <c r="C4492" t="s">
        <v>517</v>
      </c>
      <c r="D4492" t="s">
        <v>615</v>
      </c>
      <c r="E4492" t="s">
        <v>619</v>
      </c>
      <c r="F4492" s="29">
        <v>266</v>
      </c>
      <c r="G4492" s="29">
        <v>4737060.46</v>
      </c>
      <c r="H4492" t="s">
        <v>11</v>
      </c>
      <c r="I4492" t="s">
        <v>1194</v>
      </c>
      <c r="J4492" t="s">
        <v>1190</v>
      </c>
      <c r="K4492" t="s">
        <v>1195</v>
      </c>
    </row>
    <row r="4493" spans="1:11">
      <c r="A4493" s="26">
        <v>43553</v>
      </c>
      <c r="B4493" t="s">
        <v>516</v>
      </c>
      <c r="C4493" t="s">
        <v>517</v>
      </c>
      <c r="D4493" t="s">
        <v>615</v>
      </c>
      <c r="E4493" t="s">
        <v>619</v>
      </c>
      <c r="F4493" s="29">
        <v>669</v>
      </c>
      <c r="G4493" s="29">
        <v>17565630.260000002</v>
      </c>
      <c r="H4493" t="s">
        <v>11</v>
      </c>
      <c r="I4493" t="s">
        <v>1196</v>
      </c>
      <c r="J4493" t="s">
        <v>1190</v>
      </c>
      <c r="K4493" t="s">
        <v>1197</v>
      </c>
    </row>
    <row r="4494" spans="1:11">
      <c r="A4494" s="26">
        <v>43553</v>
      </c>
      <c r="B4494" t="s">
        <v>516</v>
      </c>
      <c r="C4494" t="s">
        <v>517</v>
      </c>
      <c r="D4494" t="s">
        <v>615</v>
      </c>
      <c r="E4494" t="s">
        <v>619</v>
      </c>
      <c r="F4494" s="29">
        <v>776</v>
      </c>
      <c r="G4494" s="29">
        <v>17745155.739999998</v>
      </c>
      <c r="H4494" t="s">
        <v>11</v>
      </c>
      <c r="I4494" t="s">
        <v>1198</v>
      </c>
      <c r="J4494" t="s">
        <v>1190</v>
      </c>
      <c r="K4494" t="s">
        <v>1199</v>
      </c>
    </row>
    <row r="4495" spans="1:11">
      <c r="A4495" s="26">
        <v>43553</v>
      </c>
      <c r="B4495" t="s">
        <v>516</v>
      </c>
      <c r="C4495" t="s">
        <v>517</v>
      </c>
      <c r="D4495" t="s">
        <v>615</v>
      </c>
      <c r="E4495" t="s">
        <v>1200</v>
      </c>
      <c r="F4495" s="29">
        <v>962</v>
      </c>
      <c r="G4495" s="29">
        <v>2108212492.5899999</v>
      </c>
      <c r="H4495" t="s">
        <v>11</v>
      </c>
      <c r="I4495" t="s">
        <v>1201</v>
      </c>
      <c r="J4495" t="s">
        <v>1190</v>
      </c>
      <c r="K4495" t="s">
        <v>1202</v>
      </c>
    </row>
    <row r="4496" spans="1:11">
      <c r="A4496" s="26">
        <v>43553</v>
      </c>
      <c r="B4496" t="s">
        <v>516</v>
      </c>
      <c r="C4496" t="s">
        <v>517</v>
      </c>
      <c r="D4496" t="s">
        <v>615</v>
      </c>
      <c r="E4496" t="s">
        <v>1188</v>
      </c>
      <c r="F4496" s="29">
        <v>52</v>
      </c>
      <c r="G4496" s="29">
        <v>235502.22</v>
      </c>
      <c r="H4496" t="s">
        <v>11</v>
      </c>
      <c r="I4496" t="s">
        <v>1209</v>
      </c>
      <c r="J4496" t="s">
        <v>1210</v>
      </c>
      <c r="K4496" t="s">
        <v>1211</v>
      </c>
    </row>
    <row r="4497" spans="1:11">
      <c r="A4497" s="26">
        <v>43553</v>
      </c>
      <c r="B4497" t="s">
        <v>516</v>
      </c>
      <c r="C4497" t="s">
        <v>517</v>
      </c>
      <c r="D4497" t="s">
        <v>615</v>
      </c>
      <c r="E4497" t="s">
        <v>1188</v>
      </c>
      <c r="F4497" s="29">
        <v>450</v>
      </c>
      <c r="G4497" s="29">
        <v>57353.52</v>
      </c>
      <c r="H4497" t="s">
        <v>11</v>
      </c>
      <c r="I4497" t="s">
        <v>1212</v>
      </c>
      <c r="J4497" t="s">
        <v>1210</v>
      </c>
      <c r="K4497" t="s">
        <v>1213</v>
      </c>
    </row>
    <row r="4498" spans="1:11">
      <c r="A4498" s="26">
        <v>43553</v>
      </c>
      <c r="B4498" t="s">
        <v>516</v>
      </c>
      <c r="C4498" t="s">
        <v>517</v>
      </c>
      <c r="D4498" t="s">
        <v>615</v>
      </c>
      <c r="E4498" t="s">
        <v>518</v>
      </c>
      <c r="F4498" s="29">
        <v>0</v>
      </c>
      <c r="G4498" s="29">
        <v>0</v>
      </c>
      <c r="H4498" t="s">
        <v>11</v>
      </c>
      <c r="I4498" t="s">
        <v>1349</v>
      </c>
      <c r="J4498" t="s">
        <v>1350</v>
      </c>
      <c r="K4498" t="s">
        <v>1351</v>
      </c>
    </row>
    <row r="4499" spans="1:11">
      <c r="A4499" s="26">
        <v>43462</v>
      </c>
      <c r="B4499" t="s">
        <v>516</v>
      </c>
      <c r="C4499" t="s">
        <v>517</v>
      </c>
      <c r="D4499" t="s">
        <v>615</v>
      </c>
      <c r="E4499" t="s">
        <v>518</v>
      </c>
      <c r="F4499" s="29">
        <v>142</v>
      </c>
      <c r="G4499" s="29">
        <v>59526171.200000003</v>
      </c>
      <c r="H4499" t="s">
        <v>11</v>
      </c>
      <c r="I4499" t="s">
        <v>616</v>
      </c>
      <c r="J4499" t="s">
        <v>617</v>
      </c>
      <c r="K4499" t="s">
        <v>618</v>
      </c>
    </row>
    <row r="4500" spans="1:11">
      <c r="A4500" s="26">
        <v>43462</v>
      </c>
      <c r="B4500" t="s">
        <v>516</v>
      </c>
      <c r="C4500" t="s">
        <v>517</v>
      </c>
      <c r="D4500" t="s">
        <v>615</v>
      </c>
      <c r="E4500" t="s">
        <v>619</v>
      </c>
      <c r="F4500" s="29">
        <v>97</v>
      </c>
      <c r="G4500" s="29">
        <v>1170866.68</v>
      </c>
      <c r="H4500" t="s">
        <v>11</v>
      </c>
      <c r="I4500" t="s">
        <v>620</v>
      </c>
      <c r="J4500" t="s">
        <v>617</v>
      </c>
      <c r="K4500" t="s">
        <v>621</v>
      </c>
    </row>
    <row r="4501" spans="1:11">
      <c r="A4501" s="26">
        <v>43462</v>
      </c>
      <c r="B4501" t="s">
        <v>516</v>
      </c>
      <c r="C4501" t="s">
        <v>517</v>
      </c>
      <c r="D4501" t="s">
        <v>615</v>
      </c>
      <c r="E4501" t="s">
        <v>518</v>
      </c>
      <c r="F4501" s="29">
        <v>633</v>
      </c>
      <c r="G4501" s="29">
        <v>285449473.07999998</v>
      </c>
      <c r="H4501" t="s">
        <v>11</v>
      </c>
      <c r="I4501" t="s">
        <v>622</v>
      </c>
      <c r="J4501" t="s">
        <v>617</v>
      </c>
      <c r="K4501" t="s">
        <v>623</v>
      </c>
    </row>
    <row r="4502" spans="1:11">
      <c r="A4502" s="26">
        <v>43462</v>
      </c>
      <c r="B4502" t="s">
        <v>516</v>
      </c>
      <c r="C4502" t="s">
        <v>517</v>
      </c>
      <c r="D4502" t="s">
        <v>615</v>
      </c>
      <c r="E4502" t="s">
        <v>518</v>
      </c>
      <c r="F4502" s="29">
        <v>212</v>
      </c>
      <c r="G4502" s="29">
        <v>270056.53999999998</v>
      </c>
      <c r="H4502" t="s">
        <v>11</v>
      </c>
      <c r="I4502" t="s">
        <v>624</v>
      </c>
      <c r="J4502" t="s">
        <v>617</v>
      </c>
      <c r="K4502" t="s">
        <v>625</v>
      </c>
    </row>
    <row r="4503" spans="1:11">
      <c r="A4503" s="26">
        <v>43462</v>
      </c>
      <c r="B4503" t="s">
        <v>516</v>
      </c>
      <c r="C4503" t="s">
        <v>517</v>
      </c>
      <c r="D4503" t="s">
        <v>615</v>
      </c>
      <c r="E4503" t="s">
        <v>518</v>
      </c>
      <c r="F4503" s="29">
        <v>71</v>
      </c>
      <c r="G4503" s="29">
        <v>10864044.619999999</v>
      </c>
      <c r="H4503" t="s">
        <v>11</v>
      </c>
      <c r="I4503" t="s">
        <v>626</v>
      </c>
      <c r="J4503" t="s">
        <v>627</v>
      </c>
      <c r="K4503" t="s">
        <v>628</v>
      </c>
    </row>
    <row r="4504" spans="1:11">
      <c r="A4504" s="26">
        <v>43462</v>
      </c>
      <c r="B4504" t="s">
        <v>516</v>
      </c>
      <c r="C4504" t="s">
        <v>517</v>
      </c>
      <c r="D4504" t="s">
        <v>615</v>
      </c>
      <c r="E4504" t="s">
        <v>518</v>
      </c>
      <c r="F4504" s="29">
        <v>476</v>
      </c>
      <c r="G4504" s="29">
        <v>23051958.149999999</v>
      </c>
      <c r="H4504" t="s">
        <v>11</v>
      </c>
      <c r="I4504" t="s">
        <v>629</v>
      </c>
      <c r="J4504" t="s">
        <v>627</v>
      </c>
      <c r="K4504" t="s">
        <v>630</v>
      </c>
    </row>
    <row r="4505" spans="1:11">
      <c r="A4505" s="26">
        <v>43462</v>
      </c>
      <c r="B4505" t="s">
        <v>516</v>
      </c>
      <c r="C4505" t="s">
        <v>517</v>
      </c>
      <c r="D4505" t="s">
        <v>615</v>
      </c>
      <c r="E4505" t="s">
        <v>518</v>
      </c>
      <c r="F4505" s="29">
        <v>1976</v>
      </c>
      <c r="G4505" s="29">
        <v>47590420.920000002</v>
      </c>
      <c r="H4505" t="s">
        <v>11</v>
      </c>
      <c r="I4505" t="s">
        <v>631</v>
      </c>
      <c r="J4505" t="s">
        <v>627</v>
      </c>
      <c r="K4505" t="s">
        <v>632</v>
      </c>
    </row>
    <row r="4506" spans="1:11">
      <c r="A4506" s="26">
        <v>43462</v>
      </c>
      <c r="B4506" t="s">
        <v>516</v>
      </c>
      <c r="C4506" t="s">
        <v>517</v>
      </c>
      <c r="D4506" t="s">
        <v>615</v>
      </c>
      <c r="E4506" t="s">
        <v>518</v>
      </c>
      <c r="F4506" s="29">
        <v>6883</v>
      </c>
      <c r="G4506" s="29">
        <v>3180700544.6199999</v>
      </c>
      <c r="H4506" t="s">
        <v>11</v>
      </c>
      <c r="I4506" t="s">
        <v>1237</v>
      </c>
      <c r="J4506" t="s">
        <v>627</v>
      </c>
      <c r="K4506" t="s">
        <v>634</v>
      </c>
    </row>
    <row r="4507" spans="1:11">
      <c r="A4507" s="26">
        <v>43462</v>
      </c>
      <c r="B4507" t="s">
        <v>516</v>
      </c>
      <c r="C4507" t="s">
        <v>517</v>
      </c>
      <c r="D4507" t="s">
        <v>615</v>
      </c>
      <c r="E4507" t="s">
        <v>518</v>
      </c>
      <c r="F4507" s="29">
        <v>420</v>
      </c>
      <c r="G4507" s="29">
        <v>41421572.310000002</v>
      </c>
      <c r="H4507" t="s">
        <v>11</v>
      </c>
      <c r="I4507" t="s">
        <v>635</v>
      </c>
      <c r="J4507" t="s">
        <v>627</v>
      </c>
      <c r="K4507" t="s">
        <v>636</v>
      </c>
    </row>
    <row r="4508" spans="1:11">
      <c r="A4508" s="26">
        <v>43462</v>
      </c>
      <c r="B4508" t="s">
        <v>516</v>
      </c>
      <c r="C4508" t="s">
        <v>517</v>
      </c>
      <c r="D4508" t="s">
        <v>615</v>
      </c>
      <c r="E4508" t="s">
        <v>518</v>
      </c>
      <c r="F4508" s="29">
        <v>145</v>
      </c>
      <c r="G4508" s="29">
        <v>29811739.690000001</v>
      </c>
      <c r="H4508" t="s">
        <v>11</v>
      </c>
      <c r="I4508" t="s">
        <v>637</v>
      </c>
      <c r="J4508" t="s">
        <v>627</v>
      </c>
      <c r="K4508" t="s">
        <v>638</v>
      </c>
    </row>
    <row r="4509" spans="1:11">
      <c r="A4509" s="26">
        <v>43462</v>
      </c>
      <c r="B4509" t="s">
        <v>516</v>
      </c>
      <c r="C4509" t="s">
        <v>517</v>
      </c>
      <c r="D4509" t="s">
        <v>615</v>
      </c>
      <c r="E4509" t="s">
        <v>518</v>
      </c>
      <c r="F4509" s="29">
        <v>168</v>
      </c>
      <c r="G4509" s="29">
        <v>5878878.7699999996</v>
      </c>
      <c r="H4509" t="s">
        <v>11</v>
      </c>
      <c r="I4509" t="s">
        <v>639</v>
      </c>
      <c r="J4509" t="s">
        <v>627</v>
      </c>
      <c r="K4509" t="s">
        <v>640</v>
      </c>
    </row>
    <row r="4510" spans="1:11">
      <c r="A4510" s="26">
        <v>43462</v>
      </c>
      <c r="B4510" t="s">
        <v>516</v>
      </c>
      <c r="C4510" t="s">
        <v>517</v>
      </c>
      <c r="D4510" t="s">
        <v>615</v>
      </c>
      <c r="E4510" t="s">
        <v>518</v>
      </c>
      <c r="F4510" s="29">
        <v>980</v>
      </c>
      <c r="G4510" s="29">
        <v>23558029.23</v>
      </c>
      <c r="H4510" t="s">
        <v>11</v>
      </c>
      <c r="I4510" t="s">
        <v>641</v>
      </c>
      <c r="J4510" t="s">
        <v>627</v>
      </c>
      <c r="K4510" t="s">
        <v>642</v>
      </c>
    </row>
    <row r="4511" spans="1:11">
      <c r="A4511" s="26">
        <v>43462</v>
      </c>
      <c r="B4511" t="s">
        <v>516</v>
      </c>
      <c r="C4511" t="s">
        <v>517</v>
      </c>
      <c r="D4511" t="s">
        <v>615</v>
      </c>
      <c r="E4511" t="s">
        <v>518</v>
      </c>
      <c r="F4511" s="29">
        <v>28</v>
      </c>
      <c r="G4511" s="29">
        <v>984596.92</v>
      </c>
      <c r="H4511" t="s">
        <v>11</v>
      </c>
      <c r="I4511" t="s">
        <v>643</v>
      </c>
      <c r="J4511" t="s">
        <v>627</v>
      </c>
      <c r="K4511" t="s">
        <v>644</v>
      </c>
    </row>
    <row r="4512" spans="1:11">
      <c r="A4512" s="26">
        <v>43462</v>
      </c>
      <c r="B4512" t="s">
        <v>516</v>
      </c>
      <c r="C4512" t="s">
        <v>517</v>
      </c>
      <c r="D4512" t="s">
        <v>615</v>
      </c>
      <c r="E4512" t="s">
        <v>518</v>
      </c>
      <c r="F4512" s="29">
        <v>490</v>
      </c>
      <c r="G4512" s="29">
        <v>48301765.229999997</v>
      </c>
      <c r="H4512" t="s">
        <v>11</v>
      </c>
      <c r="I4512" t="s">
        <v>645</v>
      </c>
      <c r="J4512" t="s">
        <v>627</v>
      </c>
      <c r="K4512" t="s">
        <v>646</v>
      </c>
    </row>
    <row r="4513" spans="1:11">
      <c r="A4513" s="26">
        <v>43462</v>
      </c>
      <c r="B4513" t="s">
        <v>516</v>
      </c>
      <c r="C4513" t="s">
        <v>517</v>
      </c>
      <c r="D4513" t="s">
        <v>615</v>
      </c>
      <c r="E4513" t="s">
        <v>518</v>
      </c>
      <c r="F4513" s="29">
        <v>128</v>
      </c>
      <c r="G4513" s="29">
        <v>6720291.0800000001</v>
      </c>
      <c r="H4513" t="s">
        <v>11</v>
      </c>
      <c r="I4513" t="s">
        <v>1238</v>
      </c>
      <c r="J4513" t="s">
        <v>627</v>
      </c>
      <c r="K4513" t="s">
        <v>648</v>
      </c>
    </row>
    <row r="4514" spans="1:11">
      <c r="A4514" s="26">
        <v>43462</v>
      </c>
      <c r="B4514" t="s">
        <v>516</v>
      </c>
      <c r="C4514" t="s">
        <v>517</v>
      </c>
      <c r="D4514" t="s">
        <v>615</v>
      </c>
      <c r="E4514" t="s">
        <v>518</v>
      </c>
      <c r="F4514" s="29">
        <v>62</v>
      </c>
      <c r="G4514" s="29">
        <v>1697018.15</v>
      </c>
      <c r="H4514" t="s">
        <v>11</v>
      </c>
      <c r="I4514" t="s">
        <v>649</v>
      </c>
      <c r="J4514" t="s">
        <v>627</v>
      </c>
      <c r="K4514" t="s">
        <v>650</v>
      </c>
    </row>
    <row r="4515" spans="1:11">
      <c r="A4515" s="26">
        <v>43462</v>
      </c>
      <c r="B4515" t="s">
        <v>516</v>
      </c>
      <c r="C4515" t="s">
        <v>517</v>
      </c>
      <c r="D4515" t="s">
        <v>615</v>
      </c>
      <c r="E4515" t="s">
        <v>518</v>
      </c>
      <c r="F4515" s="29">
        <v>200</v>
      </c>
      <c r="G4515" s="29">
        <v>8386670.7699999996</v>
      </c>
      <c r="H4515" t="s">
        <v>11</v>
      </c>
      <c r="I4515" t="s">
        <v>1239</v>
      </c>
      <c r="J4515" t="s">
        <v>627</v>
      </c>
      <c r="K4515" t="s">
        <v>652</v>
      </c>
    </row>
    <row r="4516" spans="1:11">
      <c r="A4516" s="26">
        <v>43462</v>
      </c>
      <c r="B4516" t="s">
        <v>516</v>
      </c>
      <c r="C4516" t="s">
        <v>517</v>
      </c>
      <c r="D4516" t="s">
        <v>615</v>
      </c>
      <c r="E4516" t="s">
        <v>518</v>
      </c>
      <c r="F4516" s="29">
        <v>327</v>
      </c>
      <c r="G4516" s="29">
        <v>46908937.850000001</v>
      </c>
      <c r="H4516" t="s">
        <v>11</v>
      </c>
      <c r="I4516" t="s">
        <v>653</v>
      </c>
      <c r="J4516" t="s">
        <v>627</v>
      </c>
      <c r="K4516" t="s">
        <v>654</v>
      </c>
    </row>
    <row r="4517" spans="1:11">
      <c r="A4517" s="26">
        <v>43462</v>
      </c>
      <c r="B4517" t="s">
        <v>516</v>
      </c>
      <c r="C4517" t="s">
        <v>517</v>
      </c>
      <c r="D4517" t="s">
        <v>615</v>
      </c>
      <c r="E4517" t="s">
        <v>518</v>
      </c>
      <c r="F4517" s="29">
        <v>532</v>
      </c>
      <c r="G4517" s="29">
        <v>32258095.379999999</v>
      </c>
      <c r="H4517" t="s">
        <v>11</v>
      </c>
      <c r="I4517" t="s">
        <v>1240</v>
      </c>
      <c r="J4517" t="s">
        <v>627</v>
      </c>
      <c r="K4517" t="s">
        <v>656</v>
      </c>
    </row>
    <row r="4518" spans="1:11">
      <c r="A4518" s="26">
        <v>43462</v>
      </c>
      <c r="B4518" t="s">
        <v>516</v>
      </c>
      <c r="C4518" t="s">
        <v>517</v>
      </c>
      <c r="D4518" t="s">
        <v>615</v>
      </c>
      <c r="E4518" t="s">
        <v>518</v>
      </c>
      <c r="F4518" s="29">
        <v>658</v>
      </c>
      <c r="G4518" s="29">
        <v>22719142.149999999</v>
      </c>
      <c r="H4518" t="s">
        <v>11</v>
      </c>
      <c r="I4518" t="s">
        <v>657</v>
      </c>
      <c r="J4518" t="s">
        <v>627</v>
      </c>
      <c r="K4518" t="s">
        <v>658</v>
      </c>
    </row>
    <row r="4519" spans="1:11">
      <c r="A4519" s="26">
        <v>43462</v>
      </c>
      <c r="B4519" t="s">
        <v>516</v>
      </c>
      <c r="C4519" t="s">
        <v>517</v>
      </c>
      <c r="D4519" t="s">
        <v>615</v>
      </c>
      <c r="E4519" t="s">
        <v>518</v>
      </c>
      <c r="F4519" s="29">
        <v>577</v>
      </c>
      <c r="G4519" s="29">
        <v>7377995.3799999999</v>
      </c>
      <c r="H4519" t="s">
        <v>11</v>
      </c>
      <c r="I4519" t="s">
        <v>659</v>
      </c>
      <c r="J4519" t="s">
        <v>627</v>
      </c>
      <c r="K4519" t="s">
        <v>660</v>
      </c>
    </row>
    <row r="4520" spans="1:11">
      <c r="A4520" s="26">
        <v>43462</v>
      </c>
      <c r="B4520" t="s">
        <v>516</v>
      </c>
      <c r="C4520" t="s">
        <v>517</v>
      </c>
      <c r="D4520" t="s">
        <v>615</v>
      </c>
      <c r="E4520" t="s">
        <v>518</v>
      </c>
      <c r="F4520" s="29">
        <v>55</v>
      </c>
      <c r="G4520" s="29">
        <v>2042624.62</v>
      </c>
      <c r="H4520" t="s">
        <v>11</v>
      </c>
      <c r="I4520" t="s">
        <v>1241</v>
      </c>
      <c r="J4520" t="s">
        <v>627</v>
      </c>
      <c r="K4520" t="s">
        <v>662</v>
      </c>
    </row>
    <row r="4521" spans="1:11">
      <c r="A4521" s="26">
        <v>43462</v>
      </c>
      <c r="B4521" t="s">
        <v>516</v>
      </c>
      <c r="C4521" t="s">
        <v>517</v>
      </c>
      <c r="D4521" t="s">
        <v>615</v>
      </c>
      <c r="E4521" t="s">
        <v>518</v>
      </c>
      <c r="F4521" s="29">
        <v>7335</v>
      </c>
      <c r="G4521" s="29">
        <v>502532070.45999998</v>
      </c>
      <c r="H4521" t="s">
        <v>11</v>
      </c>
      <c r="I4521" t="s">
        <v>1242</v>
      </c>
      <c r="J4521" t="s">
        <v>627</v>
      </c>
      <c r="K4521" t="s">
        <v>1223</v>
      </c>
    </row>
    <row r="4522" spans="1:11">
      <c r="A4522" s="26">
        <v>43462</v>
      </c>
      <c r="B4522" t="s">
        <v>516</v>
      </c>
      <c r="C4522" t="s">
        <v>517</v>
      </c>
      <c r="D4522" t="s">
        <v>615</v>
      </c>
      <c r="E4522" t="s">
        <v>518</v>
      </c>
      <c r="F4522" s="29">
        <v>1263</v>
      </c>
      <c r="G4522" s="29">
        <v>138319095.69</v>
      </c>
      <c r="H4522" t="s">
        <v>11</v>
      </c>
      <c r="I4522" t="s">
        <v>1243</v>
      </c>
      <c r="J4522" t="s">
        <v>627</v>
      </c>
      <c r="K4522" t="s">
        <v>664</v>
      </c>
    </row>
    <row r="4523" spans="1:11">
      <c r="A4523" s="26">
        <v>43462</v>
      </c>
      <c r="B4523" t="s">
        <v>516</v>
      </c>
      <c r="C4523" t="s">
        <v>517</v>
      </c>
      <c r="D4523" t="s">
        <v>615</v>
      </c>
      <c r="E4523" t="s">
        <v>518</v>
      </c>
      <c r="F4523" s="29">
        <v>530</v>
      </c>
      <c r="G4523" s="29">
        <v>12567266.15</v>
      </c>
      <c r="H4523" t="s">
        <v>11</v>
      </c>
      <c r="I4523" t="s">
        <v>665</v>
      </c>
      <c r="J4523" t="s">
        <v>627</v>
      </c>
      <c r="K4523" t="s">
        <v>666</v>
      </c>
    </row>
    <row r="4524" spans="1:11">
      <c r="A4524" s="26">
        <v>43462</v>
      </c>
      <c r="B4524" t="s">
        <v>516</v>
      </c>
      <c r="C4524" t="s">
        <v>517</v>
      </c>
      <c r="D4524" t="s">
        <v>615</v>
      </c>
      <c r="E4524" t="s">
        <v>518</v>
      </c>
      <c r="F4524" s="29">
        <v>24</v>
      </c>
      <c r="G4524" s="29">
        <v>843441.23</v>
      </c>
      <c r="H4524" t="s">
        <v>11</v>
      </c>
      <c r="I4524" t="s">
        <v>671</v>
      </c>
      <c r="J4524" t="s">
        <v>627</v>
      </c>
      <c r="K4524" t="s">
        <v>672</v>
      </c>
    </row>
    <row r="4525" spans="1:11">
      <c r="A4525" s="26">
        <v>43462</v>
      </c>
      <c r="B4525" t="s">
        <v>516</v>
      </c>
      <c r="C4525" t="s">
        <v>517</v>
      </c>
      <c r="D4525" t="s">
        <v>615</v>
      </c>
      <c r="E4525" t="s">
        <v>518</v>
      </c>
      <c r="F4525" s="29">
        <v>713</v>
      </c>
      <c r="G4525" s="29">
        <v>14399053.23</v>
      </c>
      <c r="H4525" t="s">
        <v>11</v>
      </c>
      <c r="I4525" t="s">
        <v>673</v>
      </c>
      <c r="J4525" t="s">
        <v>627</v>
      </c>
      <c r="K4525" t="s">
        <v>674</v>
      </c>
    </row>
    <row r="4526" spans="1:11">
      <c r="A4526" s="26">
        <v>43462</v>
      </c>
      <c r="B4526" t="s">
        <v>516</v>
      </c>
      <c r="C4526" t="s">
        <v>517</v>
      </c>
      <c r="D4526" t="s">
        <v>615</v>
      </c>
      <c r="E4526" t="s">
        <v>518</v>
      </c>
      <c r="F4526" s="29">
        <v>67</v>
      </c>
      <c r="G4526" s="29">
        <v>1387648.62</v>
      </c>
      <c r="H4526" t="s">
        <v>11</v>
      </c>
      <c r="I4526" t="s">
        <v>1244</v>
      </c>
      <c r="J4526" t="s">
        <v>627</v>
      </c>
      <c r="K4526" t="s">
        <v>676</v>
      </c>
    </row>
    <row r="4527" spans="1:11">
      <c r="A4527" s="26">
        <v>43462</v>
      </c>
      <c r="B4527" t="s">
        <v>516</v>
      </c>
      <c r="C4527" t="s">
        <v>517</v>
      </c>
      <c r="D4527" t="s">
        <v>615</v>
      </c>
      <c r="E4527" t="s">
        <v>518</v>
      </c>
      <c r="F4527" s="29">
        <v>778</v>
      </c>
      <c r="G4527" s="29">
        <v>56233700</v>
      </c>
      <c r="H4527" t="s">
        <v>11</v>
      </c>
      <c r="I4527" t="s">
        <v>1245</v>
      </c>
      <c r="J4527" t="s">
        <v>627</v>
      </c>
      <c r="K4527" t="s">
        <v>678</v>
      </c>
    </row>
    <row r="4528" spans="1:11">
      <c r="A4528" s="26">
        <v>43462</v>
      </c>
      <c r="B4528" t="s">
        <v>516</v>
      </c>
      <c r="C4528" t="s">
        <v>517</v>
      </c>
      <c r="D4528" t="s">
        <v>615</v>
      </c>
      <c r="E4528" t="s">
        <v>518</v>
      </c>
      <c r="F4528" s="29">
        <v>89</v>
      </c>
      <c r="G4528" s="29">
        <v>20132098.149999999</v>
      </c>
      <c r="H4528" t="s">
        <v>11</v>
      </c>
      <c r="I4528" t="s">
        <v>1246</v>
      </c>
      <c r="J4528" t="s">
        <v>627</v>
      </c>
      <c r="K4528" t="s">
        <v>680</v>
      </c>
    </row>
    <row r="4529" spans="1:11">
      <c r="A4529" s="26">
        <v>43462</v>
      </c>
      <c r="B4529" t="s">
        <v>516</v>
      </c>
      <c r="C4529" t="s">
        <v>517</v>
      </c>
      <c r="D4529" t="s">
        <v>615</v>
      </c>
      <c r="E4529" t="s">
        <v>518</v>
      </c>
      <c r="F4529" s="29">
        <v>3001</v>
      </c>
      <c r="G4529" s="29">
        <v>440880469.14999998</v>
      </c>
      <c r="H4529" t="s">
        <v>11</v>
      </c>
      <c r="I4529" t="s">
        <v>681</v>
      </c>
      <c r="J4529" t="s">
        <v>627</v>
      </c>
      <c r="K4529" t="s">
        <v>682</v>
      </c>
    </row>
    <row r="4530" spans="1:11">
      <c r="A4530" s="26">
        <v>43462</v>
      </c>
      <c r="B4530" t="s">
        <v>516</v>
      </c>
      <c r="C4530" t="s">
        <v>517</v>
      </c>
      <c r="D4530" t="s">
        <v>615</v>
      </c>
      <c r="E4530" t="s">
        <v>518</v>
      </c>
      <c r="F4530" s="29">
        <v>81</v>
      </c>
      <c r="G4530" s="29">
        <v>35437945.850000001</v>
      </c>
      <c r="H4530" t="s">
        <v>11</v>
      </c>
      <c r="I4530" t="s">
        <v>685</v>
      </c>
      <c r="J4530" t="s">
        <v>627</v>
      </c>
      <c r="K4530" t="s">
        <v>686</v>
      </c>
    </row>
    <row r="4531" spans="1:11">
      <c r="A4531" s="26">
        <v>43462</v>
      </c>
      <c r="B4531" t="s">
        <v>516</v>
      </c>
      <c r="C4531" t="s">
        <v>517</v>
      </c>
      <c r="D4531" t="s">
        <v>615</v>
      </c>
      <c r="E4531" t="s">
        <v>518</v>
      </c>
      <c r="F4531" s="29">
        <v>70</v>
      </c>
      <c r="G4531" s="29">
        <v>6947996.9199999999</v>
      </c>
      <c r="H4531" t="s">
        <v>11</v>
      </c>
      <c r="I4531" t="s">
        <v>687</v>
      </c>
      <c r="J4531" t="s">
        <v>627</v>
      </c>
      <c r="K4531" t="s">
        <v>688</v>
      </c>
    </row>
    <row r="4532" spans="1:11">
      <c r="A4532" s="26">
        <v>43462</v>
      </c>
      <c r="B4532" t="s">
        <v>516</v>
      </c>
      <c r="C4532" t="s">
        <v>517</v>
      </c>
      <c r="D4532" t="s">
        <v>615</v>
      </c>
      <c r="E4532" t="s">
        <v>518</v>
      </c>
      <c r="F4532" s="29">
        <v>66</v>
      </c>
      <c r="G4532" s="29">
        <v>14054684.619999999</v>
      </c>
      <c r="H4532" t="s">
        <v>11</v>
      </c>
      <c r="I4532" t="s">
        <v>689</v>
      </c>
      <c r="J4532" t="s">
        <v>627</v>
      </c>
      <c r="K4532" t="s">
        <v>690</v>
      </c>
    </row>
    <row r="4533" spans="1:11">
      <c r="A4533" s="26">
        <v>43462</v>
      </c>
      <c r="B4533" t="s">
        <v>516</v>
      </c>
      <c r="C4533" t="s">
        <v>517</v>
      </c>
      <c r="D4533" t="s">
        <v>615</v>
      </c>
      <c r="E4533" t="s">
        <v>518</v>
      </c>
      <c r="F4533" s="29">
        <v>210</v>
      </c>
      <c r="G4533" s="29">
        <v>8787240</v>
      </c>
      <c r="H4533" t="s">
        <v>11</v>
      </c>
      <c r="I4533" t="s">
        <v>691</v>
      </c>
      <c r="J4533" t="s">
        <v>627</v>
      </c>
      <c r="K4533" t="s">
        <v>692</v>
      </c>
    </row>
    <row r="4534" spans="1:11">
      <c r="A4534" s="26">
        <v>43462</v>
      </c>
      <c r="B4534" t="s">
        <v>516</v>
      </c>
      <c r="C4534" t="s">
        <v>517</v>
      </c>
      <c r="D4534" t="s">
        <v>615</v>
      </c>
      <c r="E4534" t="s">
        <v>518</v>
      </c>
      <c r="F4534" s="29">
        <v>458</v>
      </c>
      <c r="G4534" s="29">
        <v>14051613.539999999</v>
      </c>
      <c r="H4534" t="s">
        <v>11</v>
      </c>
      <c r="I4534" t="s">
        <v>693</v>
      </c>
      <c r="J4534" t="s">
        <v>627</v>
      </c>
      <c r="K4534" t="s">
        <v>694</v>
      </c>
    </row>
    <row r="4535" spans="1:11">
      <c r="A4535" s="26">
        <v>43462</v>
      </c>
      <c r="B4535" t="s">
        <v>516</v>
      </c>
      <c r="C4535" t="s">
        <v>517</v>
      </c>
      <c r="D4535" t="s">
        <v>615</v>
      </c>
      <c r="E4535" t="s">
        <v>518</v>
      </c>
      <c r="F4535" s="29">
        <v>71</v>
      </c>
      <c r="G4535" s="29">
        <v>2827165.23</v>
      </c>
      <c r="H4535" t="s">
        <v>11</v>
      </c>
      <c r="I4535" t="s">
        <v>695</v>
      </c>
      <c r="J4535" t="s">
        <v>627</v>
      </c>
      <c r="K4535" t="s">
        <v>696</v>
      </c>
    </row>
    <row r="4536" spans="1:11">
      <c r="A4536" s="26">
        <v>43462</v>
      </c>
      <c r="B4536" t="s">
        <v>516</v>
      </c>
      <c r="C4536" t="s">
        <v>517</v>
      </c>
      <c r="D4536" t="s">
        <v>615</v>
      </c>
      <c r="E4536" t="s">
        <v>518</v>
      </c>
      <c r="F4536" s="29">
        <v>833</v>
      </c>
      <c r="G4536" s="29">
        <v>16363835.689999999</v>
      </c>
      <c r="H4536" t="s">
        <v>11</v>
      </c>
      <c r="I4536" t="s">
        <v>697</v>
      </c>
      <c r="J4536" t="s">
        <v>627</v>
      </c>
      <c r="K4536" t="s">
        <v>698</v>
      </c>
    </row>
    <row r="4537" spans="1:11">
      <c r="A4537" s="26">
        <v>43462</v>
      </c>
      <c r="B4537" t="s">
        <v>516</v>
      </c>
      <c r="C4537" t="s">
        <v>517</v>
      </c>
      <c r="D4537" t="s">
        <v>615</v>
      </c>
      <c r="E4537" t="s">
        <v>518</v>
      </c>
      <c r="F4537" s="29">
        <v>860</v>
      </c>
      <c r="G4537" s="29">
        <v>36486370.149999999</v>
      </c>
      <c r="H4537" t="s">
        <v>11</v>
      </c>
      <c r="I4537" t="s">
        <v>699</v>
      </c>
      <c r="J4537" t="s">
        <v>627</v>
      </c>
      <c r="K4537" t="s">
        <v>700</v>
      </c>
    </row>
    <row r="4538" spans="1:11">
      <c r="A4538" s="26">
        <v>43462</v>
      </c>
      <c r="B4538" t="s">
        <v>516</v>
      </c>
      <c r="C4538" t="s">
        <v>517</v>
      </c>
      <c r="D4538" t="s">
        <v>615</v>
      </c>
      <c r="E4538" t="s">
        <v>518</v>
      </c>
      <c r="F4538" s="29">
        <v>2026</v>
      </c>
      <c r="G4538" s="29">
        <v>114608530.77</v>
      </c>
      <c r="H4538" t="s">
        <v>11</v>
      </c>
      <c r="I4538" t="s">
        <v>1248</v>
      </c>
      <c r="J4538" t="s">
        <v>627</v>
      </c>
      <c r="K4538" t="s">
        <v>1225</v>
      </c>
    </row>
    <row r="4539" spans="1:11">
      <c r="A4539" s="26">
        <v>43462</v>
      </c>
      <c r="B4539" t="s">
        <v>516</v>
      </c>
      <c r="C4539" t="s">
        <v>517</v>
      </c>
      <c r="D4539" t="s">
        <v>615</v>
      </c>
      <c r="E4539" t="s">
        <v>518</v>
      </c>
      <c r="F4539" s="29">
        <v>603</v>
      </c>
      <c r="G4539" s="29">
        <v>273392488</v>
      </c>
      <c r="H4539" t="s">
        <v>11</v>
      </c>
      <c r="I4539" t="s">
        <v>701</v>
      </c>
      <c r="J4539" t="s">
        <v>627</v>
      </c>
      <c r="K4539" t="s">
        <v>702</v>
      </c>
    </row>
    <row r="4540" spans="1:11">
      <c r="A4540" s="26">
        <v>43462</v>
      </c>
      <c r="B4540" t="s">
        <v>516</v>
      </c>
      <c r="C4540" t="s">
        <v>517</v>
      </c>
      <c r="D4540" t="s">
        <v>615</v>
      </c>
      <c r="E4540" t="s">
        <v>518</v>
      </c>
      <c r="F4540" s="29">
        <v>75</v>
      </c>
      <c r="G4540" s="29">
        <v>10678080.689999999</v>
      </c>
      <c r="H4540" t="s">
        <v>11</v>
      </c>
      <c r="I4540" t="s">
        <v>1249</v>
      </c>
      <c r="J4540" t="s">
        <v>627</v>
      </c>
      <c r="K4540" t="s">
        <v>704</v>
      </c>
    </row>
    <row r="4541" spans="1:11">
      <c r="A4541" s="26">
        <v>43462</v>
      </c>
      <c r="B4541" t="s">
        <v>516</v>
      </c>
      <c r="C4541" t="s">
        <v>517</v>
      </c>
      <c r="D4541" t="s">
        <v>615</v>
      </c>
      <c r="E4541" t="s">
        <v>518</v>
      </c>
      <c r="F4541" s="29">
        <v>205</v>
      </c>
      <c r="G4541" s="29">
        <v>7512143.0800000001</v>
      </c>
      <c r="H4541" t="s">
        <v>11</v>
      </c>
      <c r="I4541" t="s">
        <v>1250</v>
      </c>
      <c r="J4541" t="s">
        <v>627</v>
      </c>
      <c r="K4541" t="s">
        <v>706</v>
      </c>
    </row>
    <row r="4542" spans="1:11">
      <c r="A4542" s="26">
        <v>43462</v>
      </c>
      <c r="B4542" t="s">
        <v>516</v>
      </c>
      <c r="C4542" t="s">
        <v>517</v>
      </c>
      <c r="D4542" t="s">
        <v>615</v>
      </c>
      <c r="E4542" t="s">
        <v>518</v>
      </c>
      <c r="F4542" s="29">
        <v>205</v>
      </c>
      <c r="G4542" s="29">
        <v>14087634.77</v>
      </c>
      <c r="H4542" t="s">
        <v>11</v>
      </c>
      <c r="I4542" t="s">
        <v>1251</v>
      </c>
      <c r="J4542" t="s">
        <v>627</v>
      </c>
      <c r="K4542" t="s">
        <v>708</v>
      </c>
    </row>
    <row r="4543" spans="1:11">
      <c r="A4543" s="26">
        <v>43462</v>
      </c>
      <c r="B4543" t="s">
        <v>516</v>
      </c>
      <c r="C4543" t="s">
        <v>517</v>
      </c>
      <c r="D4543" t="s">
        <v>615</v>
      </c>
      <c r="E4543" t="s">
        <v>518</v>
      </c>
      <c r="F4543" s="29">
        <v>19</v>
      </c>
      <c r="G4543" s="29">
        <v>1205244</v>
      </c>
      <c r="H4543" t="s">
        <v>11</v>
      </c>
      <c r="I4543" t="s">
        <v>1252</v>
      </c>
      <c r="J4543" t="s">
        <v>627</v>
      </c>
      <c r="K4543" t="s">
        <v>710</v>
      </c>
    </row>
    <row r="4544" spans="1:11">
      <c r="A4544" s="26">
        <v>43462</v>
      </c>
      <c r="B4544" t="s">
        <v>516</v>
      </c>
      <c r="C4544" t="s">
        <v>517</v>
      </c>
      <c r="D4544" t="s">
        <v>615</v>
      </c>
      <c r="E4544" t="s">
        <v>518</v>
      </c>
      <c r="F4544" s="29">
        <v>316</v>
      </c>
      <c r="G4544" s="29">
        <v>14698795.689999999</v>
      </c>
      <c r="H4544" t="s">
        <v>11</v>
      </c>
      <c r="I4544" t="s">
        <v>1253</v>
      </c>
      <c r="J4544" t="s">
        <v>627</v>
      </c>
      <c r="K4544" t="s">
        <v>712</v>
      </c>
    </row>
    <row r="4545" spans="1:11">
      <c r="A4545" s="26">
        <v>43462</v>
      </c>
      <c r="B4545" t="s">
        <v>516</v>
      </c>
      <c r="C4545" t="s">
        <v>517</v>
      </c>
      <c r="D4545" t="s">
        <v>615</v>
      </c>
      <c r="E4545" t="s">
        <v>518</v>
      </c>
      <c r="F4545" s="29">
        <v>670</v>
      </c>
      <c r="G4545" s="29">
        <v>16072295.380000001</v>
      </c>
      <c r="H4545" t="s">
        <v>11</v>
      </c>
      <c r="I4545" t="s">
        <v>1254</v>
      </c>
      <c r="J4545" t="s">
        <v>627</v>
      </c>
      <c r="K4545" t="s">
        <v>714</v>
      </c>
    </row>
    <row r="4546" spans="1:11">
      <c r="A4546" s="26">
        <v>43462</v>
      </c>
      <c r="B4546" t="s">
        <v>516</v>
      </c>
      <c r="C4546" t="s">
        <v>517</v>
      </c>
      <c r="D4546" t="s">
        <v>615</v>
      </c>
      <c r="E4546" t="s">
        <v>518</v>
      </c>
      <c r="F4546" s="29">
        <v>15</v>
      </c>
      <c r="G4546" s="29">
        <v>1190090.46</v>
      </c>
      <c r="H4546" t="s">
        <v>11</v>
      </c>
      <c r="I4546" t="s">
        <v>1255</v>
      </c>
      <c r="J4546" t="s">
        <v>627</v>
      </c>
      <c r="K4546" t="s">
        <v>716</v>
      </c>
    </row>
    <row r="4547" spans="1:11">
      <c r="A4547" s="26">
        <v>43462</v>
      </c>
      <c r="B4547" t="s">
        <v>516</v>
      </c>
      <c r="C4547" t="s">
        <v>517</v>
      </c>
      <c r="D4547" t="s">
        <v>615</v>
      </c>
      <c r="E4547" t="s">
        <v>518</v>
      </c>
      <c r="F4547" s="29">
        <v>63</v>
      </c>
      <c r="G4547" s="29">
        <v>2257824.92</v>
      </c>
      <c r="H4547" t="s">
        <v>11</v>
      </c>
      <c r="I4547" t="s">
        <v>719</v>
      </c>
      <c r="J4547" t="s">
        <v>627</v>
      </c>
      <c r="K4547" t="s">
        <v>720</v>
      </c>
    </row>
    <row r="4548" spans="1:11">
      <c r="A4548" s="26">
        <v>43462</v>
      </c>
      <c r="B4548" t="s">
        <v>516</v>
      </c>
      <c r="C4548" t="s">
        <v>517</v>
      </c>
      <c r="D4548" t="s">
        <v>615</v>
      </c>
      <c r="E4548" t="s">
        <v>518</v>
      </c>
      <c r="F4548" s="29">
        <v>91</v>
      </c>
      <c r="G4548" s="29">
        <v>54745421.229999997</v>
      </c>
      <c r="H4548" t="s">
        <v>11</v>
      </c>
      <c r="I4548" t="s">
        <v>721</v>
      </c>
      <c r="J4548" t="s">
        <v>627</v>
      </c>
      <c r="K4548" t="s">
        <v>722</v>
      </c>
    </row>
    <row r="4549" spans="1:11">
      <c r="A4549" s="26">
        <v>43462</v>
      </c>
      <c r="B4549" t="s">
        <v>516</v>
      </c>
      <c r="C4549" t="s">
        <v>517</v>
      </c>
      <c r="D4549" t="s">
        <v>615</v>
      </c>
      <c r="E4549" t="s">
        <v>518</v>
      </c>
      <c r="F4549" s="29">
        <v>24</v>
      </c>
      <c r="G4549" s="29">
        <v>2167063.38</v>
      </c>
      <c r="H4549" t="s">
        <v>11</v>
      </c>
      <c r="I4549" t="s">
        <v>1256</v>
      </c>
      <c r="J4549" t="s">
        <v>627</v>
      </c>
      <c r="K4549" t="s">
        <v>724</v>
      </c>
    </row>
    <row r="4550" spans="1:11">
      <c r="A4550" s="26">
        <v>43462</v>
      </c>
      <c r="B4550" t="s">
        <v>516</v>
      </c>
      <c r="C4550" t="s">
        <v>517</v>
      </c>
      <c r="D4550" t="s">
        <v>615</v>
      </c>
      <c r="E4550" t="s">
        <v>518</v>
      </c>
      <c r="F4550" s="29">
        <v>40</v>
      </c>
      <c r="G4550" s="29">
        <v>4150203.69</v>
      </c>
      <c r="H4550" t="s">
        <v>11</v>
      </c>
      <c r="I4550" t="s">
        <v>1356</v>
      </c>
      <c r="J4550" t="s">
        <v>627</v>
      </c>
      <c r="K4550" t="s">
        <v>1357</v>
      </c>
    </row>
    <row r="4551" spans="1:11">
      <c r="A4551" s="26">
        <v>43462</v>
      </c>
      <c r="B4551" t="s">
        <v>516</v>
      </c>
      <c r="C4551" t="s">
        <v>517</v>
      </c>
      <c r="D4551" t="s">
        <v>615</v>
      </c>
      <c r="E4551" t="s">
        <v>518</v>
      </c>
      <c r="F4551" s="29">
        <v>285</v>
      </c>
      <c r="G4551" s="29">
        <v>5918700.9199999999</v>
      </c>
      <c r="H4551" t="s">
        <v>11</v>
      </c>
      <c r="I4551" t="s">
        <v>1257</v>
      </c>
      <c r="J4551" t="s">
        <v>627</v>
      </c>
      <c r="K4551" t="s">
        <v>726</v>
      </c>
    </row>
    <row r="4552" spans="1:11">
      <c r="A4552" s="26">
        <v>43462</v>
      </c>
      <c r="B4552" t="s">
        <v>516</v>
      </c>
      <c r="C4552" t="s">
        <v>517</v>
      </c>
      <c r="D4552" t="s">
        <v>615</v>
      </c>
      <c r="E4552" t="s">
        <v>518</v>
      </c>
      <c r="F4552" s="29">
        <v>208</v>
      </c>
      <c r="G4552" s="29">
        <v>17909464.190000001</v>
      </c>
      <c r="H4552" t="s">
        <v>11</v>
      </c>
      <c r="I4552" t="s">
        <v>1258</v>
      </c>
      <c r="J4552" t="s">
        <v>627</v>
      </c>
      <c r="K4552" t="s">
        <v>734</v>
      </c>
    </row>
    <row r="4553" spans="1:11">
      <c r="A4553" s="26">
        <v>43462</v>
      </c>
      <c r="B4553" t="s">
        <v>516</v>
      </c>
      <c r="C4553" t="s">
        <v>517</v>
      </c>
      <c r="D4553" t="s">
        <v>615</v>
      </c>
      <c r="E4553" t="s">
        <v>518</v>
      </c>
      <c r="F4553" s="29">
        <v>1437</v>
      </c>
      <c r="G4553" s="29">
        <v>647735463.69000006</v>
      </c>
      <c r="H4553" t="s">
        <v>11</v>
      </c>
      <c r="I4553" t="s">
        <v>735</v>
      </c>
      <c r="J4553" t="s">
        <v>627</v>
      </c>
      <c r="K4553" t="s">
        <v>736</v>
      </c>
    </row>
    <row r="4554" spans="1:11">
      <c r="A4554" s="26">
        <v>43462</v>
      </c>
      <c r="B4554" t="s">
        <v>516</v>
      </c>
      <c r="C4554" t="s">
        <v>517</v>
      </c>
      <c r="D4554" t="s">
        <v>615</v>
      </c>
      <c r="E4554" t="s">
        <v>518</v>
      </c>
      <c r="F4554" s="29">
        <v>2</v>
      </c>
      <c r="G4554" s="29">
        <v>1517732.92</v>
      </c>
      <c r="H4554" t="s">
        <v>11</v>
      </c>
      <c r="I4554" t="s">
        <v>1259</v>
      </c>
      <c r="J4554" t="s">
        <v>627</v>
      </c>
      <c r="K4554" t="s">
        <v>738</v>
      </c>
    </row>
    <row r="4555" spans="1:11">
      <c r="A4555" s="26">
        <v>43462</v>
      </c>
      <c r="B4555" t="s">
        <v>516</v>
      </c>
      <c r="C4555" t="s">
        <v>517</v>
      </c>
      <c r="D4555" t="s">
        <v>615</v>
      </c>
      <c r="E4555" t="s">
        <v>518</v>
      </c>
      <c r="F4555" s="29">
        <v>119</v>
      </c>
      <c r="G4555" s="29">
        <v>9785341.8499999996</v>
      </c>
      <c r="H4555" t="s">
        <v>11</v>
      </c>
      <c r="I4555" t="s">
        <v>739</v>
      </c>
      <c r="J4555" t="s">
        <v>627</v>
      </c>
      <c r="K4555" t="s">
        <v>740</v>
      </c>
    </row>
    <row r="4556" spans="1:11">
      <c r="A4556" s="26">
        <v>43462</v>
      </c>
      <c r="B4556" t="s">
        <v>516</v>
      </c>
      <c r="C4556" t="s">
        <v>517</v>
      </c>
      <c r="D4556" t="s">
        <v>615</v>
      </c>
      <c r="E4556" t="s">
        <v>518</v>
      </c>
      <c r="F4556" s="29">
        <v>197</v>
      </c>
      <c r="G4556" s="29">
        <v>15033677.23</v>
      </c>
      <c r="H4556" t="s">
        <v>11</v>
      </c>
      <c r="I4556" t="s">
        <v>743</v>
      </c>
      <c r="J4556" t="s">
        <v>627</v>
      </c>
      <c r="K4556" t="s">
        <v>744</v>
      </c>
    </row>
    <row r="4557" spans="1:11">
      <c r="A4557" s="26">
        <v>43462</v>
      </c>
      <c r="B4557" t="s">
        <v>516</v>
      </c>
      <c r="C4557" t="s">
        <v>517</v>
      </c>
      <c r="D4557" t="s">
        <v>615</v>
      </c>
      <c r="E4557" t="s">
        <v>518</v>
      </c>
      <c r="F4557" s="29">
        <v>755</v>
      </c>
      <c r="G4557" s="29">
        <v>186602997.22999999</v>
      </c>
      <c r="H4557" t="s">
        <v>11</v>
      </c>
      <c r="I4557" t="s">
        <v>1260</v>
      </c>
      <c r="J4557" t="s">
        <v>627</v>
      </c>
      <c r="K4557" t="s">
        <v>746</v>
      </c>
    </row>
    <row r="4558" spans="1:11">
      <c r="A4558" s="26">
        <v>43462</v>
      </c>
      <c r="B4558" t="s">
        <v>516</v>
      </c>
      <c r="C4558" t="s">
        <v>517</v>
      </c>
      <c r="D4558" t="s">
        <v>615</v>
      </c>
      <c r="E4558" t="s">
        <v>518</v>
      </c>
      <c r="F4558" s="29">
        <v>1058</v>
      </c>
      <c r="G4558" s="29">
        <v>43579239.079999998</v>
      </c>
      <c r="H4558" t="s">
        <v>11</v>
      </c>
      <c r="I4558" t="s">
        <v>747</v>
      </c>
      <c r="J4558" t="s">
        <v>627</v>
      </c>
      <c r="K4558" t="s">
        <v>748</v>
      </c>
    </row>
    <row r="4559" spans="1:11">
      <c r="A4559" s="26">
        <v>43462</v>
      </c>
      <c r="B4559" t="s">
        <v>516</v>
      </c>
      <c r="C4559" t="s">
        <v>517</v>
      </c>
      <c r="D4559" t="s">
        <v>615</v>
      </c>
      <c r="E4559" t="s">
        <v>518</v>
      </c>
      <c r="F4559" s="29">
        <v>25</v>
      </c>
      <c r="G4559" s="29">
        <v>633021.23</v>
      </c>
      <c r="H4559" t="s">
        <v>11</v>
      </c>
      <c r="I4559" t="s">
        <v>1261</v>
      </c>
      <c r="J4559" t="s">
        <v>627</v>
      </c>
      <c r="K4559" t="s">
        <v>750</v>
      </c>
    </row>
    <row r="4560" spans="1:11">
      <c r="A4560" s="26">
        <v>43462</v>
      </c>
      <c r="B4560" t="s">
        <v>516</v>
      </c>
      <c r="C4560" t="s">
        <v>517</v>
      </c>
      <c r="D4560" t="s">
        <v>615</v>
      </c>
      <c r="E4560" t="s">
        <v>518</v>
      </c>
      <c r="F4560" s="29">
        <v>62</v>
      </c>
      <c r="G4560" s="29">
        <v>1400372.92</v>
      </c>
      <c r="H4560" t="s">
        <v>11</v>
      </c>
      <c r="I4560" t="s">
        <v>1262</v>
      </c>
      <c r="J4560" t="s">
        <v>627</v>
      </c>
      <c r="K4560" t="s">
        <v>752</v>
      </c>
    </row>
    <row r="4561" spans="1:11">
      <c r="A4561" s="26">
        <v>43462</v>
      </c>
      <c r="B4561" t="s">
        <v>516</v>
      </c>
      <c r="C4561" t="s">
        <v>517</v>
      </c>
      <c r="D4561" t="s">
        <v>615</v>
      </c>
      <c r="E4561" t="s">
        <v>518</v>
      </c>
      <c r="F4561" s="29">
        <v>287</v>
      </c>
      <c r="G4561" s="29">
        <v>9967956.3100000005</v>
      </c>
      <c r="H4561" t="s">
        <v>11</v>
      </c>
      <c r="I4561" t="s">
        <v>1263</v>
      </c>
      <c r="J4561" t="s">
        <v>627</v>
      </c>
      <c r="K4561" t="s">
        <v>754</v>
      </c>
    </row>
    <row r="4562" spans="1:11">
      <c r="A4562" s="26">
        <v>43462</v>
      </c>
      <c r="B4562" t="s">
        <v>516</v>
      </c>
      <c r="C4562" t="s">
        <v>517</v>
      </c>
      <c r="D4562" t="s">
        <v>615</v>
      </c>
      <c r="E4562" t="s">
        <v>518</v>
      </c>
      <c r="F4562" s="29">
        <v>1266</v>
      </c>
      <c r="G4562" s="29">
        <v>34401171.079999998</v>
      </c>
      <c r="H4562" t="s">
        <v>11</v>
      </c>
      <c r="I4562" t="s">
        <v>1264</v>
      </c>
      <c r="J4562" t="s">
        <v>627</v>
      </c>
      <c r="K4562" t="s">
        <v>756</v>
      </c>
    </row>
    <row r="4563" spans="1:11">
      <c r="A4563" s="26">
        <v>43462</v>
      </c>
      <c r="B4563" t="s">
        <v>516</v>
      </c>
      <c r="C4563" t="s">
        <v>517</v>
      </c>
      <c r="D4563" t="s">
        <v>615</v>
      </c>
      <c r="E4563" t="s">
        <v>518</v>
      </c>
      <c r="F4563" s="29">
        <v>87</v>
      </c>
      <c r="G4563" s="29">
        <v>6134915.0800000001</v>
      </c>
      <c r="H4563" t="s">
        <v>11</v>
      </c>
      <c r="I4563" t="s">
        <v>757</v>
      </c>
      <c r="J4563" t="s">
        <v>627</v>
      </c>
      <c r="K4563" t="s">
        <v>758</v>
      </c>
    </row>
    <row r="4564" spans="1:11">
      <c r="A4564" s="26">
        <v>43462</v>
      </c>
      <c r="B4564" t="s">
        <v>516</v>
      </c>
      <c r="C4564" t="s">
        <v>517</v>
      </c>
      <c r="D4564" t="s">
        <v>615</v>
      </c>
      <c r="E4564" t="s">
        <v>518</v>
      </c>
      <c r="F4564" s="29">
        <v>59</v>
      </c>
      <c r="G4564" s="29">
        <v>7399156.9199999999</v>
      </c>
      <c r="H4564" t="s">
        <v>11</v>
      </c>
      <c r="I4564" t="s">
        <v>1265</v>
      </c>
      <c r="J4564" t="s">
        <v>627</v>
      </c>
      <c r="K4564" t="s">
        <v>760</v>
      </c>
    </row>
    <row r="4565" spans="1:11">
      <c r="A4565" s="26">
        <v>43462</v>
      </c>
      <c r="B4565" t="s">
        <v>516</v>
      </c>
      <c r="C4565" t="s">
        <v>517</v>
      </c>
      <c r="D4565" t="s">
        <v>615</v>
      </c>
      <c r="E4565" t="s">
        <v>518</v>
      </c>
      <c r="F4565" s="29">
        <v>478</v>
      </c>
      <c r="G4565" s="29">
        <v>39097207.079999998</v>
      </c>
      <c r="H4565" t="s">
        <v>11</v>
      </c>
      <c r="I4565" t="s">
        <v>1266</v>
      </c>
      <c r="J4565" t="s">
        <v>627</v>
      </c>
      <c r="K4565" t="s">
        <v>762</v>
      </c>
    </row>
    <row r="4566" spans="1:11">
      <c r="A4566" s="26">
        <v>43462</v>
      </c>
      <c r="B4566" t="s">
        <v>516</v>
      </c>
      <c r="C4566" t="s">
        <v>517</v>
      </c>
      <c r="D4566" t="s">
        <v>615</v>
      </c>
      <c r="E4566" t="s">
        <v>518</v>
      </c>
      <c r="F4566" s="29">
        <v>936</v>
      </c>
      <c r="G4566" s="29">
        <v>136092975.08000001</v>
      </c>
      <c r="H4566" t="s">
        <v>11</v>
      </c>
      <c r="I4566" t="s">
        <v>1267</v>
      </c>
      <c r="J4566" t="s">
        <v>627</v>
      </c>
      <c r="K4566" t="s">
        <v>764</v>
      </c>
    </row>
    <row r="4567" spans="1:11">
      <c r="A4567" s="26">
        <v>43462</v>
      </c>
      <c r="B4567" t="s">
        <v>516</v>
      </c>
      <c r="C4567" t="s">
        <v>517</v>
      </c>
      <c r="D4567" t="s">
        <v>615</v>
      </c>
      <c r="E4567" t="s">
        <v>518</v>
      </c>
      <c r="F4567" s="29">
        <v>342</v>
      </c>
      <c r="G4567" s="29">
        <v>85716820.310000002</v>
      </c>
      <c r="H4567" t="s">
        <v>11</v>
      </c>
      <c r="I4567" t="s">
        <v>1268</v>
      </c>
      <c r="J4567" t="s">
        <v>627</v>
      </c>
      <c r="K4567" t="s">
        <v>766</v>
      </c>
    </row>
    <row r="4568" spans="1:11">
      <c r="A4568" s="26">
        <v>43462</v>
      </c>
      <c r="B4568" t="s">
        <v>516</v>
      </c>
      <c r="C4568" t="s">
        <v>517</v>
      </c>
      <c r="D4568" t="s">
        <v>615</v>
      </c>
      <c r="E4568" t="s">
        <v>518</v>
      </c>
      <c r="F4568" s="29">
        <v>31</v>
      </c>
      <c r="G4568" s="29">
        <v>1454168.62</v>
      </c>
      <c r="H4568" t="s">
        <v>11</v>
      </c>
      <c r="I4568" t="s">
        <v>767</v>
      </c>
      <c r="J4568" t="s">
        <v>627</v>
      </c>
      <c r="K4568" t="s">
        <v>768</v>
      </c>
    </row>
    <row r="4569" spans="1:11">
      <c r="A4569" s="26">
        <v>43462</v>
      </c>
      <c r="B4569" t="s">
        <v>516</v>
      </c>
      <c r="C4569" t="s">
        <v>517</v>
      </c>
      <c r="D4569" t="s">
        <v>615</v>
      </c>
      <c r="E4569" t="s">
        <v>518</v>
      </c>
      <c r="F4569" s="29">
        <v>20</v>
      </c>
      <c r="G4569" s="29">
        <v>1142085.54</v>
      </c>
      <c r="H4569" t="s">
        <v>11</v>
      </c>
      <c r="I4569" t="s">
        <v>769</v>
      </c>
      <c r="J4569" t="s">
        <v>627</v>
      </c>
      <c r="K4569" t="s">
        <v>770</v>
      </c>
    </row>
    <row r="4570" spans="1:11">
      <c r="A4570" s="26">
        <v>43462</v>
      </c>
      <c r="B4570" t="s">
        <v>516</v>
      </c>
      <c r="C4570" t="s">
        <v>517</v>
      </c>
      <c r="D4570" t="s">
        <v>615</v>
      </c>
      <c r="E4570" t="s">
        <v>518</v>
      </c>
      <c r="F4570" s="29">
        <v>81</v>
      </c>
      <c r="G4570" s="29">
        <v>1845766.77</v>
      </c>
      <c r="H4570" t="s">
        <v>11</v>
      </c>
      <c r="I4570" t="s">
        <v>1269</v>
      </c>
      <c r="J4570" t="s">
        <v>627</v>
      </c>
      <c r="K4570" t="s">
        <v>772</v>
      </c>
    </row>
    <row r="4571" spans="1:11">
      <c r="A4571" s="26">
        <v>43462</v>
      </c>
      <c r="B4571" t="s">
        <v>516</v>
      </c>
      <c r="C4571" t="s">
        <v>517</v>
      </c>
      <c r="D4571" t="s">
        <v>615</v>
      </c>
      <c r="E4571" t="s">
        <v>518</v>
      </c>
      <c r="F4571" s="29">
        <v>8</v>
      </c>
      <c r="G4571" s="29">
        <v>1255762.76</v>
      </c>
      <c r="H4571" t="s">
        <v>11</v>
      </c>
      <c r="I4571" t="s">
        <v>773</v>
      </c>
      <c r="J4571" t="s">
        <v>627</v>
      </c>
      <c r="K4571" t="s">
        <v>774</v>
      </c>
    </row>
    <row r="4572" spans="1:11">
      <c r="A4572" s="26">
        <v>43462</v>
      </c>
      <c r="B4572" t="s">
        <v>516</v>
      </c>
      <c r="C4572" t="s">
        <v>517</v>
      </c>
      <c r="D4572" t="s">
        <v>615</v>
      </c>
      <c r="E4572" t="s">
        <v>518</v>
      </c>
      <c r="F4572" s="29">
        <v>35</v>
      </c>
      <c r="G4572" s="29">
        <v>545322.77</v>
      </c>
      <c r="H4572" t="s">
        <v>11</v>
      </c>
      <c r="I4572" t="s">
        <v>1358</v>
      </c>
      <c r="J4572" t="s">
        <v>627</v>
      </c>
      <c r="K4572" t="s">
        <v>1359</v>
      </c>
    </row>
    <row r="4573" spans="1:11">
      <c r="A4573" s="26">
        <v>43462</v>
      </c>
      <c r="B4573" t="s">
        <v>516</v>
      </c>
      <c r="C4573" t="s">
        <v>517</v>
      </c>
      <c r="D4573" t="s">
        <v>615</v>
      </c>
      <c r="E4573" t="s">
        <v>518</v>
      </c>
      <c r="F4573" s="29">
        <v>278</v>
      </c>
      <c r="G4573" s="29">
        <v>11974903.689999999</v>
      </c>
      <c r="H4573" t="s">
        <v>11</v>
      </c>
      <c r="I4573" t="s">
        <v>775</v>
      </c>
      <c r="J4573" t="s">
        <v>627</v>
      </c>
      <c r="K4573" t="s">
        <v>776</v>
      </c>
    </row>
    <row r="4574" spans="1:11">
      <c r="A4574" s="26">
        <v>43462</v>
      </c>
      <c r="B4574" t="s">
        <v>516</v>
      </c>
      <c r="C4574" t="s">
        <v>517</v>
      </c>
      <c r="D4574" t="s">
        <v>615</v>
      </c>
      <c r="E4574" t="s">
        <v>518</v>
      </c>
      <c r="F4574" s="29">
        <v>1271</v>
      </c>
      <c r="G4574" s="29">
        <v>154956519.38</v>
      </c>
      <c r="H4574" t="s">
        <v>11</v>
      </c>
      <c r="I4574" t="s">
        <v>777</v>
      </c>
      <c r="J4574" t="s">
        <v>627</v>
      </c>
      <c r="K4574" t="s">
        <v>778</v>
      </c>
    </row>
    <row r="4575" spans="1:11">
      <c r="A4575" s="26">
        <v>43462</v>
      </c>
      <c r="B4575" t="s">
        <v>516</v>
      </c>
      <c r="C4575" t="s">
        <v>517</v>
      </c>
      <c r="D4575" t="s">
        <v>615</v>
      </c>
      <c r="E4575" t="s">
        <v>518</v>
      </c>
      <c r="F4575" s="29">
        <v>225</v>
      </c>
      <c r="G4575" s="29">
        <v>31926710</v>
      </c>
      <c r="H4575" t="s">
        <v>11</v>
      </c>
      <c r="I4575" t="s">
        <v>1270</v>
      </c>
      <c r="J4575" t="s">
        <v>627</v>
      </c>
      <c r="K4575" t="s">
        <v>780</v>
      </c>
    </row>
    <row r="4576" spans="1:11">
      <c r="A4576" s="26">
        <v>43462</v>
      </c>
      <c r="B4576" t="s">
        <v>516</v>
      </c>
      <c r="C4576" t="s">
        <v>517</v>
      </c>
      <c r="D4576" t="s">
        <v>615</v>
      </c>
      <c r="E4576" t="s">
        <v>518</v>
      </c>
      <c r="F4576" s="29">
        <v>1035</v>
      </c>
      <c r="G4576" s="29">
        <v>555929763.08000004</v>
      </c>
      <c r="H4576" t="s">
        <v>11</v>
      </c>
      <c r="I4576" t="s">
        <v>781</v>
      </c>
      <c r="J4576" t="s">
        <v>627</v>
      </c>
      <c r="K4576" t="s">
        <v>782</v>
      </c>
    </row>
    <row r="4577" spans="1:11">
      <c r="A4577" s="26">
        <v>43462</v>
      </c>
      <c r="B4577" t="s">
        <v>516</v>
      </c>
      <c r="C4577" t="s">
        <v>517</v>
      </c>
      <c r="D4577" t="s">
        <v>615</v>
      </c>
      <c r="E4577" t="s">
        <v>518</v>
      </c>
      <c r="F4577" s="29">
        <v>79</v>
      </c>
      <c r="G4577" s="29">
        <v>2868618.46</v>
      </c>
      <c r="H4577" t="s">
        <v>11</v>
      </c>
      <c r="I4577" t="s">
        <v>1271</v>
      </c>
      <c r="J4577" t="s">
        <v>627</v>
      </c>
      <c r="K4577" t="s">
        <v>784</v>
      </c>
    </row>
    <row r="4578" spans="1:11">
      <c r="A4578" s="26">
        <v>43462</v>
      </c>
      <c r="B4578" t="s">
        <v>516</v>
      </c>
      <c r="C4578" t="s">
        <v>517</v>
      </c>
      <c r="D4578" t="s">
        <v>615</v>
      </c>
      <c r="E4578" t="s">
        <v>518</v>
      </c>
      <c r="F4578" s="29">
        <v>42</v>
      </c>
      <c r="G4578" s="29">
        <v>999173.54</v>
      </c>
      <c r="H4578" t="s">
        <v>11</v>
      </c>
      <c r="I4578" t="s">
        <v>1272</v>
      </c>
      <c r="J4578" t="s">
        <v>627</v>
      </c>
      <c r="K4578" t="s">
        <v>786</v>
      </c>
    </row>
    <row r="4579" spans="1:11">
      <c r="A4579" s="26">
        <v>43462</v>
      </c>
      <c r="B4579" t="s">
        <v>516</v>
      </c>
      <c r="C4579" t="s">
        <v>517</v>
      </c>
      <c r="D4579" t="s">
        <v>615</v>
      </c>
      <c r="E4579" t="s">
        <v>518</v>
      </c>
      <c r="F4579" s="29">
        <v>5085</v>
      </c>
      <c r="G4579" s="29">
        <v>1680971757.23</v>
      </c>
      <c r="H4579" t="s">
        <v>11</v>
      </c>
      <c r="I4579" t="s">
        <v>1273</v>
      </c>
      <c r="J4579" t="s">
        <v>627</v>
      </c>
      <c r="K4579" t="s">
        <v>788</v>
      </c>
    </row>
    <row r="4580" spans="1:11">
      <c r="A4580" s="26">
        <v>43462</v>
      </c>
      <c r="B4580" t="s">
        <v>516</v>
      </c>
      <c r="C4580" t="s">
        <v>517</v>
      </c>
      <c r="D4580" t="s">
        <v>615</v>
      </c>
      <c r="E4580" t="s">
        <v>518</v>
      </c>
      <c r="F4580" s="29">
        <v>2288</v>
      </c>
      <c r="G4580" s="29">
        <v>183990597.22999999</v>
      </c>
      <c r="H4580" t="s">
        <v>11</v>
      </c>
      <c r="I4580" t="s">
        <v>1274</v>
      </c>
      <c r="J4580" t="s">
        <v>627</v>
      </c>
      <c r="K4580" t="s">
        <v>790</v>
      </c>
    </row>
    <row r="4581" spans="1:11">
      <c r="A4581" s="26">
        <v>43462</v>
      </c>
      <c r="B4581" t="s">
        <v>516</v>
      </c>
      <c r="C4581" t="s">
        <v>517</v>
      </c>
      <c r="D4581" t="s">
        <v>615</v>
      </c>
      <c r="E4581" t="s">
        <v>518</v>
      </c>
      <c r="F4581" s="29">
        <v>348</v>
      </c>
      <c r="G4581" s="29">
        <v>5289790.1500000004</v>
      </c>
      <c r="H4581" t="s">
        <v>11</v>
      </c>
      <c r="I4581" t="s">
        <v>791</v>
      </c>
      <c r="J4581" t="s">
        <v>627</v>
      </c>
      <c r="K4581" t="s">
        <v>792</v>
      </c>
    </row>
    <row r="4582" spans="1:11">
      <c r="A4582" s="26">
        <v>43462</v>
      </c>
      <c r="B4582" t="s">
        <v>516</v>
      </c>
      <c r="C4582" t="s">
        <v>517</v>
      </c>
      <c r="D4582" t="s">
        <v>615</v>
      </c>
      <c r="E4582" t="s">
        <v>518</v>
      </c>
      <c r="F4582" s="29">
        <v>129</v>
      </c>
      <c r="G4582" s="29">
        <v>5043923.6900000004</v>
      </c>
      <c r="H4582" t="s">
        <v>11</v>
      </c>
      <c r="I4582" t="s">
        <v>793</v>
      </c>
      <c r="J4582" t="s">
        <v>627</v>
      </c>
      <c r="K4582" t="s">
        <v>794</v>
      </c>
    </row>
    <row r="4583" spans="1:11">
      <c r="A4583" s="26">
        <v>43462</v>
      </c>
      <c r="B4583" t="s">
        <v>516</v>
      </c>
      <c r="C4583" t="s">
        <v>517</v>
      </c>
      <c r="D4583" t="s">
        <v>615</v>
      </c>
      <c r="E4583" t="s">
        <v>518</v>
      </c>
      <c r="F4583" s="29">
        <v>62</v>
      </c>
      <c r="G4583" s="29">
        <v>5731658.1500000004</v>
      </c>
      <c r="H4583" t="s">
        <v>11</v>
      </c>
      <c r="I4583" t="s">
        <v>795</v>
      </c>
      <c r="J4583" t="s">
        <v>627</v>
      </c>
      <c r="K4583" t="s">
        <v>796</v>
      </c>
    </row>
    <row r="4584" spans="1:11">
      <c r="A4584" s="26">
        <v>43462</v>
      </c>
      <c r="B4584" t="s">
        <v>516</v>
      </c>
      <c r="C4584" t="s">
        <v>517</v>
      </c>
      <c r="D4584" t="s">
        <v>615</v>
      </c>
      <c r="E4584" t="s">
        <v>518</v>
      </c>
      <c r="F4584" s="29">
        <v>1</v>
      </c>
      <c r="G4584" s="29">
        <v>43656.92</v>
      </c>
      <c r="H4584" t="s">
        <v>11</v>
      </c>
      <c r="I4584" t="s">
        <v>1360</v>
      </c>
      <c r="J4584" t="s">
        <v>627</v>
      </c>
      <c r="K4584" t="s">
        <v>1361</v>
      </c>
    </row>
    <row r="4585" spans="1:11">
      <c r="A4585" s="26">
        <v>43462</v>
      </c>
      <c r="B4585" t="s">
        <v>516</v>
      </c>
      <c r="C4585" t="s">
        <v>517</v>
      </c>
      <c r="D4585" t="s">
        <v>615</v>
      </c>
      <c r="E4585" t="s">
        <v>518</v>
      </c>
      <c r="F4585" s="29">
        <v>13</v>
      </c>
      <c r="G4585" s="29">
        <v>1655385.54</v>
      </c>
      <c r="H4585" t="s">
        <v>11</v>
      </c>
      <c r="I4585" t="s">
        <v>797</v>
      </c>
      <c r="J4585" t="s">
        <v>627</v>
      </c>
      <c r="K4585" t="s">
        <v>798</v>
      </c>
    </row>
    <row r="4586" spans="1:11">
      <c r="A4586" s="26">
        <v>43462</v>
      </c>
      <c r="B4586" t="s">
        <v>516</v>
      </c>
      <c r="C4586" t="s">
        <v>517</v>
      </c>
      <c r="D4586" t="s">
        <v>615</v>
      </c>
      <c r="E4586" t="s">
        <v>518</v>
      </c>
      <c r="F4586" s="29">
        <v>1055</v>
      </c>
      <c r="G4586" s="29">
        <v>31413533.850000001</v>
      </c>
      <c r="H4586" t="s">
        <v>11</v>
      </c>
      <c r="I4586" t="s">
        <v>1275</v>
      </c>
      <c r="J4586" t="s">
        <v>627</v>
      </c>
      <c r="K4586" t="s">
        <v>802</v>
      </c>
    </row>
    <row r="4587" spans="1:11">
      <c r="A4587" s="26">
        <v>43462</v>
      </c>
      <c r="B4587" t="s">
        <v>516</v>
      </c>
      <c r="C4587" t="s">
        <v>517</v>
      </c>
      <c r="D4587" t="s">
        <v>615</v>
      </c>
      <c r="E4587" t="s">
        <v>518</v>
      </c>
      <c r="F4587" s="29">
        <v>13</v>
      </c>
      <c r="G4587" s="29">
        <v>756233.23</v>
      </c>
      <c r="H4587" t="s">
        <v>11</v>
      </c>
      <c r="I4587" t="s">
        <v>1276</v>
      </c>
      <c r="J4587" t="s">
        <v>627</v>
      </c>
      <c r="K4587" t="s">
        <v>1217</v>
      </c>
    </row>
    <row r="4588" spans="1:11">
      <c r="A4588" s="26">
        <v>43462</v>
      </c>
      <c r="B4588" t="s">
        <v>516</v>
      </c>
      <c r="C4588" t="s">
        <v>517</v>
      </c>
      <c r="D4588" t="s">
        <v>615</v>
      </c>
      <c r="E4588" t="s">
        <v>518</v>
      </c>
      <c r="F4588" s="29">
        <v>313</v>
      </c>
      <c r="G4588" s="29">
        <v>6552994.7699999996</v>
      </c>
      <c r="H4588" t="s">
        <v>11</v>
      </c>
      <c r="I4588" t="s">
        <v>1277</v>
      </c>
      <c r="J4588" t="s">
        <v>627</v>
      </c>
      <c r="K4588" t="s">
        <v>804</v>
      </c>
    </row>
    <row r="4589" spans="1:11">
      <c r="A4589" s="26">
        <v>43462</v>
      </c>
      <c r="B4589" t="s">
        <v>516</v>
      </c>
      <c r="C4589" t="s">
        <v>517</v>
      </c>
      <c r="D4589" t="s">
        <v>615</v>
      </c>
      <c r="E4589" t="s">
        <v>518</v>
      </c>
      <c r="F4589" s="29">
        <v>32</v>
      </c>
      <c r="G4589" s="29">
        <v>1079311.08</v>
      </c>
      <c r="H4589" t="s">
        <v>11</v>
      </c>
      <c r="I4589" t="s">
        <v>1278</v>
      </c>
      <c r="J4589" t="s">
        <v>627</v>
      </c>
      <c r="K4589" t="s">
        <v>806</v>
      </c>
    </row>
    <row r="4590" spans="1:11">
      <c r="A4590" s="26">
        <v>43462</v>
      </c>
      <c r="B4590" t="s">
        <v>516</v>
      </c>
      <c r="C4590" t="s">
        <v>517</v>
      </c>
      <c r="D4590" t="s">
        <v>615</v>
      </c>
      <c r="E4590" t="s">
        <v>518</v>
      </c>
      <c r="F4590" s="29">
        <v>19</v>
      </c>
      <c r="G4590" s="29">
        <v>1152028.31</v>
      </c>
      <c r="H4590" t="s">
        <v>11</v>
      </c>
      <c r="I4590" t="s">
        <v>1218</v>
      </c>
      <c r="J4590" t="s">
        <v>627</v>
      </c>
      <c r="K4590" t="s">
        <v>808</v>
      </c>
    </row>
    <row r="4591" spans="1:11">
      <c r="A4591" s="26">
        <v>43462</v>
      </c>
      <c r="B4591" t="s">
        <v>516</v>
      </c>
      <c r="C4591" t="s">
        <v>517</v>
      </c>
      <c r="D4591" t="s">
        <v>615</v>
      </c>
      <c r="E4591" t="s">
        <v>518</v>
      </c>
      <c r="F4591" s="29">
        <v>15</v>
      </c>
      <c r="G4591" s="29">
        <v>102449535.38</v>
      </c>
      <c r="H4591" t="s">
        <v>11</v>
      </c>
      <c r="I4591" t="s">
        <v>1279</v>
      </c>
      <c r="J4591" t="s">
        <v>627</v>
      </c>
      <c r="K4591" t="s">
        <v>810</v>
      </c>
    </row>
    <row r="4592" spans="1:11">
      <c r="A4592" s="26">
        <v>43462</v>
      </c>
      <c r="B4592" t="s">
        <v>516</v>
      </c>
      <c r="C4592" t="s">
        <v>517</v>
      </c>
      <c r="D4592" t="s">
        <v>615</v>
      </c>
      <c r="E4592" t="s">
        <v>518</v>
      </c>
      <c r="F4592" s="29">
        <v>1241</v>
      </c>
      <c r="G4592" s="29">
        <v>158774032</v>
      </c>
      <c r="H4592" t="s">
        <v>11</v>
      </c>
      <c r="I4592" t="s">
        <v>811</v>
      </c>
      <c r="J4592" t="s">
        <v>627</v>
      </c>
      <c r="K4592" t="s">
        <v>812</v>
      </c>
    </row>
    <row r="4593" spans="1:11">
      <c r="A4593" s="26">
        <v>43462</v>
      </c>
      <c r="B4593" t="s">
        <v>516</v>
      </c>
      <c r="C4593" t="s">
        <v>517</v>
      </c>
      <c r="D4593" t="s">
        <v>615</v>
      </c>
      <c r="E4593" t="s">
        <v>518</v>
      </c>
      <c r="F4593" s="29">
        <v>3</v>
      </c>
      <c r="G4593" s="29">
        <v>205966.46</v>
      </c>
      <c r="H4593" t="s">
        <v>11</v>
      </c>
      <c r="I4593" t="s">
        <v>1338</v>
      </c>
      <c r="J4593" t="s">
        <v>627</v>
      </c>
      <c r="K4593" t="s">
        <v>1339</v>
      </c>
    </row>
    <row r="4594" spans="1:11">
      <c r="A4594" s="26">
        <v>43462</v>
      </c>
      <c r="B4594" t="s">
        <v>516</v>
      </c>
      <c r="C4594" t="s">
        <v>517</v>
      </c>
      <c r="D4594" t="s">
        <v>615</v>
      </c>
      <c r="E4594" t="s">
        <v>518</v>
      </c>
      <c r="F4594" s="29">
        <v>274</v>
      </c>
      <c r="G4594" s="29">
        <v>73222033.540000007</v>
      </c>
      <c r="H4594" t="s">
        <v>11</v>
      </c>
      <c r="I4594" t="s">
        <v>813</v>
      </c>
      <c r="J4594" t="s">
        <v>627</v>
      </c>
      <c r="K4594" t="s">
        <v>814</v>
      </c>
    </row>
    <row r="4595" spans="1:11">
      <c r="A4595" s="26">
        <v>43462</v>
      </c>
      <c r="B4595" t="s">
        <v>516</v>
      </c>
      <c r="C4595" t="s">
        <v>517</v>
      </c>
      <c r="D4595" t="s">
        <v>615</v>
      </c>
      <c r="E4595" t="s">
        <v>518</v>
      </c>
      <c r="F4595" s="29">
        <v>345</v>
      </c>
      <c r="G4595" s="29">
        <v>26803620.920000002</v>
      </c>
      <c r="H4595" t="s">
        <v>11</v>
      </c>
      <c r="I4595" t="s">
        <v>815</v>
      </c>
      <c r="J4595" t="s">
        <v>627</v>
      </c>
      <c r="K4595" t="s">
        <v>816</v>
      </c>
    </row>
    <row r="4596" spans="1:11">
      <c r="A4596" s="26">
        <v>43462</v>
      </c>
      <c r="B4596" t="s">
        <v>516</v>
      </c>
      <c r="C4596" t="s">
        <v>517</v>
      </c>
      <c r="D4596" t="s">
        <v>615</v>
      </c>
      <c r="E4596" t="s">
        <v>518</v>
      </c>
      <c r="F4596" s="29">
        <v>37</v>
      </c>
      <c r="G4596" s="29">
        <v>2979815.38</v>
      </c>
      <c r="H4596" t="s">
        <v>11</v>
      </c>
      <c r="I4596" t="s">
        <v>817</v>
      </c>
      <c r="J4596" t="s">
        <v>627</v>
      </c>
      <c r="K4596" t="s">
        <v>818</v>
      </c>
    </row>
    <row r="4597" spans="1:11">
      <c r="A4597" s="26">
        <v>43462</v>
      </c>
      <c r="B4597" t="s">
        <v>516</v>
      </c>
      <c r="C4597" t="s">
        <v>517</v>
      </c>
      <c r="D4597" t="s">
        <v>615</v>
      </c>
      <c r="E4597" t="s">
        <v>518</v>
      </c>
      <c r="F4597" s="29">
        <v>1778</v>
      </c>
      <c r="G4597" s="29">
        <v>74073429.849999994</v>
      </c>
      <c r="H4597" t="s">
        <v>11</v>
      </c>
      <c r="I4597" t="s">
        <v>819</v>
      </c>
      <c r="J4597" t="s">
        <v>627</v>
      </c>
      <c r="K4597" t="s">
        <v>820</v>
      </c>
    </row>
    <row r="4598" spans="1:11">
      <c r="A4598" s="26">
        <v>43462</v>
      </c>
      <c r="B4598" t="s">
        <v>516</v>
      </c>
      <c r="C4598" t="s">
        <v>517</v>
      </c>
      <c r="D4598" t="s">
        <v>615</v>
      </c>
      <c r="E4598" t="s">
        <v>518</v>
      </c>
      <c r="F4598" s="29">
        <v>5</v>
      </c>
      <c r="G4598" s="29">
        <v>350753.54</v>
      </c>
      <c r="H4598" t="s">
        <v>11</v>
      </c>
      <c r="I4598" t="s">
        <v>1280</v>
      </c>
      <c r="J4598" t="s">
        <v>627</v>
      </c>
      <c r="K4598" t="s">
        <v>822</v>
      </c>
    </row>
    <row r="4599" spans="1:11">
      <c r="A4599" s="26">
        <v>43462</v>
      </c>
      <c r="B4599" t="s">
        <v>516</v>
      </c>
      <c r="C4599" t="s">
        <v>517</v>
      </c>
      <c r="D4599" t="s">
        <v>615</v>
      </c>
      <c r="E4599" t="s">
        <v>518</v>
      </c>
      <c r="F4599" s="29">
        <v>6</v>
      </c>
      <c r="G4599" s="29">
        <v>188164.62</v>
      </c>
      <c r="H4599" t="s">
        <v>11</v>
      </c>
      <c r="I4599" t="s">
        <v>1352</v>
      </c>
      <c r="J4599" t="s">
        <v>627</v>
      </c>
      <c r="K4599" t="s">
        <v>1353</v>
      </c>
    </row>
    <row r="4600" spans="1:11">
      <c r="A4600" s="26">
        <v>43462</v>
      </c>
      <c r="B4600" t="s">
        <v>516</v>
      </c>
      <c r="C4600" t="s">
        <v>517</v>
      </c>
      <c r="D4600" t="s">
        <v>615</v>
      </c>
      <c r="E4600" t="s">
        <v>518</v>
      </c>
      <c r="F4600" s="29">
        <v>154</v>
      </c>
      <c r="G4600" s="29">
        <v>13993102.460000001</v>
      </c>
      <c r="H4600" t="s">
        <v>11</v>
      </c>
      <c r="I4600" t="s">
        <v>823</v>
      </c>
      <c r="J4600" t="s">
        <v>627</v>
      </c>
      <c r="K4600" t="s">
        <v>824</v>
      </c>
    </row>
    <row r="4601" spans="1:11">
      <c r="A4601" s="26">
        <v>43462</v>
      </c>
      <c r="B4601" t="s">
        <v>516</v>
      </c>
      <c r="C4601" t="s">
        <v>517</v>
      </c>
      <c r="D4601" t="s">
        <v>615</v>
      </c>
      <c r="E4601" t="s">
        <v>518</v>
      </c>
      <c r="F4601" s="29">
        <v>10</v>
      </c>
      <c r="G4601" s="29">
        <v>1654682.46</v>
      </c>
      <c r="H4601" t="s">
        <v>11</v>
      </c>
      <c r="I4601" t="s">
        <v>1281</v>
      </c>
      <c r="J4601" t="s">
        <v>627</v>
      </c>
      <c r="K4601" t="s">
        <v>826</v>
      </c>
    </row>
    <row r="4602" spans="1:11">
      <c r="A4602" s="26">
        <v>43462</v>
      </c>
      <c r="B4602" t="s">
        <v>516</v>
      </c>
      <c r="C4602" t="s">
        <v>517</v>
      </c>
      <c r="D4602" t="s">
        <v>615</v>
      </c>
      <c r="E4602" t="s">
        <v>518</v>
      </c>
      <c r="F4602" s="29">
        <v>91</v>
      </c>
      <c r="G4602" s="29">
        <v>2849434.15</v>
      </c>
      <c r="H4602" t="s">
        <v>11</v>
      </c>
      <c r="I4602" t="s">
        <v>827</v>
      </c>
      <c r="J4602" t="s">
        <v>627</v>
      </c>
      <c r="K4602" t="s">
        <v>828</v>
      </c>
    </row>
    <row r="4603" spans="1:11">
      <c r="A4603" s="26">
        <v>43462</v>
      </c>
      <c r="B4603" t="s">
        <v>516</v>
      </c>
      <c r="C4603" t="s">
        <v>517</v>
      </c>
      <c r="D4603" t="s">
        <v>615</v>
      </c>
      <c r="E4603" t="s">
        <v>518</v>
      </c>
      <c r="F4603" s="29">
        <v>2559</v>
      </c>
      <c r="G4603" s="29">
        <v>1046293226.46</v>
      </c>
      <c r="H4603" t="s">
        <v>11</v>
      </c>
      <c r="I4603" t="s">
        <v>829</v>
      </c>
      <c r="J4603" t="s">
        <v>627</v>
      </c>
      <c r="K4603" t="s">
        <v>830</v>
      </c>
    </row>
    <row r="4604" spans="1:11">
      <c r="A4604" s="26">
        <v>43462</v>
      </c>
      <c r="B4604" t="s">
        <v>516</v>
      </c>
      <c r="C4604" t="s">
        <v>517</v>
      </c>
      <c r="D4604" t="s">
        <v>615</v>
      </c>
      <c r="E4604" t="s">
        <v>518</v>
      </c>
      <c r="F4604" s="29">
        <v>324</v>
      </c>
      <c r="G4604" s="29">
        <v>115716132</v>
      </c>
      <c r="H4604" t="s">
        <v>11</v>
      </c>
      <c r="I4604" t="s">
        <v>1282</v>
      </c>
      <c r="J4604" t="s">
        <v>627</v>
      </c>
      <c r="K4604" t="s">
        <v>832</v>
      </c>
    </row>
    <row r="4605" spans="1:11">
      <c r="A4605" s="26">
        <v>43462</v>
      </c>
      <c r="B4605" t="s">
        <v>516</v>
      </c>
      <c r="C4605" t="s">
        <v>517</v>
      </c>
      <c r="D4605" t="s">
        <v>615</v>
      </c>
      <c r="E4605" t="s">
        <v>518</v>
      </c>
      <c r="F4605" s="29">
        <v>308</v>
      </c>
      <c r="G4605" s="29">
        <v>5068001.54</v>
      </c>
      <c r="H4605" t="s">
        <v>11</v>
      </c>
      <c r="I4605" t="s">
        <v>1340</v>
      </c>
      <c r="J4605" t="s">
        <v>627</v>
      </c>
      <c r="K4605" t="s">
        <v>1341</v>
      </c>
    </row>
    <row r="4606" spans="1:11">
      <c r="A4606" s="26">
        <v>43462</v>
      </c>
      <c r="B4606" t="s">
        <v>516</v>
      </c>
      <c r="C4606" t="s">
        <v>517</v>
      </c>
      <c r="D4606" t="s">
        <v>615</v>
      </c>
      <c r="E4606" t="s">
        <v>518</v>
      </c>
      <c r="F4606" s="29">
        <v>1370</v>
      </c>
      <c r="G4606" s="29">
        <v>139846192</v>
      </c>
      <c r="H4606" t="s">
        <v>11</v>
      </c>
      <c r="I4606" t="s">
        <v>835</v>
      </c>
      <c r="J4606" t="s">
        <v>627</v>
      </c>
      <c r="K4606" t="s">
        <v>836</v>
      </c>
    </row>
    <row r="4607" spans="1:11">
      <c r="A4607" s="26">
        <v>43462</v>
      </c>
      <c r="B4607" t="s">
        <v>516</v>
      </c>
      <c r="C4607" t="s">
        <v>517</v>
      </c>
      <c r="D4607" t="s">
        <v>615</v>
      </c>
      <c r="E4607" t="s">
        <v>518</v>
      </c>
      <c r="F4607" s="29">
        <v>3</v>
      </c>
      <c r="G4607" s="29">
        <v>235396.62</v>
      </c>
      <c r="H4607" t="s">
        <v>11</v>
      </c>
      <c r="I4607" t="s">
        <v>1283</v>
      </c>
      <c r="J4607" t="s">
        <v>627</v>
      </c>
      <c r="K4607" t="s">
        <v>838</v>
      </c>
    </row>
    <row r="4608" spans="1:11">
      <c r="A4608" s="26">
        <v>43462</v>
      </c>
      <c r="B4608" t="s">
        <v>516</v>
      </c>
      <c r="C4608" t="s">
        <v>517</v>
      </c>
      <c r="D4608" t="s">
        <v>615</v>
      </c>
      <c r="E4608" t="s">
        <v>518</v>
      </c>
      <c r="F4608" s="29">
        <v>342</v>
      </c>
      <c r="G4608" s="29">
        <v>36451836.310000002</v>
      </c>
      <c r="H4608" t="s">
        <v>11</v>
      </c>
      <c r="I4608" t="s">
        <v>1284</v>
      </c>
      <c r="J4608" t="s">
        <v>627</v>
      </c>
      <c r="K4608" t="s">
        <v>840</v>
      </c>
    </row>
    <row r="4609" spans="1:11">
      <c r="A4609" s="26">
        <v>43462</v>
      </c>
      <c r="B4609" t="s">
        <v>516</v>
      </c>
      <c r="C4609" t="s">
        <v>517</v>
      </c>
      <c r="D4609" t="s">
        <v>615</v>
      </c>
      <c r="E4609" t="s">
        <v>518</v>
      </c>
      <c r="F4609" s="29">
        <v>18</v>
      </c>
      <c r="G4609" s="29">
        <v>2766892.92</v>
      </c>
      <c r="H4609" t="s">
        <v>11</v>
      </c>
      <c r="I4609" t="s">
        <v>841</v>
      </c>
      <c r="J4609" t="s">
        <v>627</v>
      </c>
      <c r="K4609" t="s">
        <v>842</v>
      </c>
    </row>
    <row r="4610" spans="1:11">
      <c r="A4610" s="26">
        <v>43462</v>
      </c>
      <c r="B4610" t="s">
        <v>516</v>
      </c>
      <c r="C4610" t="s">
        <v>517</v>
      </c>
      <c r="D4610" t="s">
        <v>615</v>
      </c>
      <c r="E4610" t="s">
        <v>518</v>
      </c>
      <c r="F4610" s="29">
        <v>3534</v>
      </c>
      <c r="G4610" s="29">
        <v>242960432.91999999</v>
      </c>
      <c r="H4610" t="s">
        <v>11</v>
      </c>
      <c r="I4610" t="s">
        <v>1285</v>
      </c>
      <c r="J4610" t="s">
        <v>627</v>
      </c>
      <c r="K4610" t="s">
        <v>844</v>
      </c>
    </row>
    <row r="4611" spans="1:11">
      <c r="A4611" s="26">
        <v>43462</v>
      </c>
      <c r="B4611" t="s">
        <v>516</v>
      </c>
      <c r="C4611" t="s">
        <v>517</v>
      </c>
      <c r="D4611" t="s">
        <v>615</v>
      </c>
      <c r="E4611" t="s">
        <v>518</v>
      </c>
      <c r="F4611" s="29">
        <v>561</v>
      </c>
      <c r="G4611" s="29">
        <v>89692358.769999996</v>
      </c>
      <c r="H4611" t="s">
        <v>11</v>
      </c>
      <c r="I4611" t="s">
        <v>845</v>
      </c>
      <c r="J4611" t="s">
        <v>627</v>
      </c>
      <c r="K4611" t="s">
        <v>846</v>
      </c>
    </row>
    <row r="4612" spans="1:11">
      <c r="A4612" s="26">
        <v>43462</v>
      </c>
      <c r="B4612" t="s">
        <v>516</v>
      </c>
      <c r="C4612" t="s">
        <v>517</v>
      </c>
      <c r="D4612" t="s">
        <v>615</v>
      </c>
      <c r="E4612" t="s">
        <v>518</v>
      </c>
      <c r="F4612" s="29">
        <v>26</v>
      </c>
      <c r="G4612" s="29">
        <v>3697736.62</v>
      </c>
      <c r="H4612" t="s">
        <v>11</v>
      </c>
      <c r="I4612" t="s">
        <v>849</v>
      </c>
      <c r="J4612" t="s">
        <v>627</v>
      </c>
      <c r="K4612" t="s">
        <v>850</v>
      </c>
    </row>
    <row r="4613" spans="1:11">
      <c r="A4613" s="26">
        <v>43462</v>
      </c>
      <c r="B4613" t="s">
        <v>516</v>
      </c>
      <c r="C4613" t="s">
        <v>517</v>
      </c>
      <c r="D4613" t="s">
        <v>615</v>
      </c>
      <c r="E4613" t="s">
        <v>518</v>
      </c>
      <c r="F4613" s="29">
        <v>170</v>
      </c>
      <c r="G4613" s="29">
        <v>32867125.539999999</v>
      </c>
      <c r="H4613" t="s">
        <v>11</v>
      </c>
      <c r="I4613" t="s">
        <v>1286</v>
      </c>
      <c r="J4613" t="s">
        <v>627</v>
      </c>
      <c r="K4613" t="s">
        <v>852</v>
      </c>
    </row>
    <row r="4614" spans="1:11">
      <c r="A4614" s="26">
        <v>43462</v>
      </c>
      <c r="B4614" t="s">
        <v>516</v>
      </c>
      <c r="C4614" t="s">
        <v>517</v>
      </c>
      <c r="D4614" t="s">
        <v>615</v>
      </c>
      <c r="E4614" t="s">
        <v>518</v>
      </c>
      <c r="F4614" s="29">
        <v>48</v>
      </c>
      <c r="G4614" s="29">
        <v>1823641.23</v>
      </c>
      <c r="H4614" t="s">
        <v>11</v>
      </c>
      <c r="I4614" t="s">
        <v>1287</v>
      </c>
      <c r="J4614" t="s">
        <v>627</v>
      </c>
      <c r="K4614" t="s">
        <v>856</v>
      </c>
    </row>
    <row r="4615" spans="1:11">
      <c r="A4615" s="26">
        <v>43462</v>
      </c>
      <c r="B4615" t="s">
        <v>516</v>
      </c>
      <c r="C4615" t="s">
        <v>517</v>
      </c>
      <c r="D4615" t="s">
        <v>615</v>
      </c>
      <c r="E4615" t="s">
        <v>518</v>
      </c>
      <c r="F4615" s="29">
        <v>202</v>
      </c>
      <c r="G4615" s="29">
        <v>30443078.77</v>
      </c>
      <c r="H4615" t="s">
        <v>11</v>
      </c>
      <c r="I4615" t="s">
        <v>1288</v>
      </c>
      <c r="J4615" t="s">
        <v>627</v>
      </c>
      <c r="K4615" t="s">
        <v>858</v>
      </c>
    </row>
    <row r="4616" spans="1:11">
      <c r="A4616" s="26">
        <v>43462</v>
      </c>
      <c r="B4616" t="s">
        <v>516</v>
      </c>
      <c r="C4616" t="s">
        <v>517</v>
      </c>
      <c r="D4616" t="s">
        <v>615</v>
      </c>
      <c r="E4616" t="s">
        <v>518</v>
      </c>
      <c r="F4616" s="29">
        <v>35</v>
      </c>
      <c r="G4616" s="29">
        <v>2340240.31</v>
      </c>
      <c r="H4616" t="s">
        <v>11</v>
      </c>
      <c r="I4616" t="s">
        <v>1289</v>
      </c>
      <c r="J4616" t="s">
        <v>627</v>
      </c>
      <c r="K4616" t="s">
        <v>860</v>
      </c>
    </row>
    <row r="4617" spans="1:11">
      <c r="A4617" s="26">
        <v>43462</v>
      </c>
      <c r="B4617" t="s">
        <v>516</v>
      </c>
      <c r="C4617" t="s">
        <v>517</v>
      </c>
      <c r="D4617" t="s">
        <v>615</v>
      </c>
      <c r="E4617" t="s">
        <v>518</v>
      </c>
      <c r="F4617" s="29">
        <v>990</v>
      </c>
      <c r="G4617" s="29">
        <v>79954498.459999993</v>
      </c>
      <c r="H4617" t="s">
        <v>11</v>
      </c>
      <c r="I4617" t="s">
        <v>1290</v>
      </c>
      <c r="J4617" t="s">
        <v>627</v>
      </c>
      <c r="K4617" t="s">
        <v>862</v>
      </c>
    </row>
    <row r="4618" spans="1:11">
      <c r="A4618" s="26">
        <v>43462</v>
      </c>
      <c r="B4618" t="s">
        <v>516</v>
      </c>
      <c r="C4618" t="s">
        <v>517</v>
      </c>
      <c r="D4618" t="s">
        <v>615</v>
      </c>
      <c r="E4618" t="s">
        <v>518</v>
      </c>
      <c r="F4618" s="29">
        <v>18</v>
      </c>
      <c r="G4618" s="29">
        <v>1121248.92</v>
      </c>
      <c r="H4618" t="s">
        <v>11</v>
      </c>
      <c r="I4618" t="s">
        <v>1291</v>
      </c>
      <c r="J4618" t="s">
        <v>627</v>
      </c>
      <c r="K4618" t="s">
        <v>864</v>
      </c>
    </row>
    <row r="4619" spans="1:11">
      <c r="A4619" s="26">
        <v>43462</v>
      </c>
      <c r="B4619" t="s">
        <v>516</v>
      </c>
      <c r="C4619" t="s">
        <v>517</v>
      </c>
      <c r="D4619" t="s">
        <v>615</v>
      </c>
      <c r="E4619" t="s">
        <v>518</v>
      </c>
      <c r="F4619" s="29">
        <v>1</v>
      </c>
      <c r="G4619" s="29">
        <v>104267.69</v>
      </c>
      <c r="H4619" t="s">
        <v>11</v>
      </c>
      <c r="I4619" t="s">
        <v>1292</v>
      </c>
      <c r="J4619" t="s">
        <v>627</v>
      </c>
      <c r="K4619" t="s">
        <v>866</v>
      </c>
    </row>
    <row r="4620" spans="1:11">
      <c r="A4620" s="26">
        <v>43462</v>
      </c>
      <c r="B4620" t="s">
        <v>516</v>
      </c>
      <c r="C4620" t="s">
        <v>517</v>
      </c>
      <c r="D4620" t="s">
        <v>615</v>
      </c>
      <c r="E4620" t="s">
        <v>518</v>
      </c>
      <c r="F4620" s="29">
        <v>12</v>
      </c>
      <c r="G4620" s="29">
        <v>1132921</v>
      </c>
      <c r="H4620" t="s">
        <v>11</v>
      </c>
      <c r="I4620" t="s">
        <v>1293</v>
      </c>
      <c r="J4620" t="s">
        <v>627</v>
      </c>
      <c r="K4620" t="s">
        <v>868</v>
      </c>
    </row>
    <row r="4621" spans="1:11">
      <c r="A4621" s="26">
        <v>43462</v>
      </c>
      <c r="B4621" t="s">
        <v>516</v>
      </c>
      <c r="C4621" t="s">
        <v>517</v>
      </c>
      <c r="D4621" t="s">
        <v>615</v>
      </c>
      <c r="E4621" t="s">
        <v>518</v>
      </c>
      <c r="F4621" s="29">
        <v>235</v>
      </c>
      <c r="G4621" s="29">
        <v>77378639.079999998</v>
      </c>
      <c r="H4621" t="s">
        <v>11</v>
      </c>
      <c r="I4621" t="s">
        <v>869</v>
      </c>
      <c r="J4621" t="s">
        <v>627</v>
      </c>
      <c r="K4621" t="s">
        <v>870</v>
      </c>
    </row>
    <row r="4622" spans="1:11">
      <c r="A4622" s="26">
        <v>43462</v>
      </c>
      <c r="B4622" t="s">
        <v>516</v>
      </c>
      <c r="C4622" t="s">
        <v>517</v>
      </c>
      <c r="D4622" t="s">
        <v>615</v>
      </c>
      <c r="E4622" t="s">
        <v>518</v>
      </c>
      <c r="F4622" s="29">
        <v>138</v>
      </c>
      <c r="G4622" s="29">
        <v>5368965.54</v>
      </c>
      <c r="H4622" t="s">
        <v>11</v>
      </c>
      <c r="I4622" t="s">
        <v>873</v>
      </c>
      <c r="J4622" t="s">
        <v>627</v>
      </c>
      <c r="K4622" t="s">
        <v>874</v>
      </c>
    </row>
    <row r="4623" spans="1:11">
      <c r="A4623" s="26">
        <v>43462</v>
      </c>
      <c r="B4623" t="s">
        <v>516</v>
      </c>
      <c r="C4623" t="s">
        <v>517</v>
      </c>
      <c r="D4623" t="s">
        <v>615</v>
      </c>
      <c r="E4623" t="s">
        <v>518</v>
      </c>
      <c r="F4623" s="29">
        <v>14</v>
      </c>
      <c r="G4623" s="29">
        <v>2210593.23</v>
      </c>
      <c r="H4623" t="s">
        <v>11</v>
      </c>
      <c r="I4623" t="s">
        <v>875</v>
      </c>
      <c r="J4623" t="s">
        <v>627</v>
      </c>
      <c r="K4623" t="s">
        <v>876</v>
      </c>
    </row>
    <row r="4624" spans="1:11">
      <c r="A4624" s="26">
        <v>43462</v>
      </c>
      <c r="B4624" t="s">
        <v>516</v>
      </c>
      <c r="C4624" t="s">
        <v>517</v>
      </c>
      <c r="D4624" t="s">
        <v>615</v>
      </c>
      <c r="E4624" t="s">
        <v>518</v>
      </c>
      <c r="F4624" s="29">
        <v>35</v>
      </c>
      <c r="G4624" s="29">
        <v>7494207.6900000004</v>
      </c>
      <c r="H4624" t="s">
        <v>11</v>
      </c>
      <c r="I4624" t="s">
        <v>877</v>
      </c>
      <c r="J4624" t="s">
        <v>627</v>
      </c>
      <c r="K4624" t="s">
        <v>878</v>
      </c>
    </row>
    <row r="4625" spans="1:11">
      <c r="A4625" s="26">
        <v>43462</v>
      </c>
      <c r="B4625" t="s">
        <v>516</v>
      </c>
      <c r="C4625" t="s">
        <v>517</v>
      </c>
      <c r="D4625" t="s">
        <v>615</v>
      </c>
      <c r="E4625" t="s">
        <v>518</v>
      </c>
      <c r="F4625" s="29">
        <v>521</v>
      </c>
      <c r="G4625" s="29">
        <v>214014793.94999999</v>
      </c>
      <c r="H4625" t="s">
        <v>11</v>
      </c>
      <c r="I4625" t="s">
        <v>1294</v>
      </c>
      <c r="J4625" t="s">
        <v>627</v>
      </c>
      <c r="K4625" t="s">
        <v>880</v>
      </c>
    </row>
    <row r="4626" spans="1:11">
      <c r="A4626" s="26">
        <v>43462</v>
      </c>
      <c r="B4626" t="s">
        <v>516</v>
      </c>
      <c r="C4626" t="s">
        <v>517</v>
      </c>
      <c r="D4626" t="s">
        <v>615</v>
      </c>
      <c r="E4626" t="s">
        <v>518</v>
      </c>
      <c r="F4626" s="29">
        <v>253</v>
      </c>
      <c r="G4626" s="29">
        <v>40625880.619999997</v>
      </c>
      <c r="H4626" t="s">
        <v>11</v>
      </c>
      <c r="I4626" t="s">
        <v>881</v>
      </c>
      <c r="J4626" t="s">
        <v>627</v>
      </c>
      <c r="K4626" t="s">
        <v>882</v>
      </c>
    </row>
    <row r="4627" spans="1:11">
      <c r="A4627" s="26">
        <v>43462</v>
      </c>
      <c r="B4627" t="s">
        <v>516</v>
      </c>
      <c r="C4627" t="s">
        <v>517</v>
      </c>
      <c r="D4627" t="s">
        <v>615</v>
      </c>
      <c r="E4627" t="s">
        <v>518</v>
      </c>
      <c r="F4627" s="29">
        <v>61</v>
      </c>
      <c r="G4627" s="29">
        <v>15242243.689999999</v>
      </c>
      <c r="H4627" t="s">
        <v>11</v>
      </c>
      <c r="I4627" t="s">
        <v>883</v>
      </c>
      <c r="J4627" t="s">
        <v>627</v>
      </c>
      <c r="K4627" t="s">
        <v>884</v>
      </c>
    </row>
    <row r="4628" spans="1:11">
      <c r="A4628" s="26">
        <v>43462</v>
      </c>
      <c r="B4628" t="s">
        <v>516</v>
      </c>
      <c r="C4628" t="s">
        <v>517</v>
      </c>
      <c r="D4628" t="s">
        <v>615</v>
      </c>
      <c r="E4628" t="s">
        <v>518</v>
      </c>
      <c r="F4628" s="29">
        <v>32</v>
      </c>
      <c r="G4628" s="29">
        <v>1107336.92</v>
      </c>
      <c r="H4628" t="s">
        <v>11</v>
      </c>
      <c r="I4628" t="s">
        <v>1295</v>
      </c>
      <c r="J4628" t="s">
        <v>627</v>
      </c>
      <c r="K4628" t="s">
        <v>886</v>
      </c>
    </row>
    <row r="4629" spans="1:11">
      <c r="A4629" s="26">
        <v>43462</v>
      </c>
      <c r="B4629" t="s">
        <v>516</v>
      </c>
      <c r="C4629" t="s">
        <v>517</v>
      </c>
      <c r="D4629" t="s">
        <v>615</v>
      </c>
      <c r="E4629" t="s">
        <v>518</v>
      </c>
      <c r="F4629" s="29">
        <v>167</v>
      </c>
      <c r="G4629" s="29">
        <v>7886140.3099999996</v>
      </c>
      <c r="H4629" t="s">
        <v>11</v>
      </c>
      <c r="I4629" t="s">
        <v>887</v>
      </c>
      <c r="J4629" t="s">
        <v>627</v>
      </c>
      <c r="K4629" t="s">
        <v>888</v>
      </c>
    </row>
    <row r="4630" spans="1:11">
      <c r="A4630" s="26">
        <v>43462</v>
      </c>
      <c r="B4630" t="s">
        <v>516</v>
      </c>
      <c r="C4630" t="s">
        <v>517</v>
      </c>
      <c r="D4630" t="s">
        <v>615</v>
      </c>
      <c r="E4630" t="s">
        <v>518</v>
      </c>
      <c r="F4630" s="29">
        <v>326</v>
      </c>
      <c r="G4630" s="29">
        <v>6475993.54</v>
      </c>
      <c r="H4630" t="s">
        <v>11</v>
      </c>
      <c r="I4630" t="s">
        <v>889</v>
      </c>
      <c r="J4630" t="s">
        <v>627</v>
      </c>
      <c r="K4630" t="s">
        <v>890</v>
      </c>
    </row>
    <row r="4631" spans="1:11">
      <c r="A4631" s="26">
        <v>43462</v>
      </c>
      <c r="B4631" t="s">
        <v>516</v>
      </c>
      <c r="C4631" t="s">
        <v>517</v>
      </c>
      <c r="D4631" t="s">
        <v>615</v>
      </c>
      <c r="E4631" t="s">
        <v>518</v>
      </c>
      <c r="F4631" s="29">
        <v>23</v>
      </c>
      <c r="G4631" s="29">
        <v>3290268.31</v>
      </c>
      <c r="H4631" t="s">
        <v>11</v>
      </c>
      <c r="I4631" t="s">
        <v>891</v>
      </c>
      <c r="J4631" t="s">
        <v>627</v>
      </c>
      <c r="K4631" t="s">
        <v>892</v>
      </c>
    </row>
    <row r="4632" spans="1:11">
      <c r="A4632" s="26">
        <v>43462</v>
      </c>
      <c r="B4632" t="s">
        <v>516</v>
      </c>
      <c r="C4632" t="s">
        <v>517</v>
      </c>
      <c r="D4632" t="s">
        <v>615</v>
      </c>
      <c r="E4632" t="s">
        <v>518</v>
      </c>
      <c r="F4632" s="29">
        <v>449</v>
      </c>
      <c r="G4632" s="29">
        <v>67103012.920000002</v>
      </c>
      <c r="H4632" t="s">
        <v>11</v>
      </c>
      <c r="I4632" t="s">
        <v>893</v>
      </c>
      <c r="J4632" t="s">
        <v>627</v>
      </c>
      <c r="K4632" t="s">
        <v>894</v>
      </c>
    </row>
    <row r="4633" spans="1:11">
      <c r="A4633" s="26">
        <v>43462</v>
      </c>
      <c r="B4633" t="s">
        <v>516</v>
      </c>
      <c r="C4633" t="s">
        <v>517</v>
      </c>
      <c r="D4633" t="s">
        <v>615</v>
      </c>
      <c r="E4633" t="s">
        <v>518</v>
      </c>
      <c r="F4633" s="29">
        <v>209</v>
      </c>
      <c r="G4633" s="29">
        <v>38115351.689999998</v>
      </c>
      <c r="H4633" t="s">
        <v>11</v>
      </c>
      <c r="I4633" t="s">
        <v>895</v>
      </c>
      <c r="J4633" t="s">
        <v>627</v>
      </c>
      <c r="K4633" t="s">
        <v>896</v>
      </c>
    </row>
    <row r="4634" spans="1:11">
      <c r="A4634" s="26">
        <v>43462</v>
      </c>
      <c r="B4634" t="s">
        <v>516</v>
      </c>
      <c r="C4634" t="s">
        <v>517</v>
      </c>
      <c r="D4634" t="s">
        <v>615</v>
      </c>
      <c r="E4634" t="s">
        <v>518</v>
      </c>
      <c r="F4634" s="29">
        <v>363</v>
      </c>
      <c r="G4634" s="29">
        <v>262430552.91999999</v>
      </c>
      <c r="H4634" t="s">
        <v>11</v>
      </c>
      <c r="I4634" t="s">
        <v>897</v>
      </c>
      <c r="J4634" t="s">
        <v>627</v>
      </c>
      <c r="K4634" t="s">
        <v>898</v>
      </c>
    </row>
    <row r="4635" spans="1:11">
      <c r="A4635" s="26">
        <v>43462</v>
      </c>
      <c r="B4635" t="s">
        <v>516</v>
      </c>
      <c r="C4635" t="s">
        <v>517</v>
      </c>
      <c r="D4635" t="s">
        <v>615</v>
      </c>
      <c r="E4635" t="s">
        <v>518</v>
      </c>
      <c r="F4635" s="29">
        <v>5786</v>
      </c>
      <c r="G4635" s="29">
        <v>4076003291.3800001</v>
      </c>
      <c r="H4635" t="s">
        <v>11</v>
      </c>
      <c r="I4635" t="s">
        <v>1296</v>
      </c>
      <c r="J4635" t="s">
        <v>627</v>
      </c>
      <c r="K4635" t="s">
        <v>900</v>
      </c>
    </row>
    <row r="4636" spans="1:11">
      <c r="A4636" s="26">
        <v>43462</v>
      </c>
      <c r="B4636" t="s">
        <v>516</v>
      </c>
      <c r="C4636" t="s">
        <v>517</v>
      </c>
      <c r="D4636" t="s">
        <v>615</v>
      </c>
      <c r="E4636" t="s">
        <v>518</v>
      </c>
      <c r="F4636" s="29">
        <v>38</v>
      </c>
      <c r="G4636" s="29">
        <v>14771549.85</v>
      </c>
      <c r="H4636" t="s">
        <v>11</v>
      </c>
      <c r="I4636" t="s">
        <v>1297</v>
      </c>
      <c r="J4636" t="s">
        <v>627</v>
      </c>
      <c r="K4636" t="s">
        <v>904</v>
      </c>
    </row>
    <row r="4637" spans="1:11">
      <c r="A4637" s="26">
        <v>43462</v>
      </c>
      <c r="B4637" t="s">
        <v>516</v>
      </c>
      <c r="C4637" t="s">
        <v>517</v>
      </c>
      <c r="D4637" t="s">
        <v>615</v>
      </c>
      <c r="E4637" t="s">
        <v>518</v>
      </c>
      <c r="F4637" s="29">
        <v>19</v>
      </c>
      <c r="G4637" s="29">
        <v>1388498.15</v>
      </c>
      <c r="H4637" t="s">
        <v>11</v>
      </c>
      <c r="I4637" t="s">
        <v>905</v>
      </c>
      <c r="J4637" t="s">
        <v>627</v>
      </c>
      <c r="K4637" t="s">
        <v>906</v>
      </c>
    </row>
    <row r="4638" spans="1:11">
      <c r="A4638" s="26">
        <v>43462</v>
      </c>
      <c r="B4638" t="s">
        <v>516</v>
      </c>
      <c r="C4638" t="s">
        <v>517</v>
      </c>
      <c r="D4638" t="s">
        <v>615</v>
      </c>
      <c r="E4638" t="s">
        <v>518</v>
      </c>
      <c r="F4638" s="29">
        <v>417</v>
      </c>
      <c r="G4638" s="29">
        <v>14816770.460000001</v>
      </c>
      <c r="H4638" t="s">
        <v>11</v>
      </c>
      <c r="I4638" t="s">
        <v>1226</v>
      </c>
      <c r="J4638" t="s">
        <v>627</v>
      </c>
      <c r="K4638" t="s">
        <v>1227</v>
      </c>
    </row>
    <row r="4639" spans="1:11">
      <c r="A4639" s="26">
        <v>43462</v>
      </c>
      <c r="B4639" t="s">
        <v>516</v>
      </c>
      <c r="C4639" t="s">
        <v>517</v>
      </c>
      <c r="D4639" t="s">
        <v>615</v>
      </c>
      <c r="E4639" t="s">
        <v>518</v>
      </c>
      <c r="F4639" s="29">
        <v>50</v>
      </c>
      <c r="G4639" s="29">
        <v>918708.92</v>
      </c>
      <c r="H4639" t="s">
        <v>11</v>
      </c>
      <c r="I4639" t="s">
        <v>1298</v>
      </c>
      <c r="J4639" t="s">
        <v>627</v>
      </c>
      <c r="K4639" t="s">
        <v>1299</v>
      </c>
    </row>
    <row r="4640" spans="1:11">
      <c r="A4640" s="26">
        <v>43462</v>
      </c>
      <c r="B4640" t="s">
        <v>516</v>
      </c>
      <c r="C4640" t="s">
        <v>517</v>
      </c>
      <c r="D4640" t="s">
        <v>615</v>
      </c>
      <c r="E4640" t="s">
        <v>518</v>
      </c>
      <c r="F4640" s="29">
        <v>3</v>
      </c>
      <c r="G4640" s="29">
        <v>233170.15</v>
      </c>
      <c r="H4640" t="s">
        <v>11</v>
      </c>
      <c r="I4640" t="s">
        <v>1354</v>
      </c>
      <c r="J4640" t="s">
        <v>627</v>
      </c>
      <c r="K4640" t="s">
        <v>1355</v>
      </c>
    </row>
    <row r="4641" spans="1:11">
      <c r="A4641" s="26">
        <v>43462</v>
      </c>
      <c r="B4641" t="s">
        <v>516</v>
      </c>
      <c r="C4641" t="s">
        <v>517</v>
      </c>
      <c r="D4641" t="s">
        <v>615</v>
      </c>
      <c r="E4641" t="s">
        <v>518</v>
      </c>
      <c r="F4641" s="29">
        <v>260</v>
      </c>
      <c r="G4641" s="29">
        <v>62721707.380000003</v>
      </c>
      <c r="H4641" t="s">
        <v>11</v>
      </c>
      <c r="I4641" t="s">
        <v>907</v>
      </c>
      <c r="J4641" t="s">
        <v>627</v>
      </c>
      <c r="K4641" t="s">
        <v>908</v>
      </c>
    </row>
    <row r="4642" spans="1:11">
      <c r="A4642" s="26">
        <v>43462</v>
      </c>
      <c r="B4642" t="s">
        <v>516</v>
      </c>
      <c r="C4642" t="s">
        <v>517</v>
      </c>
      <c r="D4642" t="s">
        <v>615</v>
      </c>
      <c r="E4642" t="s">
        <v>518</v>
      </c>
      <c r="F4642" s="29">
        <v>1165</v>
      </c>
      <c r="G4642" s="29">
        <v>312935425.85000002</v>
      </c>
      <c r="H4642" t="s">
        <v>11</v>
      </c>
      <c r="I4642" t="s">
        <v>909</v>
      </c>
      <c r="J4642" t="s">
        <v>627</v>
      </c>
      <c r="K4642" t="s">
        <v>910</v>
      </c>
    </row>
    <row r="4643" spans="1:11">
      <c r="A4643" s="26">
        <v>43462</v>
      </c>
      <c r="B4643" t="s">
        <v>516</v>
      </c>
      <c r="C4643" t="s">
        <v>517</v>
      </c>
      <c r="D4643" t="s">
        <v>615</v>
      </c>
      <c r="E4643" t="s">
        <v>518</v>
      </c>
      <c r="F4643" s="29">
        <v>2</v>
      </c>
      <c r="G4643" s="29">
        <v>209074.15</v>
      </c>
      <c r="H4643" t="s">
        <v>11</v>
      </c>
      <c r="I4643" t="s">
        <v>911</v>
      </c>
      <c r="J4643" t="s">
        <v>627</v>
      </c>
      <c r="K4643" t="s">
        <v>912</v>
      </c>
    </row>
    <row r="4644" spans="1:11">
      <c r="A4644" s="26">
        <v>43462</v>
      </c>
      <c r="B4644" t="s">
        <v>516</v>
      </c>
      <c r="C4644" t="s">
        <v>517</v>
      </c>
      <c r="D4644" t="s">
        <v>615</v>
      </c>
      <c r="E4644" t="s">
        <v>518</v>
      </c>
      <c r="F4644" s="29">
        <v>100</v>
      </c>
      <c r="G4644" s="29">
        <v>5915193.8499999996</v>
      </c>
      <c r="H4644" t="s">
        <v>11</v>
      </c>
      <c r="I4644" t="s">
        <v>913</v>
      </c>
      <c r="J4644" t="s">
        <v>627</v>
      </c>
      <c r="K4644" t="s">
        <v>914</v>
      </c>
    </row>
    <row r="4645" spans="1:11">
      <c r="A4645" s="26">
        <v>43462</v>
      </c>
      <c r="B4645" t="s">
        <v>516</v>
      </c>
      <c r="C4645" t="s">
        <v>517</v>
      </c>
      <c r="D4645" t="s">
        <v>615</v>
      </c>
      <c r="E4645" t="s">
        <v>518</v>
      </c>
      <c r="F4645" s="29">
        <v>121</v>
      </c>
      <c r="G4645" s="29">
        <v>11949635.689999999</v>
      </c>
      <c r="H4645" t="s">
        <v>11</v>
      </c>
      <c r="I4645" t="s">
        <v>1300</v>
      </c>
      <c r="J4645" t="s">
        <v>627</v>
      </c>
      <c r="K4645" t="s">
        <v>916</v>
      </c>
    </row>
    <row r="4646" spans="1:11">
      <c r="A4646" s="26">
        <v>43462</v>
      </c>
      <c r="B4646" t="s">
        <v>516</v>
      </c>
      <c r="C4646" t="s">
        <v>517</v>
      </c>
      <c r="D4646" t="s">
        <v>615</v>
      </c>
      <c r="E4646" t="s">
        <v>518</v>
      </c>
      <c r="F4646" s="29">
        <v>2</v>
      </c>
      <c r="G4646" s="29">
        <v>2441356.31</v>
      </c>
      <c r="H4646" t="s">
        <v>11</v>
      </c>
      <c r="I4646" t="s">
        <v>1301</v>
      </c>
      <c r="J4646" t="s">
        <v>627</v>
      </c>
      <c r="K4646" t="s">
        <v>918</v>
      </c>
    </row>
    <row r="4647" spans="1:11">
      <c r="A4647" s="26">
        <v>43462</v>
      </c>
      <c r="B4647" t="s">
        <v>516</v>
      </c>
      <c r="C4647" t="s">
        <v>517</v>
      </c>
      <c r="D4647" t="s">
        <v>615</v>
      </c>
      <c r="E4647" t="s">
        <v>518</v>
      </c>
      <c r="F4647" s="29">
        <v>1969</v>
      </c>
      <c r="G4647" s="29">
        <v>445898312.31</v>
      </c>
      <c r="H4647" t="s">
        <v>11</v>
      </c>
      <c r="I4647" t="s">
        <v>919</v>
      </c>
      <c r="J4647" t="s">
        <v>627</v>
      </c>
      <c r="K4647" t="s">
        <v>920</v>
      </c>
    </row>
    <row r="4648" spans="1:11">
      <c r="A4648" s="26">
        <v>43462</v>
      </c>
      <c r="B4648" t="s">
        <v>516</v>
      </c>
      <c r="C4648" t="s">
        <v>517</v>
      </c>
      <c r="D4648" t="s">
        <v>615</v>
      </c>
      <c r="E4648" t="s">
        <v>518</v>
      </c>
      <c r="F4648" s="29">
        <v>5</v>
      </c>
      <c r="G4648" s="29">
        <v>1830260</v>
      </c>
      <c r="H4648" t="s">
        <v>11</v>
      </c>
      <c r="I4648" t="s">
        <v>1302</v>
      </c>
      <c r="J4648" t="s">
        <v>627</v>
      </c>
      <c r="K4648" t="s">
        <v>922</v>
      </c>
    </row>
    <row r="4649" spans="1:11">
      <c r="A4649" s="26">
        <v>43462</v>
      </c>
      <c r="B4649" t="s">
        <v>516</v>
      </c>
      <c r="C4649" t="s">
        <v>517</v>
      </c>
      <c r="D4649" t="s">
        <v>615</v>
      </c>
      <c r="E4649" t="s">
        <v>518</v>
      </c>
      <c r="F4649" s="29">
        <v>7</v>
      </c>
      <c r="G4649" s="29">
        <v>573867.38</v>
      </c>
      <c r="H4649" t="s">
        <v>11</v>
      </c>
      <c r="I4649" t="s">
        <v>1303</v>
      </c>
      <c r="J4649" t="s">
        <v>627</v>
      </c>
      <c r="K4649" t="s">
        <v>924</v>
      </c>
    </row>
    <row r="4650" spans="1:11">
      <c r="A4650" s="26">
        <v>43462</v>
      </c>
      <c r="B4650" t="s">
        <v>516</v>
      </c>
      <c r="C4650" t="s">
        <v>517</v>
      </c>
      <c r="D4650" t="s">
        <v>615</v>
      </c>
      <c r="E4650" t="s">
        <v>518</v>
      </c>
      <c r="F4650" s="29">
        <v>58</v>
      </c>
      <c r="G4650" s="29">
        <v>4634696.92</v>
      </c>
      <c r="H4650" t="s">
        <v>11</v>
      </c>
      <c r="I4650" t="s">
        <v>925</v>
      </c>
      <c r="J4650" t="s">
        <v>627</v>
      </c>
      <c r="K4650" t="s">
        <v>926</v>
      </c>
    </row>
    <row r="4651" spans="1:11">
      <c r="A4651" s="26">
        <v>43462</v>
      </c>
      <c r="B4651" t="s">
        <v>516</v>
      </c>
      <c r="C4651" t="s">
        <v>517</v>
      </c>
      <c r="D4651" t="s">
        <v>615</v>
      </c>
      <c r="E4651" t="s">
        <v>518</v>
      </c>
      <c r="F4651" s="29">
        <v>63</v>
      </c>
      <c r="G4651" s="29">
        <v>3616412.92</v>
      </c>
      <c r="H4651" t="s">
        <v>11</v>
      </c>
      <c r="I4651" t="s">
        <v>1304</v>
      </c>
      <c r="J4651" t="s">
        <v>627</v>
      </c>
      <c r="K4651" t="s">
        <v>928</v>
      </c>
    </row>
    <row r="4652" spans="1:11">
      <c r="A4652" s="26">
        <v>43462</v>
      </c>
      <c r="B4652" t="s">
        <v>516</v>
      </c>
      <c r="C4652" t="s">
        <v>517</v>
      </c>
      <c r="D4652" t="s">
        <v>615</v>
      </c>
      <c r="E4652" t="s">
        <v>518</v>
      </c>
      <c r="F4652" s="29">
        <v>215</v>
      </c>
      <c r="G4652" s="29">
        <v>40259684.310000002</v>
      </c>
      <c r="H4652" t="s">
        <v>11</v>
      </c>
      <c r="I4652" t="s">
        <v>1305</v>
      </c>
      <c r="J4652" t="s">
        <v>627</v>
      </c>
      <c r="K4652" t="s">
        <v>930</v>
      </c>
    </row>
    <row r="4653" spans="1:11">
      <c r="A4653" s="26">
        <v>43462</v>
      </c>
      <c r="B4653" t="s">
        <v>516</v>
      </c>
      <c r="C4653" t="s">
        <v>517</v>
      </c>
      <c r="D4653" t="s">
        <v>615</v>
      </c>
      <c r="E4653" t="s">
        <v>518</v>
      </c>
      <c r="F4653" s="29">
        <v>4</v>
      </c>
      <c r="G4653" s="29">
        <v>637490.46</v>
      </c>
      <c r="H4653" t="s">
        <v>11</v>
      </c>
      <c r="I4653" t="s">
        <v>1306</v>
      </c>
      <c r="J4653" t="s">
        <v>627</v>
      </c>
      <c r="K4653" t="s">
        <v>1234</v>
      </c>
    </row>
    <row r="4654" spans="1:11">
      <c r="A4654" s="26">
        <v>43462</v>
      </c>
      <c r="B4654" t="s">
        <v>516</v>
      </c>
      <c r="C4654" t="s">
        <v>517</v>
      </c>
      <c r="D4654" t="s">
        <v>615</v>
      </c>
      <c r="E4654" t="s">
        <v>518</v>
      </c>
      <c r="F4654" s="29">
        <v>261</v>
      </c>
      <c r="G4654" s="29">
        <v>33801392.310000002</v>
      </c>
      <c r="H4654" t="s">
        <v>11</v>
      </c>
      <c r="I4654" t="s">
        <v>931</v>
      </c>
      <c r="J4654" t="s">
        <v>627</v>
      </c>
      <c r="K4654" t="s">
        <v>932</v>
      </c>
    </row>
    <row r="4655" spans="1:11">
      <c r="A4655" s="26">
        <v>43462</v>
      </c>
      <c r="B4655" t="s">
        <v>516</v>
      </c>
      <c r="C4655" t="s">
        <v>517</v>
      </c>
      <c r="D4655" t="s">
        <v>615</v>
      </c>
      <c r="E4655" t="s">
        <v>518</v>
      </c>
      <c r="F4655" s="29">
        <v>1</v>
      </c>
      <c r="G4655" s="29">
        <v>49334.77</v>
      </c>
      <c r="H4655" t="s">
        <v>11</v>
      </c>
      <c r="I4655" t="s">
        <v>933</v>
      </c>
      <c r="J4655" t="s">
        <v>627</v>
      </c>
      <c r="K4655" t="s">
        <v>934</v>
      </c>
    </row>
    <row r="4656" spans="1:11">
      <c r="A4656" s="26">
        <v>43462</v>
      </c>
      <c r="B4656" t="s">
        <v>516</v>
      </c>
      <c r="C4656" t="s">
        <v>517</v>
      </c>
      <c r="D4656" t="s">
        <v>615</v>
      </c>
      <c r="E4656" t="s">
        <v>518</v>
      </c>
      <c r="F4656" s="29">
        <v>100</v>
      </c>
      <c r="G4656" s="29">
        <v>11901113.85</v>
      </c>
      <c r="H4656" t="s">
        <v>11</v>
      </c>
      <c r="I4656" t="s">
        <v>935</v>
      </c>
      <c r="J4656" t="s">
        <v>627</v>
      </c>
      <c r="K4656" t="s">
        <v>936</v>
      </c>
    </row>
    <row r="4657" spans="1:11">
      <c r="A4657" s="26">
        <v>43462</v>
      </c>
      <c r="B4657" t="s">
        <v>516</v>
      </c>
      <c r="C4657" t="s">
        <v>517</v>
      </c>
      <c r="D4657" t="s">
        <v>615</v>
      </c>
      <c r="E4657" t="s">
        <v>518</v>
      </c>
      <c r="F4657" s="29">
        <v>42</v>
      </c>
      <c r="G4657" s="29">
        <v>3789613.23</v>
      </c>
      <c r="H4657" t="s">
        <v>11</v>
      </c>
      <c r="I4657" t="s">
        <v>1307</v>
      </c>
      <c r="J4657" t="s">
        <v>627</v>
      </c>
      <c r="K4657" t="s">
        <v>938</v>
      </c>
    </row>
    <row r="4658" spans="1:11">
      <c r="A4658" s="26">
        <v>43462</v>
      </c>
      <c r="B4658" t="s">
        <v>516</v>
      </c>
      <c r="C4658" t="s">
        <v>517</v>
      </c>
      <c r="D4658" t="s">
        <v>615</v>
      </c>
      <c r="E4658" t="s">
        <v>518</v>
      </c>
      <c r="F4658" s="29">
        <v>6</v>
      </c>
      <c r="G4658" s="29">
        <v>875976.31</v>
      </c>
      <c r="H4658" t="s">
        <v>11</v>
      </c>
      <c r="I4658" t="s">
        <v>1308</v>
      </c>
      <c r="J4658" t="s">
        <v>627</v>
      </c>
      <c r="K4658" t="s">
        <v>1236</v>
      </c>
    </row>
    <row r="4659" spans="1:11">
      <c r="A4659" s="26">
        <v>43462</v>
      </c>
      <c r="B4659" t="s">
        <v>516</v>
      </c>
      <c r="C4659" t="s">
        <v>517</v>
      </c>
      <c r="D4659" t="s">
        <v>615</v>
      </c>
      <c r="E4659" t="s">
        <v>518</v>
      </c>
      <c r="F4659" s="29">
        <v>3406</v>
      </c>
      <c r="G4659" s="29">
        <v>469207172.92000002</v>
      </c>
      <c r="H4659" t="s">
        <v>11</v>
      </c>
      <c r="I4659" t="s">
        <v>939</v>
      </c>
      <c r="J4659" t="s">
        <v>627</v>
      </c>
      <c r="K4659" t="s">
        <v>940</v>
      </c>
    </row>
    <row r="4660" spans="1:11">
      <c r="A4660" s="26">
        <v>43462</v>
      </c>
      <c r="B4660" t="s">
        <v>516</v>
      </c>
      <c r="C4660" t="s">
        <v>517</v>
      </c>
      <c r="D4660" t="s">
        <v>615</v>
      </c>
      <c r="E4660" t="s">
        <v>518</v>
      </c>
      <c r="F4660" s="29">
        <v>21</v>
      </c>
      <c r="G4660" s="29">
        <v>8122172</v>
      </c>
      <c r="H4660" t="s">
        <v>11</v>
      </c>
      <c r="I4660" t="s">
        <v>1309</v>
      </c>
      <c r="J4660" t="s">
        <v>627</v>
      </c>
      <c r="K4660" t="s">
        <v>942</v>
      </c>
    </row>
    <row r="4661" spans="1:11">
      <c r="A4661" s="26">
        <v>43462</v>
      </c>
      <c r="B4661" t="s">
        <v>516</v>
      </c>
      <c r="C4661" t="s">
        <v>517</v>
      </c>
      <c r="D4661" t="s">
        <v>615</v>
      </c>
      <c r="E4661" t="s">
        <v>518</v>
      </c>
      <c r="F4661" s="29">
        <v>367</v>
      </c>
      <c r="G4661" s="29">
        <v>42364013.850000001</v>
      </c>
      <c r="H4661" t="s">
        <v>11</v>
      </c>
      <c r="I4661" t="s">
        <v>1310</v>
      </c>
      <c r="J4661" t="s">
        <v>627</v>
      </c>
      <c r="K4661" t="s">
        <v>944</v>
      </c>
    </row>
    <row r="4662" spans="1:11">
      <c r="A4662" s="26">
        <v>43462</v>
      </c>
      <c r="B4662" t="s">
        <v>516</v>
      </c>
      <c r="C4662" t="s">
        <v>517</v>
      </c>
      <c r="D4662" t="s">
        <v>615</v>
      </c>
      <c r="E4662" t="s">
        <v>518</v>
      </c>
      <c r="F4662" s="29">
        <v>424</v>
      </c>
      <c r="G4662" s="29">
        <v>6578539.3799999999</v>
      </c>
      <c r="H4662" t="s">
        <v>11</v>
      </c>
      <c r="I4662" t="s">
        <v>1311</v>
      </c>
      <c r="J4662" t="s">
        <v>627</v>
      </c>
      <c r="K4662" t="s">
        <v>1312</v>
      </c>
    </row>
    <row r="4663" spans="1:11">
      <c r="A4663" s="26">
        <v>43462</v>
      </c>
      <c r="B4663" t="s">
        <v>516</v>
      </c>
      <c r="C4663" t="s">
        <v>517</v>
      </c>
      <c r="D4663" t="s">
        <v>615</v>
      </c>
      <c r="E4663" t="s">
        <v>518</v>
      </c>
      <c r="F4663" s="29">
        <v>30</v>
      </c>
      <c r="G4663" s="29">
        <v>8540675.6899999995</v>
      </c>
      <c r="H4663" t="s">
        <v>11</v>
      </c>
      <c r="I4663" t="s">
        <v>945</v>
      </c>
      <c r="J4663" t="s">
        <v>627</v>
      </c>
      <c r="K4663" t="s">
        <v>946</v>
      </c>
    </row>
    <row r="4664" spans="1:11">
      <c r="A4664" s="26">
        <v>43462</v>
      </c>
      <c r="B4664" t="s">
        <v>516</v>
      </c>
      <c r="C4664" t="s">
        <v>517</v>
      </c>
      <c r="D4664" t="s">
        <v>615</v>
      </c>
      <c r="E4664" t="s">
        <v>518</v>
      </c>
      <c r="F4664" s="29">
        <v>587</v>
      </c>
      <c r="G4664" s="29">
        <v>34745606.770000003</v>
      </c>
      <c r="H4664" t="s">
        <v>11</v>
      </c>
      <c r="I4664" t="s">
        <v>1313</v>
      </c>
      <c r="J4664" t="s">
        <v>627</v>
      </c>
      <c r="K4664" t="s">
        <v>948</v>
      </c>
    </row>
    <row r="4665" spans="1:11">
      <c r="A4665" s="26">
        <v>43462</v>
      </c>
      <c r="B4665" t="s">
        <v>516</v>
      </c>
      <c r="C4665" t="s">
        <v>517</v>
      </c>
      <c r="D4665" t="s">
        <v>615</v>
      </c>
      <c r="E4665" t="s">
        <v>518</v>
      </c>
      <c r="F4665" s="29">
        <v>62</v>
      </c>
      <c r="G4665" s="29">
        <v>27147295.379999999</v>
      </c>
      <c r="H4665" t="s">
        <v>11</v>
      </c>
      <c r="I4665" t="s">
        <v>949</v>
      </c>
      <c r="J4665" t="s">
        <v>627</v>
      </c>
      <c r="K4665" t="s">
        <v>950</v>
      </c>
    </row>
    <row r="4666" spans="1:11">
      <c r="A4666" s="26">
        <v>43462</v>
      </c>
      <c r="B4666" t="s">
        <v>516</v>
      </c>
      <c r="C4666" t="s">
        <v>517</v>
      </c>
      <c r="D4666" t="s">
        <v>615</v>
      </c>
      <c r="E4666" t="s">
        <v>518</v>
      </c>
      <c r="F4666" s="29">
        <v>9</v>
      </c>
      <c r="G4666" s="29">
        <v>1115071.08</v>
      </c>
      <c r="H4666" t="s">
        <v>11</v>
      </c>
      <c r="I4666" t="s">
        <v>1314</v>
      </c>
      <c r="J4666" t="s">
        <v>627</v>
      </c>
      <c r="K4666" t="s">
        <v>952</v>
      </c>
    </row>
    <row r="4667" spans="1:11">
      <c r="A4667" s="26">
        <v>43462</v>
      </c>
      <c r="B4667" t="s">
        <v>516</v>
      </c>
      <c r="C4667" t="s">
        <v>517</v>
      </c>
      <c r="D4667" t="s">
        <v>615</v>
      </c>
      <c r="E4667" t="s">
        <v>518</v>
      </c>
      <c r="F4667" s="29">
        <v>1829</v>
      </c>
      <c r="G4667" s="29">
        <v>1415794566.1500001</v>
      </c>
      <c r="H4667" t="s">
        <v>11</v>
      </c>
      <c r="I4667" t="s">
        <v>953</v>
      </c>
      <c r="J4667" t="s">
        <v>627</v>
      </c>
      <c r="K4667" t="s">
        <v>954</v>
      </c>
    </row>
    <row r="4668" spans="1:11">
      <c r="A4668" s="26">
        <v>43462</v>
      </c>
      <c r="B4668" t="s">
        <v>516</v>
      </c>
      <c r="C4668" t="s">
        <v>517</v>
      </c>
      <c r="D4668" t="s">
        <v>615</v>
      </c>
      <c r="E4668" t="s">
        <v>518</v>
      </c>
      <c r="F4668" s="29">
        <v>260</v>
      </c>
      <c r="G4668" s="29">
        <v>39242472.310000002</v>
      </c>
      <c r="H4668" t="s">
        <v>11</v>
      </c>
      <c r="I4668" t="s">
        <v>955</v>
      </c>
      <c r="J4668" t="s">
        <v>627</v>
      </c>
      <c r="K4668" t="s">
        <v>956</v>
      </c>
    </row>
    <row r="4669" spans="1:11">
      <c r="A4669" s="26">
        <v>43462</v>
      </c>
      <c r="B4669" t="s">
        <v>516</v>
      </c>
      <c r="C4669" t="s">
        <v>517</v>
      </c>
      <c r="D4669" t="s">
        <v>615</v>
      </c>
      <c r="E4669" t="s">
        <v>518</v>
      </c>
      <c r="F4669" s="29">
        <v>1739</v>
      </c>
      <c r="G4669" s="29">
        <v>461409821.54000002</v>
      </c>
      <c r="H4669" t="s">
        <v>11</v>
      </c>
      <c r="I4669" t="s">
        <v>957</v>
      </c>
      <c r="J4669" t="s">
        <v>627</v>
      </c>
      <c r="K4669" t="s">
        <v>958</v>
      </c>
    </row>
    <row r="4670" spans="1:11">
      <c r="A4670" s="26">
        <v>43462</v>
      </c>
      <c r="B4670" t="s">
        <v>516</v>
      </c>
      <c r="C4670" t="s">
        <v>517</v>
      </c>
      <c r="D4670" t="s">
        <v>615</v>
      </c>
      <c r="E4670" t="s">
        <v>518</v>
      </c>
      <c r="F4670" s="29">
        <v>291</v>
      </c>
      <c r="G4670" s="29">
        <v>80495923.079999998</v>
      </c>
      <c r="H4670" t="s">
        <v>11</v>
      </c>
      <c r="I4670" t="s">
        <v>959</v>
      </c>
      <c r="J4670" t="s">
        <v>627</v>
      </c>
      <c r="K4670" t="s">
        <v>960</v>
      </c>
    </row>
    <row r="4671" spans="1:11">
      <c r="A4671" s="26">
        <v>43462</v>
      </c>
      <c r="B4671" t="s">
        <v>516</v>
      </c>
      <c r="C4671" t="s">
        <v>517</v>
      </c>
      <c r="D4671" t="s">
        <v>615</v>
      </c>
      <c r="E4671" t="s">
        <v>518</v>
      </c>
      <c r="F4671" s="29">
        <v>181</v>
      </c>
      <c r="G4671" s="29">
        <v>34857852.310000002</v>
      </c>
      <c r="H4671" t="s">
        <v>11</v>
      </c>
      <c r="I4671" t="s">
        <v>961</v>
      </c>
      <c r="J4671" t="s">
        <v>627</v>
      </c>
      <c r="K4671" t="s">
        <v>962</v>
      </c>
    </row>
    <row r="4672" spans="1:11">
      <c r="A4672" s="26">
        <v>43462</v>
      </c>
      <c r="B4672" t="s">
        <v>516</v>
      </c>
      <c r="C4672" t="s">
        <v>517</v>
      </c>
      <c r="D4672" t="s">
        <v>615</v>
      </c>
      <c r="E4672" t="s">
        <v>518</v>
      </c>
      <c r="F4672" s="29">
        <v>91</v>
      </c>
      <c r="G4672" s="29">
        <v>37314937.539999999</v>
      </c>
      <c r="H4672" t="s">
        <v>11</v>
      </c>
      <c r="I4672" t="s">
        <v>1315</v>
      </c>
      <c r="J4672" t="s">
        <v>627</v>
      </c>
      <c r="K4672" t="s">
        <v>964</v>
      </c>
    </row>
    <row r="4673" spans="1:11">
      <c r="A4673" s="26">
        <v>43462</v>
      </c>
      <c r="B4673" t="s">
        <v>516</v>
      </c>
      <c r="C4673" t="s">
        <v>517</v>
      </c>
      <c r="D4673" t="s">
        <v>615</v>
      </c>
      <c r="E4673" t="s">
        <v>518</v>
      </c>
      <c r="F4673" s="29">
        <v>98</v>
      </c>
      <c r="G4673" s="29">
        <v>1389144.31</v>
      </c>
      <c r="H4673" t="s">
        <v>11</v>
      </c>
      <c r="I4673" t="s">
        <v>965</v>
      </c>
      <c r="J4673" t="s">
        <v>627</v>
      </c>
      <c r="K4673" t="s">
        <v>966</v>
      </c>
    </row>
    <row r="4674" spans="1:11">
      <c r="A4674" s="26">
        <v>43462</v>
      </c>
      <c r="B4674" t="s">
        <v>516</v>
      </c>
      <c r="C4674" t="s">
        <v>517</v>
      </c>
      <c r="D4674" t="s">
        <v>615</v>
      </c>
      <c r="E4674" t="s">
        <v>518</v>
      </c>
      <c r="F4674" s="29">
        <v>31</v>
      </c>
      <c r="G4674" s="29">
        <v>1830338.15</v>
      </c>
      <c r="H4674" t="s">
        <v>11</v>
      </c>
      <c r="I4674" t="s">
        <v>1316</v>
      </c>
      <c r="J4674" t="s">
        <v>627</v>
      </c>
      <c r="K4674" t="s">
        <v>1231</v>
      </c>
    </row>
    <row r="4675" spans="1:11">
      <c r="A4675" s="26">
        <v>43462</v>
      </c>
      <c r="B4675" t="s">
        <v>516</v>
      </c>
      <c r="C4675" t="s">
        <v>517</v>
      </c>
      <c r="D4675" t="s">
        <v>615</v>
      </c>
      <c r="E4675" t="s">
        <v>518</v>
      </c>
      <c r="F4675" s="29">
        <v>4</v>
      </c>
      <c r="G4675" s="29">
        <v>586013.85</v>
      </c>
      <c r="H4675" t="s">
        <v>11</v>
      </c>
      <c r="I4675" t="s">
        <v>1317</v>
      </c>
      <c r="J4675" t="s">
        <v>627</v>
      </c>
      <c r="K4675" t="s">
        <v>968</v>
      </c>
    </row>
    <row r="4676" spans="1:11">
      <c r="A4676" s="26">
        <v>43462</v>
      </c>
      <c r="B4676" t="s">
        <v>516</v>
      </c>
      <c r="C4676" t="s">
        <v>517</v>
      </c>
      <c r="D4676" t="s">
        <v>615</v>
      </c>
      <c r="E4676" t="s">
        <v>518</v>
      </c>
      <c r="F4676" s="29">
        <v>1347</v>
      </c>
      <c r="G4676" s="29">
        <v>237304400</v>
      </c>
      <c r="H4676" t="s">
        <v>11</v>
      </c>
      <c r="I4676" t="s">
        <v>969</v>
      </c>
      <c r="J4676" t="s">
        <v>627</v>
      </c>
      <c r="K4676" t="s">
        <v>970</v>
      </c>
    </row>
    <row r="4677" spans="1:11">
      <c r="A4677" s="26">
        <v>43462</v>
      </c>
      <c r="B4677" t="s">
        <v>516</v>
      </c>
      <c r="C4677" t="s">
        <v>517</v>
      </c>
      <c r="D4677" t="s">
        <v>615</v>
      </c>
      <c r="E4677" t="s">
        <v>518</v>
      </c>
      <c r="F4677" s="29">
        <v>511</v>
      </c>
      <c r="G4677" s="29">
        <v>41462109.229999997</v>
      </c>
      <c r="H4677" t="s">
        <v>11</v>
      </c>
      <c r="I4677" t="s">
        <v>971</v>
      </c>
      <c r="J4677" t="s">
        <v>627</v>
      </c>
      <c r="K4677" t="s">
        <v>972</v>
      </c>
    </row>
    <row r="4678" spans="1:11">
      <c r="A4678" s="26">
        <v>43462</v>
      </c>
      <c r="B4678" t="s">
        <v>516</v>
      </c>
      <c r="C4678" t="s">
        <v>517</v>
      </c>
      <c r="D4678" t="s">
        <v>615</v>
      </c>
      <c r="E4678" t="s">
        <v>518</v>
      </c>
      <c r="F4678" s="29">
        <v>2060</v>
      </c>
      <c r="G4678" s="29">
        <v>686508173.01999998</v>
      </c>
      <c r="H4678" t="s">
        <v>11</v>
      </c>
      <c r="I4678" t="s">
        <v>1279</v>
      </c>
      <c r="J4678" t="s">
        <v>627</v>
      </c>
      <c r="K4678" t="s">
        <v>973</v>
      </c>
    </row>
    <row r="4679" spans="1:11">
      <c r="A4679" s="26">
        <v>43462</v>
      </c>
      <c r="B4679" t="s">
        <v>516</v>
      </c>
      <c r="C4679" t="s">
        <v>517</v>
      </c>
      <c r="D4679" t="s">
        <v>615</v>
      </c>
      <c r="E4679" t="s">
        <v>518</v>
      </c>
      <c r="F4679" s="29">
        <v>20</v>
      </c>
      <c r="G4679" s="29">
        <v>1094694.69</v>
      </c>
      <c r="H4679" t="s">
        <v>11</v>
      </c>
      <c r="I4679" t="s">
        <v>1301</v>
      </c>
      <c r="J4679" t="s">
        <v>627</v>
      </c>
      <c r="K4679" t="s">
        <v>974</v>
      </c>
    </row>
    <row r="4680" spans="1:11">
      <c r="A4680" s="26">
        <v>43462</v>
      </c>
      <c r="B4680" t="s">
        <v>516</v>
      </c>
      <c r="C4680" t="s">
        <v>517</v>
      </c>
      <c r="D4680" t="s">
        <v>615</v>
      </c>
      <c r="E4680" t="s">
        <v>518</v>
      </c>
      <c r="F4680" s="29">
        <v>169</v>
      </c>
      <c r="G4680" s="29">
        <v>17589626.149999999</v>
      </c>
      <c r="H4680" t="s">
        <v>11</v>
      </c>
      <c r="I4680" t="s">
        <v>975</v>
      </c>
      <c r="J4680" t="s">
        <v>627</v>
      </c>
      <c r="K4680" t="s">
        <v>976</v>
      </c>
    </row>
    <row r="4681" spans="1:11">
      <c r="A4681" s="26">
        <v>43462</v>
      </c>
      <c r="B4681" t="s">
        <v>516</v>
      </c>
      <c r="C4681" t="s">
        <v>517</v>
      </c>
      <c r="D4681" t="s">
        <v>615</v>
      </c>
      <c r="E4681" t="s">
        <v>518</v>
      </c>
      <c r="F4681" s="29">
        <v>634</v>
      </c>
      <c r="G4681" s="29">
        <v>113508836.62</v>
      </c>
      <c r="H4681" t="s">
        <v>11</v>
      </c>
      <c r="I4681" t="s">
        <v>977</v>
      </c>
      <c r="J4681" t="s">
        <v>627</v>
      </c>
      <c r="K4681" t="s">
        <v>978</v>
      </c>
    </row>
    <row r="4682" spans="1:11">
      <c r="A4682" s="26">
        <v>43462</v>
      </c>
      <c r="B4682" t="s">
        <v>516</v>
      </c>
      <c r="C4682" t="s">
        <v>517</v>
      </c>
      <c r="D4682" t="s">
        <v>615</v>
      </c>
      <c r="E4682" t="s">
        <v>518</v>
      </c>
      <c r="F4682" s="29">
        <v>13</v>
      </c>
      <c r="G4682" s="29">
        <v>6327525.54</v>
      </c>
      <c r="H4682" t="s">
        <v>11</v>
      </c>
      <c r="I4682" t="s">
        <v>1318</v>
      </c>
      <c r="J4682" t="s">
        <v>627</v>
      </c>
      <c r="K4682" t="s">
        <v>980</v>
      </c>
    </row>
    <row r="4683" spans="1:11">
      <c r="A4683" s="26">
        <v>43462</v>
      </c>
      <c r="B4683" t="s">
        <v>516</v>
      </c>
      <c r="C4683" t="s">
        <v>517</v>
      </c>
      <c r="D4683" t="s">
        <v>615</v>
      </c>
      <c r="E4683" t="s">
        <v>518</v>
      </c>
      <c r="F4683" s="29">
        <v>92</v>
      </c>
      <c r="G4683" s="29">
        <v>23401651.079999998</v>
      </c>
      <c r="H4683" t="s">
        <v>11</v>
      </c>
      <c r="I4683" t="s">
        <v>1319</v>
      </c>
      <c r="J4683" t="s">
        <v>627</v>
      </c>
      <c r="K4683" t="s">
        <v>982</v>
      </c>
    </row>
    <row r="4684" spans="1:11">
      <c r="A4684" s="26">
        <v>43462</v>
      </c>
      <c r="B4684" t="s">
        <v>516</v>
      </c>
      <c r="C4684" t="s">
        <v>517</v>
      </c>
      <c r="D4684" t="s">
        <v>615</v>
      </c>
      <c r="E4684" t="s">
        <v>518</v>
      </c>
      <c r="F4684" s="29">
        <v>37</v>
      </c>
      <c r="G4684" s="29">
        <v>1232437.8500000001</v>
      </c>
      <c r="H4684" t="s">
        <v>11</v>
      </c>
      <c r="I4684" t="s">
        <v>1320</v>
      </c>
      <c r="J4684" t="s">
        <v>627</v>
      </c>
      <c r="K4684" t="s">
        <v>984</v>
      </c>
    </row>
    <row r="4685" spans="1:11">
      <c r="A4685" s="26">
        <v>43462</v>
      </c>
      <c r="B4685" t="s">
        <v>516</v>
      </c>
      <c r="C4685" t="s">
        <v>517</v>
      </c>
      <c r="D4685" t="s">
        <v>615</v>
      </c>
      <c r="E4685" t="s">
        <v>518</v>
      </c>
      <c r="F4685" s="29">
        <v>17</v>
      </c>
      <c r="G4685" s="29">
        <v>8263911.3799999999</v>
      </c>
      <c r="H4685" t="s">
        <v>11</v>
      </c>
      <c r="I4685" t="s">
        <v>1321</v>
      </c>
      <c r="J4685" t="s">
        <v>627</v>
      </c>
      <c r="K4685" t="s">
        <v>986</v>
      </c>
    </row>
    <row r="4686" spans="1:11">
      <c r="A4686" s="26">
        <v>43462</v>
      </c>
      <c r="B4686" t="s">
        <v>516</v>
      </c>
      <c r="C4686" t="s">
        <v>517</v>
      </c>
      <c r="D4686" t="s">
        <v>615</v>
      </c>
      <c r="E4686" t="s">
        <v>518</v>
      </c>
      <c r="F4686" s="29">
        <v>109</v>
      </c>
      <c r="G4686" s="29">
        <v>14060518.460000001</v>
      </c>
      <c r="H4686" t="s">
        <v>11</v>
      </c>
      <c r="I4686" t="s">
        <v>1322</v>
      </c>
      <c r="J4686" t="s">
        <v>627</v>
      </c>
      <c r="K4686" t="s">
        <v>988</v>
      </c>
    </row>
    <row r="4687" spans="1:11">
      <c r="A4687" s="26">
        <v>43462</v>
      </c>
      <c r="B4687" t="s">
        <v>516</v>
      </c>
      <c r="C4687" t="s">
        <v>517</v>
      </c>
      <c r="D4687" t="s">
        <v>615</v>
      </c>
      <c r="E4687" t="s">
        <v>518</v>
      </c>
      <c r="F4687" s="29">
        <v>345</v>
      </c>
      <c r="G4687" s="29">
        <v>61648641.850000001</v>
      </c>
      <c r="H4687" t="s">
        <v>11</v>
      </c>
      <c r="I4687" t="s">
        <v>1323</v>
      </c>
      <c r="J4687" t="s">
        <v>627</v>
      </c>
      <c r="K4687" t="s">
        <v>990</v>
      </c>
    </row>
    <row r="4688" spans="1:11">
      <c r="A4688" s="26">
        <v>43462</v>
      </c>
      <c r="B4688" t="s">
        <v>516</v>
      </c>
      <c r="C4688" t="s">
        <v>517</v>
      </c>
      <c r="D4688" t="s">
        <v>615</v>
      </c>
      <c r="E4688" t="s">
        <v>518</v>
      </c>
      <c r="F4688" s="29">
        <v>2633</v>
      </c>
      <c r="G4688" s="29">
        <v>1549935495.6900001</v>
      </c>
      <c r="H4688" t="s">
        <v>11</v>
      </c>
      <c r="I4688" t="s">
        <v>1324</v>
      </c>
      <c r="J4688" t="s">
        <v>627</v>
      </c>
      <c r="K4688" t="s">
        <v>992</v>
      </c>
    </row>
    <row r="4689" spans="1:11">
      <c r="A4689" s="26">
        <v>43462</v>
      </c>
      <c r="B4689" t="s">
        <v>516</v>
      </c>
      <c r="C4689" t="s">
        <v>517</v>
      </c>
      <c r="D4689" t="s">
        <v>615</v>
      </c>
      <c r="E4689" t="s">
        <v>518</v>
      </c>
      <c r="F4689" s="29">
        <v>3</v>
      </c>
      <c r="G4689" s="29">
        <v>2784469.23</v>
      </c>
      <c r="H4689" t="s">
        <v>11</v>
      </c>
      <c r="I4689" t="s">
        <v>993</v>
      </c>
      <c r="J4689" t="s">
        <v>627</v>
      </c>
      <c r="K4689" t="s">
        <v>994</v>
      </c>
    </row>
    <row r="4690" spans="1:11">
      <c r="A4690" s="26">
        <v>43462</v>
      </c>
      <c r="B4690" t="s">
        <v>516</v>
      </c>
      <c r="C4690" t="s">
        <v>517</v>
      </c>
      <c r="D4690" t="s">
        <v>615</v>
      </c>
      <c r="E4690" t="s">
        <v>518</v>
      </c>
      <c r="F4690" s="29">
        <v>13</v>
      </c>
      <c r="G4690" s="29">
        <v>572430.81999999995</v>
      </c>
      <c r="H4690" t="s">
        <v>11</v>
      </c>
      <c r="I4690" t="s">
        <v>993</v>
      </c>
      <c r="J4690" t="s">
        <v>627</v>
      </c>
      <c r="K4690" t="s">
        <v>995</v>
      </c>
    </row>
    <row r="4691" spans="1:11">
      <c r="A4691" s="26">
        <v>43462</v>
      </c>
      <c r="B4691" t="s">
        <v>516</v>
      </c>
      <c r="C4691" t="s">
        <v>517</v>
      </c>
      <c r="D4691" t="s">
        <v>615</v>
      </c>
      <c r="E4691" t="s">
        <v>518</v>
      </c>
      <c r="F4691" s="29">
        <v>270</v>
      </c>
      <c r="G4691" s="29">
        <v>33440770.149999999</v>
      </c>
      <c r="H4691" t="s">
        <v>11</v>
      </c>
      <c r="I4691" t="s">
        <v>1325</v>
      </c>
      <c r="J4691" t="s">
        <v>627</v>
      </c>
      <c r="K4691" t="s">
        <v>997</v>
      </c>
    </row>
    <row r="4692" spans="1:11">
      <c r="A4692" s="26">
        <v>43462</v>
      </c>
      <c r="B4692" t="s">
        <v>516</v>
      </c>
      <c r="C4692" t="s">
        <v>517</v>
      </c>
      <c r="D4692" t="s">
        <v>615</v>
      </c>
      <c r="E4692" t="s">
        <v>518</v>
      </c>
      <c r="F4692" s="29">
        <v>109</v>
      </c>
      <c r="G4692" s="29">
        <v>18803097.850000001</v>
      </c>
      <c r="H4692" t="s">
        <v>11</v>
      </c>
      <c r="I4692" t="s">
        <v>1326</v>
      </c>
      <c r="J4692" t="s">
        <v>627</v>
      </c>
      <c r="K4692" t="s">
        <v>999</v>
      </c>
    </row>
    <row r="4693" spans="1:11">
      <c r="A4693" s="26">
        <v>43462</v>
      </c>
      <c r="B4693" t="s">
        <v>516</v>
      </c>
      <c r="C4693" t="s">
        <v>517</v>
      </c>
      <c r="D4693" t="s">
        <v>615</v>
      </c>
      <c r="E4693" t="s">
        <v>518</v>
      </c>
      <c r="F4693" s="29">
        <v>419</v>
      </c>
      <c r="G4693" s="29">
        <v>12391367.48</v>
      </c>
      <c r="H4693" t="s">
        <v>11</v>
      </c>
      <c r="I4693" t="s">
        <v>1324</v>
      </c>
      <c r="J4693" t="s">
        <v>627</v>
      </c>
      <c r="K4693" t="s">
        <v>1000</v>
      </c>
    </row>
    <row r="4694" spans="1:11">
      <c r="A4694" s="26">
        <v>43462</v>
      </c>
      <c r="B4694" t="s">
        <v>516</v>
      </c>
      <c r="C4694" t="s">
        <v>517</v>
      </c>
      <c r="D4694" t="s">
        <v>615</v>
      </c>
      <c r="E4694" t="s">
        <v>518</v>
      </c>
      <c r="F4694" s="29">
        <v>2</v>
      </c>
      <c r="G4694" s="29">
        <v>358553.49</v>
      </c>
      <c r="H4694" t="s">
        <v>11</v>
      </c>
      <c r="I4694" t="s">
        <v>1001</v>
      </c>
      <c r="J4694" t="s">
        <v>627</v>
      </c>
      <c r="K4694" t="s">
        <v>1002</v>
      </c>
    </row>
    <row r="4695" spans="1:11">
      <c r="A4695" s="26">
        <v>43462</v>
      </c>
      <c r="B4695" t="s">
        <v>516</v>
      </c>
      <c r="C4695" t="s">
        <v>517</v>
      </c>
      <c r="D4695" t="s">
        <v>615</v>
      </c>
      <c r="E4695" t="s">
        <v>518</v>
      </c>
      <c r="F4695" s="29">
        <v>17</v>
      </c>
      <c r="G4695" s="29">
        <v>5347247.4400000004</v>
      </c>
      <c r="H4695" t="s">
        <v>11</v>
      </c>
      <c r="I4695" t="s">
        <v>1327</v>
      </c>
      <c r="J4695" t="s">
        <v>627</v>
      </c>
      <c r="K4695" t="s">
        <v>1004</v>
      </c>
    </row>
    <row r="4696" spans="1:11">
      <c r="A4696" s="26">
        <v>43462</v>
      </c>
      <c r="B4696" t="s">
        <v>516</v>
      </c>
      <c r="C4696" t="s">
        <v>517</v>
      </c>
      <c r="D4696" t="s">
        <v>615</v>
      </c>
      <c r="E4696" t="s">
        <v>518</v>
      </c>
      <c r="F4696" s="29">
        <v>69</v>
      </c>
      <c r="G4696" s="29">
        <v>7210923.7199999997</v>
      </c>
      <c r="H4696" t="s">
        <v>11</v>
      </c>
      <c r="I4696" t="s">
        <v>1328</v>
      </c>
      <c r="J4696" t="s">
        <v>627</v>
      </c>
      <c r="K4696" t="s">
        <v>1006</v>
      </c>
    </row>
    <row r="4697" spans="1:11">
      <c r="A4697" s="26">
        <v>43462</v>
      </c>
      <c r="B4697" t="s">
        <v>516</v>
      </c>
      <c r="C4697" t="s">
        <v>517</v>
      </c>
      <c r="D4697" t="s">
        <v>615</v>
      </c>
      <c r="E4697" t="s">
        <v>518</v>
      </c>
      <c r="F4697" s="29">
        <v>2</v>
      </c>
      <c r="G4697" s="29">
        <v>372467.44</v>
      </c>
      <c r="H4697" t="s">
        <v>11</v>
      </c>
      <c r="I4697" t="s">
        <v>1007</v>
      </c>
      <c r="J4697" t="s">
        <v>627</v>
      </c>
      <c r="K4697" t="s">
        <v>1008</v>
      </c>
    </row>
    <row r="4698" spans="1:11">
      <c r="A4698" s="26">
        <v>43462</v>
      </c>
      <c r="B4698" t="s">
        <v>516</v>
      </c>
      <c r="C4698" t="s">
        <v>517</v>
      </c>
      <c r="D4698" t="s">
        <v>615</v>
      </c>
      <c r="E4698" t="s">
        <v>518</v>
      </c>
      <c r="F4698" s="29">
        <v>4074</v>
      </c>
      <c r="G4698" s="29">
        <v>6364977116.9200001</v>
      </c>
      <c r="H4698" t="s">
        <v>11</v>
      </c>
      <c r="I4698" t="s">
        <v>1091</v>
      </c>
      <c r="J4698" t="s">
        <v>1087</v>
      </c>
      <c r="K4698" t="s">
        <v>1092</v>
      </c>
    </row>
    <row r="4699" spans="1:11">
      <c r="A4699" s="26">
        <v>43462</v>
      </c>
      <c r="B4699" t="s">
        <v>516</v>
      </c>
      <c r="C4699" t="s">
        <v>517</v>
      </c>
      <c r="D4699" t="s">
        <v>615</v>
      </c>
      <c r="E4699" t="s">
        <v>518</v>
      </c>
      <c r="F4699" s="29">
        <v>2198</v>
      </c>
      <c r="G4699" s="29">
        <v>2681946720</v>
      </c>
      <c r="H4699" t="s">
        <v>11</v>
      </c>
      <c r="I4699" t="s">
        <v>1095</v>
      </c>
      <c r="J4699" t="s">
        <v>1087</v>
      </c>
      <c r="K4699" t="s">
        <v>1096</v>
      </c>
    </row>
    <row r="4700" spans="1:11">
      <c r="A4700" s="26">
        <v>43462</v>
      </c>
      <c r="B4700" t="s">
        <v>516</v>
      </c>
      <c r="C4700" t="s">
        <v>517</v>
      </c>
      <c r="D4700" t="s">
        <v>615</v>
      </c>
      <c r="E4700" t="s">
        <v>518</v>
      </c>
      <c r="F4700" s="29">
        <v>46</v>
      </c>
      <c r="G4700" s="29">
        <v>22389732.309999999</v>
      </c>
      <c r="H4700" t="s">
        <v>11</v>
      </c>
      <c r="I4700" t="s">
        <v>1099</v>
      </c>
      <c r="J4700" t="s">
        <v>1087</v>
      </c>
      <c r="K4700" t="s">
        <v>1100</v>
      </c>
    </row>
    <row r="4701" spans="1:11">
      <c r="A4701" s="26">
        <v>43462</v>
      </c>
      <c r="B4701" t="s">
        <v>516</v>
      </c>
      <c r="C4701" t="s">
        <v>517</v>
      </c>
      <c r="D4701" t="s">
        <v>615</v>
      </c>
      <c r="E4701" t="s">
        <v>518</v>
      </c>
      <c r="F4701" s="29">
        <v>422</v>
      </c>
      <c r="G4701" s="29">
        <v>222990912.22999999</v>
      </c>
      <c r="H4701" t="s">
        <v>11</v>
      </c>
      <c r="I4701" t="s">
        <v>1343</v>
      </c>
      <c r="J4701" t="s">
        <v>1087</v>
      </c>
      <c r="K4701" t="s">
        <v>1344</v>
      </c>
    </row>
    <row r="4702" spans="1:11">
      <c r="A4702" s="26">
        <v>43462</v>
      </c>
      <c r="B4702" t="s">
        <v>516</v>
      </c>
      <c r="C4702" t="s">
        <v>517</v>
      </c>
      <c r="D4702" t="s">
        <v>615</v>
      </c>
      <c r="E4702" t="s">
        <v>518</v>
      </c>
      <c r="F4702" s="29">
        <v>470</v>
      </c>
      <c r="G4702" s="29">
        <v>233578086.11000001</v>
      </c>
      <c r="H4702" t="s">
        <v>11</v>
      </c>
      <c r="I4702" t="s">
        <v>1101</v>
      </c>
      <c r="J4702" t="s">
        <v>1087</v>
      </c>
      <c r="K4702" t="s">
        <v>1102</v>
      </c>
    </row>
    <row r="4703" spans="1:11">
      <c r="A4703" s="26">
        <v>43462</v>
      </c>
      <c r="B4703" t="s">
        <v>516</v>
      </c>
      <c r="C4703" t="s">
        <v>517</v>
      </c>
      <c r="D4703" t="s">
        <v>615</v>
      </c>
      <c r="E4703" t="s">
        <v>518</v>
      </c>
      <c r="F4703" s="29">
        <v>814</v>
      </c>
      <c r="G4703" s="29">
        <v>404803813.88999999</v>
      </c>
      <c r="H4703" t="s">
        <v>11</v>
      </c>
      <c r="I4703" t="s">
        <v>1101</v>
      </c>
      <c r="J4703" t="s">
        <v>1087</v>
      </c>
      <c r="K4703" t="s">
        <v>1103</v>
      </c>
    </row>
    <row r="4704" spans="1:11">
      <c r="A4704" s="26">
        <v>43462</v>
      </c>
      <c r="B4704" t="s">
        <v>516</v>
      </c>
      <c r="C4704" t="s">
        <v>517</v>
      </c>
      <c r="D4704" t="s">
        <v>615</v>
      </c>
      <c r="E4704" t="s">
        <v>518</v>
      </c>
      <c r="F4704" s="29">
        <v>471</v>
      </c>
      <c r="G4704" s="29">
        <v>229245386.84</v>
      </c>
      <c r="H4704" t="s">
        <v>11</v>
      </c>
      <c r="I4704" t="s">
        <v>1101</v>
      </c>
      <c r="J4704" t="s">
        <v>1087</v>
      </c>
      <c r="K4704" t="s">
        <v>1104</v>
      </c>
    </row>
    <row r="4705" spans="1:11">
      <c r="A4705" s="26">
        <v>43462</v>
      </c>
      <c r="B4705" t="s">
        <v>516</v>
      </c>
      <c r="C4705" t="s">
        <v>517</v>
      </c>
      <c r="D4705" t="s">
        <v>615</v>
      </c>
      <c r="E4705" t="s">
        <v>518</v>
      </c>
      <c r="F4705" s="29">
        <v>466</v>
      </c>
      <c r="G4705" s="29">
        <v>223114525</v>
      </c>
      <c r="H4705" t="s">
        <v>11</v>
      </c>
      <c r="I4705" t="s">
        <v>1101</v>
      </c>
      <c r="J4705" t="s">
        <v>1087</v>
      </c>
      <c r="K4705" t="s">
        <v>1105</v>
      </c>
    </row>
    <row r="4706" spans="1:11">
      <c r="A4706" s="26">
        <v>43462</v>
      </c>
      <c r="B4706" t="s">
        <v>516</v>
      </c>
      <c r="C4706" t="s">
        <v>517</v>
      </c>
      <c r="D4706" t="s">
        <v>615</v>
      </c>
      <c r="E4706" t="s">
        <v>518</v>
      </c>
      <c r="F4706" s="29">
        <v>184295</v>
      </c>
      <c r="G4706" s="29">
        <v>90645739748.460007</v>
      </c>
      <c r="H4706" t="s">
        <v>11</v>
      </c>
      <c r="I4706" t="s">
        <v>1106</v>
      </c>
      <c r="J4706" t="s">
        <v>1087</v>
      </c>
      <c r="K4706" t="s">
        <v>1107</v>
      </c>
    </row>
    <row r="4707" spans="1:11">
      <c r="A4707" s="26">
        <v>43462</v>
      </c>
      <c r="B4707" t="s">
        <v>516</v>
      </c>
      <c r="C4707" t="s">
        <v>517</v>
      </c>
      <c r="D4707" t="s">
        <v>615</v>
      </c>
      <c r="E4707" t="s">
        <v>518</v>
      </c>
      <c r="F4707" s="29">
        <v>908</v>
      </c>
      <c r="G4707" s="29">
        <v>483969168.31</v>
      </c>
      <c r="H4707" t="s">
        <v>11</v>
      </c>
      <c r="I4707" t="s">
        <v>1112</v>
      </c>
      <c r="J4707" t="s">
        <v>1087</v>
      </c>
      <c r="K4707" t="s">
        <v>1113</v>
      </c>
    </row>
    <row r="4708" spans="1:11">
      <c r="A4708" s="26">
        <v>43462</v>
      </c>
      <c r="B4708" t="s">
        <v>516</v>
      </c>
      <c r="C4708" t="s">
        <v>517</v>
      </c>
      <c r="D4708" t="s">
        <v>615</v>
      </c>
      <c r="E4708" t="s">
        <v>518</v>
      </c>
      <c r="F4708" s="29">
        <v>65</v>
      </c>
      <c r="G4708" s="29">
        <v>49273656.920000002</v>
      </c>
      <c r="H4708" t="s">
        <v>11</v>
      </c>
      <c r="I4708" t="s">
        <v>1206</v>
      </c>
      <c r="J4708" t="s">
        <v>1087</v>
      </c>
      <c r="K4708" t="s">
        <v>1207</v>
      </c>
    </row>
    <row r="4709" spans="1:11">
      <c r="A4709" s="26">
        <v>43462</v>
      </c>
      <c r="B4709" t="s">
        <v>516</v>
      </c>
      <c r="C4709" t="s">
        <v>517</v>
      </c>
      <c r="D4709" t="s">
        <v>615</v>
      </c>
      <c r="E4709" t="s">
        <v>518</v>
      </c>
      <c r="F4709" s="29">
        <v>436</v>
      </c>
      <c r="G4709" s="29">
        <v>143188105.16999999</v>
      </c>
      <c r="H4709" t="s">
        <v>11</v>
      </c>
      <c r="I4709" t="s">
        <v>1114</v>
      </c>
      <c r="J4709" t="s">
        <v>1087</v>
      </c>
      <c r="K4709" t="s">
        <v>1115</v>
      </c>
    </row>
    <row r="4710" spans="1:11">
      <c r="A4710" s="26">
        <v>43462</v>
      </c>
      <c r="B4710" t="s">
        <v>516</v>
      </c>
      <c r="C4710" t="s">
        <v>517</v>
      </c>
      <c r="D4710" t="s">
        <v>615</v>
      </c>
      <c r="E4710" t="s">
        <v>518</v>
      </c>
      <c r="F4710" s="29">
        <v>205586</v>
      </c>
      <c r="G4710" s="29">
        <v>405278142584.62</v>
      </c>
      <c r="H4710" t="s">
        <v>11</v>
      </c>
      <c r="I4710" t="s">
        <v>1116</v>
      </c>
      <c r="J4710" t="s">
        <v>1087</v>
      </c>
      <c r="K4710" t="s">
        <v>1117</v>
      </c>
    </row>
    <row r="4711" spans="1:11">
      <c r="A4711" s="26">
        <v>43462</v>
      </c>
      <c r="B4711" t="s">
        <v>516</v>
      </c>
      <c r="C4711" t="s">
        <v>517</v>
      </c>
      <c r="D4711" t="s">
        <v>615</v>
      </c>
      <c r="E4711" t="s">
        <v>518</v>
      </c>
      <c r="F4711" s="29">
        <v>8545</v>
      </c>
      <c r="G4711" s="29">
        <v>4222216897.2399998</v>
      </c>
      <c r="H4711" t="s">
        <v>11</v>
      </c>
      <c r="I4711" t="s">
        <v>1118</v>
      </c>
      <c r="J4711" t="s">
        <v>1087</v>
      </c>
      <c r="K4711" t="s">
        <v>1119</v>
      </c>
    </row>
    <row r="4712" spans="1:11">
      <c r="A4712" s="26">
        <v>43462</v>
      </c>
      <c r="B4712" t="s">
        <v>516</v>
      </c>
      <c r="C4712" t="s">
        <v>517</v>
      </c>
      <c r="D4712" t="s">
        <v>615</v>
      </c>
      <c r="E4712" t="s">
        <v>518</v>
      </c>
      <c r="F4712" s="29">
        <v>380</v>
      </c>
      <c r="G4712" s="29">
        <v>453098395.38</v>
      </c>
      <c r="H4712" t="s">
        <v>11</v>
      </c>
      <c r="I4712" t="s">
        <v>1122</v>
      </c>
      <c r="J4712" t="s">
        <v>1087</v>
      </c>
      <c r="K4712" t="s">
        <v>1123</v>
      </c>
    </row>
    <row r="4713" spans="1:11">
      <c r="A4713" s="26">
        <v>43462</v>
      </c>
      <c r="B4713" t="s">
        <v>516</v>
      </c>
      <c r="C4713" t="s">
        <v>517</v>
      </c>
      <c r="D4713" t="s">
        <v>615</v>
      </c>
      <c r="E4713" t="s">
        <v>518</v>
      </c>
      <c r="F4713" s="29">
        <v>0</v>
      </c>
      <c r="G4713" s="29">
        <v>0</v>
      </c>
      <c r="H4713" t="s">
        <v>11</v>
      </c>
      <c r="I4713" t="s">
        <v>1345</v>
      </c>
      <c r="J4713" t="s">
        <v>1129</v>
      </c>
      <c r="K4713" t="s">
        <v>1346</v>
      </c>
    </row>
    <row r="4714" spans="1:11">
      <c r="A4714" s="26">
        <v>43462</v>
      </c>
      <c r="B4714" t="s">
        <v>516</v>
      </c>
      <c r="C4714" t="s">
        <v>517</v>
      </c>
      <c r="D4714" t="s">
        <v>615</v>
      </c>
      <c r="E4714" t="s">
        <v>518</v>
      </c>
      <c r="F4714" s="29">
        <v>1062</v>
      </c>
      <c r="G4714" s="29">
        <v>5338168.2300000004</v>
      </c>
      <c r="H4714" t="s">
        <v>11</v>
      </c>
      <c r="I4714" t="s">
        <v>1128</v>
      </c>
      <c r="J4714" t="s">
        <v>1129</v>
      </c>
      <c r="K4714" t="s">
        <v>1130</v>
      </c>
    </row>
    <row r="4715" spans="1:11">
      <c r="A4715" s="26">
        <v>43462</v>
      </c>
      <c r="B4715" t="s">
        <v>516</v>
      </c>
      <c r="C4715" t="s">
        <v>517</v>
      </c>
      <c r="D4715" t="s">
        <v>615</v>
      </c>
      <c r="E4715" t="s">
        <v>518</v>
      </c>
      <c r="F4715" s="29">
        <v>625</v>
      </c>
      <c r="G4715" s="29">
        <v>1957197</v>
      </c>
      <c r="H4715" t="s">
        <v>11</v>
      </c>
      <c r="I4715" t="s">
        <v>1131</v>
      </c>
      <c r="J4715" t="s">
        <v>1129</v>
      </c>
      <c r="K4715" t="s">
        <v>1132</v>
      </c>
    </row>
    <row r="4716" spans="1:11">
      <c r="A4716" s="26">
        <v>43462</v>
      </c>
      <c r="B4716" t="s">
        <v>516</v>
      </c>
      <c r="C4716" t="s">
        <v>517</v>
      </c>
      <c r="D4716" t="s">
        <v>615</v>
      </c>
      <c r="E4716" t="s">
        <v>518</v>
      </c>
      <c r="F4716" s="29">
        <v>323377</v>
      </c>
      <c r="G4716" s="29">
        <v>699660498.61000001</v>
      </c>
      <c r="H4716" t="s">
        <v>11</v>
      </c>
      <c r="I4716" t="s">
        <v>1133</v>
      </c>
      <c r="J4716" t="s">
        <v>1129</v>
      </c>
      <c r="K4716" t="s">
        <v>1134</v>
      </c>
    </row>
    <row r="4717" spans="1:11">
      <c r="A4717" s="26">
        <v>43462</v>
      </c>
      <c r="B4717" t="s">
        <v>516</v>
      </c>
      <c r="C4717" t="s">
        <v>517</v>
      </c>
      <c r="D4717" t="s">
        <v>615</v>
      </c>
      <c r="E4717" t="s">
        <v>518</v>
      </c>
      <c r="F4717" s="29">
        <v>376651</v>
      </c>
      <c r="G4717" s="29">
        <v>969463915</v>
      </c>
      <c r="H4717" t="s">
        <v>11</v>
      </c>
      <c r="I4717" t="s">
        <v>1133</v>
      </c>
      <c r="J4717" t="s">
        <v>1129</v>
      </c>
      <c r="K4717" t="s">
        <v>1135</v>
      </c>
    </row>
    <row r="4718" spans="1:11">
      <c r="A4718" s="26">
        <v>43462</v>
      </c>
      <c r="B4718" t="s">
        <v>516</v>
      </c>
      <c r="C4718" t="s">
        <v>517</v>
      </c>
      <c r="D4718" t="s">
        <v>615</v>
      </c>
      <c r="E4718" t="s">
        <v>518</v>
      </c>
      <c r="F4718" s="29">
        <v>351022</v>
      </c>
      <c r="G4718" s="29">
        <v>794256827.37</v>
      </c>
      <c r="H4718" t="s">
        <v>11</v>
      </c>
      <c r="I4718" t="s">
        <v>1133</v>
      </c>
      <c r="J4718" t="s">
        <v>1129</v>
      </c>
      <c r="K4718" t="s">
        <v>1136</v>
      </c>
    </row>
    <row r="4719" spans="1:11">
      <c r="A4719" s="26">
        <v>43462</v>
      </c>
      <c r="B4719" t="s">
        <v>516</v>
      </c>
      <c r="C4719" t="s">
        <v>517</v>
      </c>
      <c r="D4719" t="s">
        <v>615</v>
      </c>
      <c r="E4719" t="s">
        <v>518</v>
      </c>
      <c r="F4719" s="29">
        <v>426255</v>
      </c>
      <c r="G4719" s="29">
        <v>1127778167.5</v>
      </c>
      <c r="H4719" t="s">
        <v>11</v>
      </c>
      <c r="I4719" t="s">
        <v>1133</v>
      </c>
      <c r="J4719" t="s">
        <v>1129</v>
      </c>
      <c r="K4719" t="s">
        <v>1137</v>
      </c>
    </row>
    <row r="4720" spans="1:11">
      <c r="A4720" s="26">
        <v>43462</v>
      </c>
      <c r="B4720" t="s">
        <v>516</v>
      </c>
      <c r="C4720" t="s">
        <v>517</v>
      </c>
      <c r="D4720" t="s">
        <v>615</v>
      </c>
      <c r="E4720" t="s">
        <v>518</v>
      </c>
      <c r="F4720" s="29">
        <v>289575</v>
      </c>
      <c r="G4720" s="29">
        <v>1038948403.23</v>
      </c>
      <c r="H4720" t="s">
        <v>11</v>
      </c>
      <c r="I4720" t="s">
        <v>1138</v>
      </c>
      <c r="J4720" t="s">
        <v>1129</v>
      </c>
      <c r="K4720" t="s">
        <v>1139</v>
      </c>
    </row>
    <row r="4721" spans="1:11">
      <c r="A4721" s="26">
        <v>43462</v>
      </c>
      <c r="B4721" t="s">
        <v>516</v>
      </c>
      <c r="C4721" t="s">
        <v>517</v>
      </c>
      <c r="D4721" t="s">
        <v>615</v>
      </c>
      <c r="E4721" t="s">
        <v>518</v>
      </c>
      <c r="F4721" s="29">
        <v>0</v>
      </c>
      <c r="G4721" s="29">
        <v>0</v>
      </c>
      <c r="H4721" t="s">
        <v>11</v>
      </c>
      <c r="I4721" t="s">
        <v>1347</v>
      </c>
      <c r="J4721" t="s">
        <v>1129</v>
      </c>
      <c r="K4721" t="s">
        <v>1348</v>
      </c>
    </row>
    <row r="4722" spans="1:11">
      <c r="A4722" s="26">
        <v>43462</v>
      </c>
      <c r="B4722" t="s">
        <v>516</v>
      </c>
      <c r="C4722" t="s">
        <v>517</v>
      </c>
      <c r="D4722" t="s">
        <v>615</v>
      </c>
      <c r="E4722" t="s">
        <v>518</v>
      </c>
      <c r="F4722" s="29">
        <v>2</v>
      </c>
      <c r="G4722" s="29">
        <v>5736</v>
      </c>
      <c r="H4722" t="s">
        <v>11</v>
      </c>
      <c r="I4722" t="s">
        <v>626</v>
      </c>
      <c r="J4722" t="s">
        <v>1140</v>
      </c>
      <c r="K4722" t="s">
        <v>1141</v>
      </c>
    </row>
    <row r="4723" spans="1:11">
      <c r="A4723" s="26">
        <v>43462</v>
      </c>
      <c r="B4723" t="s">
        <v>516</v>
      </c>
      <c r="C4723" t="s">
        <v>517</v>
      </c>
      <c r="D4723" t="s">
        <v>615</v>
      </c>
      <c r="E4723" t="s">
        <v>518</v>
      </c>
      <c r="F4723" s="29">
        <v>58</v>
      </c>
      <c r="G4723" s="29">
        <v>44630.15</v>
      </c>
      <c r="H4723" t="s">
        <v>11</v>
      </c>
      <c r="I4723" t="s">
        <v>629</v>
      </c>
      <c r="J4723" t="s">
        <v>1140</v>
      </c>
      <c r="K4723" t="s">
        <v>1142</v>
      </c>
    </row>
    <row r="4724" spans="1:11">
      <c r="A4724" s="26">
        <v>43462</v>
      </c>
      <c r="B4724" t="s">
        <v>516</v>
      </c>
      <c r="C4724" t="s">
        <v>517</v>
      </c>
      <c r="D4724" t="s">
        <v>615</v>
      </c>
      <c r="E4724" t="s">
        <v>518</v>
      </c>
      <c r="F4724" s="29">
        <v>90</v>
      </c>
      <c r="G4724" s="29">
        <v>52718.15</v>
      </c>
      <c r="H4724" t="s">
        <v>11</v>
      </c>
      <c r="I4724" t="s">
        <v>631</v>
      </c>
      <c r="J4724" t="s">
        <v>1140</v>
      </c>
      <c r="K4724" t="s">
        <v>1143</v>
      </c>
    </row>
    <row r="4725" spans="1:11">
      <c r="A4725" s="26">
        <v>43462</v>
      </c>
      <c r="B4725" t="s">
        <v>516</v>
      </c>
      <c r="C4725" t="s">
        <v>517</v>
      </c>
      <c r="D4725" t="s">
        <v>615</v>
      </c>
      <c r="E4725" t="s">
        <v>518</v>
      </c>
      <c r="F4725" s="29">
        <v>158</v>
      </c>
      <c r="G4725" s="29">
        <v>1312134.1499999999</v>
      </c>
      <c r="H4725" t="s">
        <v>11</v>
      </c>
      <c r="I4725" t="s">
        <v>1237</v>
      </c>
      <c r="J4725" t="s">
        <v>1140</v>
      </c>
      <c r="K4725" t="s">
        <v>1144</v>
      </c>
    </row>
    <row r="4726" spans="1:11">
      <c r="A4726" s="26">
        <v>43462</v>
      </c>
      <c r="B4726" t="s">
        <v>516</v>
      </c>
      <c r="C4726" t="s">
        <v>517</v>
      </c>
      <c r="D4726" t="s">
        <v>615</v>
      </c>
      <c r="E4726" t="s">
        <v>518</v>
      </c>
      <c r="F4726" s="29">
        <v>12</v>
      </c>
      <c r="G4726" s="29">
        <v>29865.23</v>
      </c>
      <c r="H4726" t="s">
        <v>11</v>
      </c>
      <c r="I4726" t="s">
        <v>635</v>
      </c>
      <c r="J4726" t="s">
        <v>1140</v>
      </c>
      <c r="K4726" t="s">
        <v>1145</v>
      </c>
    </row>
    <row r="4727" spans="1:11">
      <c r="A4727" s="26">
        <v>43462</v>
      </c>
      <c r="B4727" t="s">
        <v>516</v>
      </c>
      <c r="C4727" t="s">
        <v>517</v>
      </c>
      <c r="D4727" t="s">
        <v>615</v>
      </c>
      <c r="E4727" t="s">
        <v>518</v>
      </c>
      <c r="F4727" s="29">
        <v>0</v>
      </c>
      <c r="G4727" s="29">
        <v>1566.46</v>
      </c>
      <c r="H4727" t="s">
        <v>11</v>
      </c>
      <c r="I4727" t="s">
        <v>637</v>
      </c>
      <c r="J4727" t="s">
        <v>1140</v>
      </c>
      <c r="K4727" t="s">
        <v>1146</v>
      </c>
    </row>
    <row r="4728" spans="1:11">
      <c r="A4728" s="26">
        <v>43462</v>
      </c>
      <c r="B4728" t="s">
        <v>516</v>
      </c>
      <c r="C4728" t="s">
        <v>517</v>
      </c>
      <c r="D4728" t="s">
        <v>615</v>
      </c>
      <c r="E4728" t="s">
        <v>518</v>
      </c>
      <c r="F4728" s="29">
        <v>7</v>
      </c>
      <c r="G4728" s="29">
        <v>7634.46</v>
      </c>
      <c r="H4728" t="s">
        <v>11</v>
      </c>
      <c r="I4728" t="s">
        <v>639</v>
      </c>
      <c r="J4728" t="s">
        <v>1140</v>
      </c>
      <c r="K4728" t="s">
        <v>1147</v>
      </c>
    </row>
    <row r="4729" spans="1:11">
      <c r="A4729" s="26">
        <v>43462</v>
      </c>
      <c r="B4729" t="s">
        <v>516</v>
      </c>
      <c r="C4729" t="s">
        <v>517</v>
      </c>
      <c r="D4729" t="s">
        <v>615</v>
      </c>
      <c r="E4729" t="s">
        <v>518</v>
      </c>
      <c r="F4729" s="29">
        <v>38</v>
      </c>
      <c r="G4729" s="29">
        <v>21892.62</v>
      </c>
      <c r="H4729" t="s">
        <v>11</v>
      </c>
      <c r="I4729" t="s">
        <v>641</v>
      </c>
      <c r="J4729" t="s">
        <v>1140</v>
      </c>
      <c r="K4729" t="s">
        <v>1148</v>
      </c>
    </row>
    <row r="4730" spans="1:11">
      <c r="A4730" s="26">
        <v>43462</v>
      </c>
      <c r="B4730" t="s">
        <v>516</v>
      </c>
      <c r="C4730" t="s">
        <v>517</v>
      </c>
      <c r="D4730" t="s">
        <v>615</v>
      </c>
      <c r="E4730" t="s">
        <v>518</v>
      </c>
      <c r="F4730" s="29">
        <v>0</v>
      </c>
      <c r="G4730" s="29">
        <v>357.54</v>
      </c>
      <c r="H4730" t="s">
        <v>11</v>
      </c>
      <c r="I4730" t="s">
        <v>643</v>
      </c>
      <c r="J4730" t="s">
        <v>1140</v>
      </c>
      <c r="K4730" t="s">
        <v>1149</v>
      </c>
    </row>
    <row r="4731" spans="1:11">
      <c r="A4731" s="26">
        <v>43462</v>
      </c>
      <c r="B4731" t="s">
        <v>516</v>
      </c>
      <c r="C4731" t="s">
        <v>517</v>
      </c>
      <c r="D4731" t="s">
        <v>615</v>
      </c>
      <c r="E4731" t="s">
        <v>518</v>
      </c>
      <c r="F4731" s="29">
        <v>48</v>
      </c>
      <c r="G4731" s="29">
        <v>107196.92</v>
      </c>
      <c r="H4731" t="s">
        <v>11</v>
      </c>
      <c r="I4731" t="s">
        <v>645</v>
      </c>
      <c r="J4731" t="s">
        <v>1140</v>
      </c>
      <c r="K4731" t="s">
        <v>1150</v>
      </c>
    </row>
    <row r="4732" spans="1:11">
      <c r="A4732" s="26">
        <v>43462</v>
      </c>
      <c r="B4732" t="s">
        <v>516</v>
      </c>
      <c r="C4732" t="s">
        <v>517</v>
      </c>
      <c r="D4732" t="s">
        <v>615</v>
      </c>
      <c r="E4732" t="s">
        <v>518</v>
      </c>
      <c r="F4732" s="29">
        <v>9</v>
      </c>
      <c r="G4732" s="29">
        <v>11845.54</v>
      </c>
      <c r="H4732" t="s">
        <v>11</v>
      </c>
      <c r="I4732" t="s">
        <v>1238</v>
      </c>
      <c r="J4732" t="s">
        <v>1140</v>
      </c>
      <c r="K4732" t="s">
        <v>1151</v>
      </c>
    </row>
    <row r="4733" spans="1:11">
      <c r="A4733" s="26">
        <v>43462</v>
      </c>
      <c r="B4733" t="s">
        <v>516</v>
      </c>
      <c r="C4733" t="s">
        <v>517</v>
      </c>
      <c r="D4733" t="s">
        <v>615</v>
      </c>
      <c r="E4733" t="s">
        <v>518</v>
      </c>
      <c r="F4733" s="29">
        <v>0</v>
      </c>
      <c r="G4733" s="29">
        <v>362.77</v>
      </c>
      <c r="H4733" t="s">
        <v>11</v>
      </c>
      <c r="I4733" t="s">
        <v>649</v>
      </c>
      <c r="J4733" t="s">
        <v>1140</v>
      </c>
      <c r="K4733" t="s">
        <v>1152</v>
      </c>
    </row>
    <row r="4734" spans="1:11">
      <c r="A4734" s="26">
        <v>43462</v>
      </c>
      <c r="B4734" t="s">
        <v>516</v>
      </c>
      <c r="C4734" t="s">
        <v>517</v>
      </c>
      <c r="D4734" t="s">
        <v>615</v>
      </c>
      <c r="E4734" t="s">
        <v>518</v>
      </c>
      <c r="F4734" s="29">
        <v>22</v>
      </c>
      <c r="G4734" s="29">
        <v>30561.85</v>
      </c>
      <c r="H4734" t="s">
        <v>11</v>
      </c>
      <c r="I4734" t="s">
        <v>1239</v>
      </c>
      <c r="J4734" t="s">
        <v>1140</v>
      </c>
      <c r="K4734" t="s">
        <v>1153</v>
      </c>
    </row>
    <row r="4735" spans="1:11">
      <c r="A4735" s="26">
        <v>43462</v>
      </c>
      <c r="B4735" t="s">
        <v>516</v>
      </c>
      <c r="C4735" t="s">
        <v>517</v>
      </c>
      <c r="D4735" t="s">
        <v>615</v>
      </c>
      <c r="E4735" t="s">
        <v>518</v>
      </c>
      <c r="F4735" s="29">
        <v>3</v>
      </c>
      <c r="G4735" s="29">
        <v>5680</v>
      </c>
      <c r="H4735" t="s">
        <v>11</v>
      </c>
      <c r="I4735" t="s">
        <v>653</v>
      </c>
      <c r="J4735" t="s">
        <v>1140</v>
      </c>
      <c r="K4735" t="s">
        <v>1154</v>
      </c>
    </row>
    <row r="4736" spans="1:11">
      <c r="A4736" s="26">
        <v>43462</v>
      </c>
      <c r="B4736" t="s">
        <v>516</v>
      </c>
      <c r="C4736" t="s">
        <v>517</v>
      </c>
      <c r="D4736" t="s">
        <v>615</v>
      </c>
      <c r="E4736" t="s">
        <v>518</v>
      </c>
      <c r="F4736" s="29">
        <v>3</v>
      </c>
      <c r="G4736" s="29">
        <v>5509.85</v>
      </c>
      <c r="H4736" t="s">
        <v>11</v>
      </c>
      <c r="I4736" t="s">
        <v>1240</v>
      </c>
      <c r="J4736" t="s">
        <v>1140</v>
      </c>
      <c r="K4736" t="s">
        <v>1155</v>
      </c>
    </row>
    <row r="4737" spans="1:11">
      <c r="A4737" s="26">
        <v>43462</v>
      </c>
      <c r="B4737" t="s">
        <v>516</v>
      </c>
      <c r="C4737" t="s">
        <v>517</v>
      </c>
      <c r="D4737" t="s">
        <v>615</v>
      </c>
      <c r="E4737" t="s">
        <v>518</v>
      </c>
      <c r="F4737" s="29">
        <v>5</v>
      </c>
      <c r="G4737" s="29">
        <v>8656</v>
      </c>
      <c r="H4737" t="s">
        <v>11</v>
      </c>
      <c r="I4737" t="s">
        <v>657</v>
      </c>
      <c r="J4737" t="s">
        <v>1140</v>
      </c>
      <c r="K4737" t="s">
        <v>1156</v>
      </c>
    </row>
    <row r="4738" spans="1:11">
      <c r="A4738" s="26">
        <v>43462</v>
      </c>
      <c r="B4738" t="s">
        <v>516</v>
      </c>
      <c r="C4738" t="s">
        <v>517</v>
      </c>
      <c r="D4738" t="s">
        <v>615</v>
      </c>
      <c r="E4738" t="s">
        <v>518</v>
      </c>
      <c r="F4738" s="29">
        <v>4</v>
      </c>
      <c r="G4738" s="29">
        <v>16905.54</v>
      </c>
      <c r="H4738" t="s">
        <v>11</v>
      </c>
      <c r="I4738" t="s">
        <v>1336</v>
      </c>
      <c r="J4738" t="s">
        <v>1140</v>
      </c>
      <c r="K4738" t="s">
        <v>1228</v>
      </c>
    </row>
    <row r="4739" spans="1:11">
      <c r="A4739" s="26">
        <v>43462</v>
      </c>
      <c r="B4739" t="s">
        <v>516</v>
      </c>
      <c r="C4739" t="s">
        <v>517</v>
      </c>
      <c r="D4739" t="s">
        <v>615</v>
      </c>
      <c r="E4739" t="s">
        <v>518</v>
      </c>
      <c r="F4739" s="29">
        <v>4</v>
      </c>
      <c r="G4739" s="29">
        <v>2063.08</v>
      </c>
      <c r="H4739" t="s">
        <v>11</v>
      </c>
      <c r="I4739" t="s">
        <v>665</v>
      </c>
      <c r="J4739" t="s">
        <v>1140</v>
      </c>
      <c r="K4739" t="s">
        <v>1157</v>
      </c>
    </row>
    <row r="4740" spans="1:11">
      <c r="A4740" s="26">
        <v>43462</v>
      </c>
      <c r="B4740" t="s">
        <v>516</v>
      </c>
      <c r="C4740" t="s">
        <v>517</v>
      </c>
      <c r="D4740" t="s">
        <v>615</v>
      </c>
      <c r="E4740" t="s">
        <v>518</v>
      </c>
      <c r="F4740" s="29">
        <v>0</v>
      </c>
      <c r="G4740" s="29">
        <v>27.38</v>
      </c>
      <c r="H4740" t="s">
        <v>11</v>
      </c>
      <c r="I4740" t="s">
        <v>671</v>
      </c>
      <c r="J4740" t="s">
        <v>1140</v>
      </c>
      <c r="K4740" t="s">
        <v>1158</v>
      </c>
    </row>
    <row r="4741" spans="1:11">
      <c r="A4741" s="26">
        <v>43462</v>
      </c>
      <c r="B4741" t="s">
        <v>516</v>
      </c>
      <c r="C4741" t="s">
        <v>517</v>
      </c>
      <c r="D4741" t="s">
        <v>615</v>
      </c>
      <c r="E4741" t="s">
        <v>518</v>
      </c>
      <c r="F4741" s="29">
        <v>1</v>
      </c>
      <c r="G4741" s="29">
        <v>96.92</v>
      </c>
      <c r="H4741" t="s">
        <v>11</v>
      </c>
      <c r="I4741" t="s">
        <v>1244</v>
      </c>
      <c r="J4741" t="s">
        <v>1140</v>
      </c>
      <c r="K4741" t="s">
        <v>1159</v>
      </c>
    </row>
    <row r="4742" spans="1:11">
      <c r="A4742" s="26">
        <v>43462</v>
      </c>
      <c r="B4742" t="s">
        <v>516</v>
      </c>
      <c r="C4742" t="s">
        <v>517</v>
      </c>
      <c r="D4742" t="s">
        <v>615</v>
      </c>
      <c r="E4742" t="s">
        <v>518</v>
      </c>
      <c r="F4742" s="29">
        <v>8</v>
      </c>
      <c r="G4742" s="29">
        <v>18464.310000000001</v>
      </c>
      <c r="H4742" t="s">
        <v>11</v>
      </c>
      <c r="I4742" t="s">
        <v>1245</v>
      </c>
      <c r="J4742" t="s">
        <v>1140</v>
      </c>
      <c r="K4742" t="s">
        <v>1160</v>
      </c>
    </row>
    <row r="4743" spans="1:11">
      <c r="A4743" s="26">
        <v>43462</v>
      </c>
      <c r="B4743" t="s">
        <v>516</v>
      </c>
      <c r="C4743" t="s">
        <v>517</v>
      </c>
      <c r="D4743" t="s">
        <v>615</v>
      </c>
      <c r="E4743" t="s">
        <v>518</v>
      </c>
      <c r="F4743" s="29">
        <v>0</v>
      </c>
      <c r="G4743" s="29">
        <v>798.46</v>
      </c>
      <c r="H4743" t="s">
        <v>11</v>
      </c>
      <c r="I4743" t="s">
        <v>1246</v>
      </c>
      <c r="J4743" t="s">
        <v>1140</v>
      </c>
      <c r="K4743" t="s">
        <v>1161</v>
      </c>
    </row>
    <row r="4744" spans="1:11">
      <c r="A4744" s="26">
        <v>43462</v>
      </c>
      <c r="B4744" t="s">
        <v>516</v>
      </c>
      <c r="C4744" t="s">
        <v>517</v>
      </c>
      <c r="D4744" t="s">
        <v>615</v>
      </c>
      <c r="E4744" t="s">
        <v>518</v>
      </c>
      <c r="F4744" s="29">
        <v>19</v>
      </c>
      <c r="G4744" s="29">
        <v>58974.92</v>
      </c>
      <c r="H4744" t="s">
        <v>11</v>
      </c>
      <c r="I4744" t="s">
        <v>681</v>
      </c>
      <c r="J4744" t="s">
        <v>1140</v>
      </c>
      <c r="K4744" t="s">
        <v>1162</v>
      </c>
    </row>
    <row r="4745" spans="1:11">
      <c r="A4745" s="26">
        <v>43462</v>
      </c>
      <c r="B4745" t="s">
        <v>516</v>
      </c>
      <c r="C4745" t="s">
        <v>517</v>
      </c>
      <c r="D4745" t="s">
        <v>615</v>
      </c>
      <c r="E4745" t="s">
        <v>518</v>
      </c>
      <c r="F4745" s="29">
        <v>1</v>
      </c>
      <c r="G4745" s="29">
        <v>6064.62</v>
      </c>
      <c r="H4745" t="s">
        <v>11</v>
      </c>
      <c r="I4745" t="s">
        <v>685</v>
      </c>
      <c r="J4745" t="s">
        <v>1140</v>
      </c>
      <c r="K4745" t="s">
        <v>1163</v>
      </c>
    </row>
    <row r="4746" spans="1:11">
      <c r="A4746" s="26">
        <v>43462</v>
      </c>
      <c r="B4746" t="s">
        <v>516</v>
      </c>
      <c r="C4746" t="s">
        <v>517</v>
      </c>
      <c r="D4746" t="s">
        <v>615</v>
      </c>
      <c r="E4746" t="s">
        <v>518</v>
      </c>
      <c r="F4746" s="29">
        <v>3</v>
      </c>
      <c r="G4746" s="29">
        <v>8293.85</v>
      </c>
      <c r="H4746" t="s">
        <v>11</v>
      </c>
      <c r="I4746" t="s">
        <v>687</v>
      </c>
      <c r="J4746" t="s">
        <v>1140</v>
      </c>
      <c r="K4746" t="s">
        <v>1164</v>
      </c>
    </row>
    <row r="4747" spans="1:11">
      <c r="A4747" s="26">
        <v>43462</v>
      </c>
      <c r="B4747" t="s">
        <v>516</v>
      </c>
      <c r="C4747" t="s">
        <v>517</v>
      </c>
      <c r="D4747" t="s">
        <v>615</v>
      </c>
      <c r="E4747" t="s">
        <v>518</v>
      </c>
      <c r="F4747" s="29">
        <v>2</v>
      </c>
      <c r="G4747" s="29">
        <v>15322.46</v>
      </c>
      <c r="H4747" t="s">
        <v>11</v>
      </c>
      <c r="I4747" t="s">
        <v>689</v>
      </c>
      <c r="J4747" t="s">
        <v>1140</v>
      </c>
      <c r="K4747" t="s">
        <v>1165</v>
      </c>
    </row>
    <row r="4748" spans="1:11">
      <c r="A4748" s="26">
        <v>43462</v>
      </c>
      <c r="B4748" t="s">
        <v>516</v>
      </c>
      <c r="C4748" t="s">
        <v>517</v>
      </c>
      <c r="D4748" t="s">
        <v>615</v>
      </c>
      <c r="E4748" t="s">
        <v>518</v>
      </c>
      <c r="F4748" s="29">
        <v>4</v>
      </c>
      <c r="G4748" s="29">
        <v>5903.08</v>
      </c>
      <c r="H4748" t="s">
        <v>11</v>
      </c>
      <c r="I4748" t="s">
        <v>691</v>
      </c>
      <c r="J4748" t="s">
        <v>1140</v>
      </c>
      <c r="K4748" t="s">
        <v>1166</v>
      </c>
    </row>
    <row r="4749" spans="1:11">
      <c r="A4749" s="26">
        <v>43462</v>
      </c>
      <c r="B4749" t="s">
        <v>516</v>
      </c>
      <c r="C4749" t="s">
        <v>517</v>
      </c>
      <c r="D4749" t="s">
        <v>615</v>
      </c>
      <c r="E4749" t="s">
        <v>518</v>
      </c>
      <c r="F4749" s="29">
        <v>54</v>
      </c>
      <c r="G4749" s="29">
        <v>32514.15</v>
      </c>
      <c r="H4749" t="s">
        <v>11</v>
      </c>
      <c r="I4749" t="s">
        <v>693</v>
      </c>
      <c r="J4749" t="s">
        <v>1140</v>
      </c>
      <c r="K4749" t="s">
        <v>1167</v>
      </c>
    </row>
    <row r="4750" spans="1:11">
      <c r="A4750" s="26">
        <v>43462</v>
      </c>
      <c r="B4750" t="s">
        <v>516</v>
      </c>
      <c r="C4750" t="s">
        <v>517</v>
      </c>
      <c r="D4750" t="s">
        <v>615</v>
      </c>
      <c r="E4750" t="s">
        <v>518</v>
      </c>
      <c r="F4750" s="29">
        <v>0</v>
      </c>
      <c r="G4750" s="29">
        <v>135.08000000000001</v>
      </c>
      <c r="H4750" t="s">
        <v>11</v>
      </c>
      <c r="I4750" t="s">
        <v>695</v>
      </c>
      <c r="J4750" t="s">
        <v>1140</v>
      </c>
      <c r="K4750" t="s">
        <v>1168</v>
      </c>
    </row>
    <row r="4751" spans="1:11">
      <c r="A4751" s="26">
        <v>43462</v>
      </c>
      <c r="B4751" t="s">
        <v>516</v>
      </c>
      <c r="C4751" t="s">
        <v>517</v>
      </c>
      <c r="D4751" t="s">
        <v>615</v>
      </c>
      <c r="E4751" t="s">
        <v>518</v>
      </c>
      <c r="F4751" s="29">
        <v>56</v>
      </c>
      <c r="G4751" s="29">
        <v>40439.379999999997</v>
      </c>
      <c r="H4751" t="s">
        <v>11</v>
      </c>
      <c r="I4751" t="s">
        <v>697</v>
      </c>
      <c r="J4751" t="s">
        <v>1140</v>
      </c>
      <c r="K4751" t="s">
        <v>1169</v>
      </c>
    </row>
    <row r="4752" spans="1:11">
      <c r="A4752" s="26">
        <v>43462</v>
      </c>
      <c r="B4752" t="s">
        <v>516</v>
      </c>
      <c r="C4752" t="s">
        <v>517</v>
      </c>
      <c r="D4752" t="s">
        <v>615</v>
      </c>
      <c r="E4752" t="s">
        <v>518</v>
      </c>
      <c r="F4752" s="29">
        <v>6</v>
      </c>
      <c r="G4752" s="29">
        <v>11708</v>
      </c>
      <c r="H4752" t="s">
        <v>11</v>
      </c>
      <c r="I4752" t="s">
        <v>699</v>
      </c>
      <c r="J4752" t="s">
        <v>1140</v>
      </c>
      <c r="K4752" t="s">
        <v>1170</v>
      </c>
    </row>
    <row r="4753" spans="1:11">
      <c r="A4753" s="26">
        <v>43462</v>
      </c>
      <c r="B4753" t="s">
        <v>516</v>
      </c>
      <c r="C4753" t="s">
        <v>517</v>
      </c>
      <c r="D4753" t="s">
        <v>615</v>
      </c>
      <c r="E4753" t="s">
        <v>518</v>
      </c>
      <c r="F4753" s="29">
        <v>16</v>
      </c>
      <c r="G4753" s="29">
        <v>26420.31</v>
      </c>
      <c r="H4753" t="s">
        <v>11</v>
      </c>
      <c r="I4753" t="s">
        <v>1248</v>
      </c>
      <c r="J4753" t="s">
        <v>1140</v>
      </c>
      <c r="K4753" t="s">
        <v>1229</v>
      </c>
    </row>
    <row r="4754" spans="1:11">
      <c r="A4754" s="26">
        <v>43462</v>
      </c>
      <c r="B4754" t="s">
        <v>516</v>
      </c>
      <c r="C4754" t="s">
        <v>517</v>
      </c>
      <c r="D4754" t="s">
        <v>615</v>
      </c>
      <c r="E4754" t="s">
        <v>518</v>
      </c>
      <c r="F4754" s="29">
        <v>3</v>
      </c>
      <c r="G4754" s="29">
        <v>47342.46</v>
      </c>
      <c r="H4754" t="s">
        <v>11</v>
      </c>
      <c r="I4754" t="s">
        <v>701</v>
      </c>
      <c r="J4754" t="s">
        <v>1140</v>
      </c>
      <c r="K4754" t="s">
        <v>1171</v>
      </c>
    </row>
    <row r="4755" spans="1:11">
      <c r="A4755" s="26">
        <v>43462</v>
      </c>
      <c r="B4755" t="s">
        <v>516</v>
      </c>
      <c r="C4755" t="s">
        <v>517</v>
      </c>
      <c r="D4755" t="s">
        <v>615</v>
      </c>
      <c r="E4755" t="s">
        <v>518</v>
      </c>
      <c r="F4755" s="29">
        <v>4</v>
      </c>
      <c r="G4755" s="29">
        <v>8167.24</v>
      </c>
      <c r="H4755" t="s">
        <v>11</v>
      </c>
      <c r="I4755" t="s">
        <v>1249</v>
      </c>
      <c r="J4755" t="s">
        <v>1140</v>
      </c>
      <c r="K4755" t="s">
        <v>1208</v>
      </c>
    </row>
    <row r="4756" spans="1:11">
      <c r="A4756" s="26">
        <v>43462</v>
      </c>
      <c r="B4756" t="s">
        <v>516</v>
      </c>
      <c r="C4756" t="s">
        <v>517</v>
      </c>
      <c r="D4756" t="s">
        <v>615</v>
      </c>
      <c r="E4756" t="s">
        <v>518</v>
      </c>
      <c r="F4756" s="29">
        <v>3</v>
      </c>
      <c r="G4756" s="29">
        <v>7646.15</v>
      </c>
      <c r="H4756" t="s">
        <v>11</v>
      </c>
      <c r="I4756" t="s">
        <v>1250</v>
      </c>
      <c r="J4756" t="s">
        <v>1140</v>
      </c>
      <c r="K4756" t="s">
        <v>1172</v>
      </c>
    </row>
    <row r="4757" spans="1:11">
      <c r="A4757" s="26">
        <v>43462</v>
      </c>
      <c r="B4757" t="s">
        <v>516</v>
      </c>
      <c r="C4757" t="s">
        <v>517</v>
      </c>
      <c r="D4757" t="s">
        <v>615</v>
      </c>
      <c r="E4757" t="s">
        <v>518</v>
      </c>
      <c r="F4757" s="29">
        <v>32</v>
      </c>
      <c r="G4757" s="29">
        <v>131880.92000000001</v>
      </c>
      <c r="H4757" t="s">
        <v>11</v>
      </c>
      <c r="I4757" t="s">
        <v>763</v>
      </c>
      <c r="J4757" t="s">
        <v>1140</v>
      </c>
      <c r="K4757" t="s">
        <v>1173</v>
      </c>
    </row>
    <row r="4758" spans="1:11">
      <c r="A4758" s="26">
        <v>43462</v>
      </c>
      <c r="B4758" t="s">
        <v>516</v>
      </c>
      <c r="C4758" t="s">
        <v>517</v>
      </c>
      <c r="D4758" t="s">
        <v>615</v>
      </c>
      <c r="E4758" t="s">
        <v>518</v>
      </c>
      <c r="F4758" s="29">
        <v>10</v>
      </c>
      <c r="G4758" s="29">
        <v>324449.53999999998</v>
      </c>
      <c r="H4758" t="s">
        <v>11</v>
      </c>
      <c r="I4758" t="s">
        <v>781</v>
      </c>
      <c r="J4758" t="s">
        <v>1140</v>
      </c>
      <c r="K4758" t="s">
        <v>1174</v>
      </c>
    </row>
    <row r="4759" spans="1:11">
      <c r="A4759" s="26">
        <v>43462</v>
      </c>
      <c r="B4759" t="s">
        <v>516</v>
      </c>
      <c r="C4759" t="s">
        <v>517</v>
      </c>
      <c r="D4759" t="s">
        <v>615</v>
      </c>
      <c r="E4759" t="s">
        <v>518</v>
      </c>
      <c r="F4759" s="29">
        <v>12</v>
      </c>
      <c r="G4759" s="29">
        <v>71079.38</v>
      </c>
      <c r="H4759" t="s">
        <v>11</v>
      </c>
      <c r="I4759" t="s">
        <v>789</v>
      </c>
      <c r="J4759" t="s">
        <v>1140</v>
      </c>
      <c r="K4759" t="s">
        <v>1175</v>
      </c>
    </row>
    <row r="4760" spans="1:11">
      <c r="A4760" s="26">
        <v>43462</v>
      </c>
      <c r="B4760" t="s">
        <v>516</v>
      </c>
      <c r="C4760" t="s">
        <v>517</v>
      </c>
      <c r="D4760" t="s">
        <v>615</v>
      </c>
      <c r="E4760" t="s">
        <v>518</v>
      </c>
      <c r="F4760" s="29">
        <v>2</v>
      </c>
      <c r="G4760" s="29">
        <v>480375.08</v>
      </c>
      <c r="H4760" t="s">
        <v>11</v>
      </c>
      <c r="I4760" t="s">
        <v>809</v>
      </c>
      <c r="J4760" t="s">
        <v>1140</v>
      </c>
      <c r="K4760" t="s">
        <v>1176</v>
      </c>
    </row>
    <row r="4761" spans="1:11">
      <c r="A4761" s="26">
        <v>43462</v>
      </c>
      <c r="B4761" t="s">
        <v>516</v>
      </c>
      <c r="C4761" t="s">
        <v>517</v>
      </c>
      <c r="D4761" t="s">
        <v>615</v>
      </c>
      <c r="E4761" t="s">
        <v>518</v>
      </c>
      <c r="F4761" s="29">
        <v>0</v>
      </c>
      <c r="G4761" s="29">
        <v>222.77</v>
      </c>
      <c r="H4761" t="s">
        <v>11</v>
      </c>
      <c r="I4761" t="s">
        <v>1337</v>
      </c>
      <c r="J4761" t="s">
        <v>1140</v>
      </c>
      <c r="K4761" t="s">
        <v>1177</v>
      </c>
    </row>
    <row r="4762" spans="1:11">
      <c r="A4762" s="26">
        <v>43462</v>
      </c>
      <c r="B4762" t="s">
        <v>516</v>
      </c>
      <c r="C4762" t="s">
        <v>517</v>
      </c>
      <c r="D4762" t="s">
        <v>615</v>
      </c>
      <c r="E4762" t="s">
        <v>518</v>
      </c>
      <c r="F4762" s="29">
        <v>55</v>
      </c>
      <c r="G4762" s="29">
        <v>523861.54</v>
      </c>
      <c r="H4762" t="s">
        <v>11</v>
      </c>
      <c r="I4762" t="s">
        <v>953</v>
      </c>
      <c r="J4762" t="s">
        <v>1140</v>
      </c>
      <c r="K4762" t="s">
        <v>1178</v>
      </c>
    </row>
    <row r="4763" spans="1:11">
      <c r="A4763" s="26">
        <v>43462</v>
      </c>
      <c r="B4763" t="s">
        <v>516</v>
      </c>
      <c r="C4763" t="s">
        <v>517</v>
      </c>
      <c r="D4763" t="s">
        <v>615</v>
      </c>
      <c r="E4763" t="s">
        <v>518</v>
      </c>
      <c r="F4763" s="29">
        <v>47</v>
      </c>
      <c r="G4763" s="29">
        <v>86763.08</v>
      </c>
      <c r="H4763" t="s">
        <v>11</v>
      </c>
      <c r="I4763" t="s">
        <v>955</v>
      </c>
      <c r="J4763" t="s">
        <v>1140</v>
      </c>
      <c r="K4763" t="s">
        <v>1179</v>
      </c>
    </row>
    <row r="4764" spans="1:11">
      <c r="A4764" s="26">
        <v>43462</v>
      </c>
      <c r="B4764" t="s">
        <v>516</v>
      </c>
      <c r="C4764" t="s">
        <v>517</v>
      </c>
      <c r="D4764" t="s">
        <v>615</v>
      </c>
      <c r="E4764" t="s">
        <v>518</v>
      </c>
      <c r="F4764" s="29">
        <v>154</v>
      </c>
      <c r="G4764" s="29">
        <v>603530.77</v>
      </c>
      <c r="H4764" t="s">
        <v>11</v>
      </c>
      <c r="I4764" t="s">
        <v>957</v>
      </c>
      <c r="J4764" t="s">
        <v>1140</v>
      </c>
      <c r="K4764" t="s">
        <v>1180</v>
      </c>
    </row>
    <row r="4765" spans="1:11">
      <c r="A4765" s="26">
        <v>43462</v>
      </c>
      <c r="B4765" t="s">
        <v>516</v>
      </c>
      <c r="C4765" t="s">
        <v>517</v>
      </c>
      <c r="D4765" t="s">
        <v>615</v>
      </c>
      <c r="E4765" t="s">
        <v>518</v>
      </c>
      <c r="F4765" s="29">
        <v>60</v>
      </c>
      <c r="G4765" s="29">
        <v>223036.92</v>
      </c>
      <c r="H4765" t="s">
        <v>11</v>
      </c>
      <c r="I4765" t="s">
        <v>959</v>
      </c>
      <c r="J4765" t="s">
        <v>1140</v>
      </c>
      <c r="K4765" t="s">
        <v>1181</v>
      </c>
    </row>
    <row r="4766" spans="1:11">
      <c r="A4766" s="26">
        <v>43462</v>
      </c>
      <c r="B4766" t="s">
        <v>516</v>
      </c>
      <c r="C4766" t="s">
        <v>517</v>
      </c>
      <c r="D4766" t="s">
        <v>615</v>
      </c>
      <c r="E4766" t="s">
        <v>518</v>
      </c>
      <c r="F4766" s="29">
        <v>52</v>
      </c>
      <c r="G4766" s="29">
        <v>212952.31</v>
      </c>
      <c r="H4766" t="s">
        <v>11</v>
      </c>
      <c r="I4766" t="s">
        <v>961</v>
      </c>
      <c r="J4766" t="s">
        <v>1140</v>
      </c>
      <c r="K4766" t="s">
        <v>1182</v>
      </c>
    </row>
    <row r="4767" spans="1:11">
      <c r="A4767" s="26">
        <v>43462</v>
      </c>
      <c r="B4767" t="s">
        <v>516</v>
      </c>
      <c r="C4767" t="s">
        <v>517</v>
      </c>
      <c r="D4767" t="s">
        <v>615</v>
      </c>
      <c r="E4767" t="s">
        <v>518</v>
      </c>
      <c r="F4767" s="29">
        <v>101</v>
      </c>
      <c r="G4767" s="29">
        <v>274633.84999999998</v>
      </c>
      <c r="H4767" t="s">
        <v>11</v>
      </c>
      <c r="I4767" t="s">
        <v>969</v>
      </c>
      <c r="J4767" t="s">
        <v>1140</v>
      </c>
      <c r="K4767" t="s">
        <v>1183</v>
      </c>
    </row>
    <row r="4768" spans="1:11">
      <c r="A4768" s="26">
        <v>43462</v>
      </c>
      <c r="B4768" t="s">
        <v>516</v>
      </c>
      <c r="C4768" t="s">
        <v>517</v>
      </c>
      <c r="D4768" t="s">
        <v>615</v>
      </c>
      <c r="E4768" t="s">
        <v>518</v>
      </c>
      <c r="F4768" s="29">
        <v>75</v>
      </c>
      <c r="G4768" s="29">
        <v>113332.31</v>
      </c>
      <c r="H4768" t="s">
        <v>11</v>
      </c>
      <c r="I4768" t="s">
        <v>971</v>
      </c>
      <c r="J4768" t="s">
        <v>1140</v>
      </c>
      <c r="K4768" t="s">
        <v>1184</v>
      </c>
    </row>
    <row r="4769" spans="1:11">
      <c r="A4769" s="26">
        <v>43462</v>
      </c>
      <c r="B4769" t="s">
        <v>516</v>
      </c>
      <c r="C4769" t="s">
        <v>517</v>
      </c>
      <c r="D4769" t="s">
        <v>615</v>
      </c>
      <c r="E4769" t="s">
        <v>518</v>
      </c>
      <c r="F4769" s="29">
        <v>36</v>
      </c>
      <c r="G4769" s="29">
        <v>83238.460000000006</v>
      </c>
      <c r="H4769" t="s">
        <v>11</v>
      </c>
      <c r="I4769" t="s">
        <v>975</v>
      </c>
      <c r="J4769" t="s">
        <v>1140</v>
      </c>
      <c r="K4769" t="s">
        <v>1185</v>
      </c>
    </row>
    <row r="4770" spans="1:11">
      <c r="A4770" s="26">
        <v>43462</v>
      </c>
      <c r="B4770" t="s">
        <v>516</v>
      </c>
      <c r="C4770" t="s">
        <v>517</v>
      </c>
      <c r="D4770" t="s">
        <v>615</v>
      </c>
      <c r="E4770" t="s">
        <v>518</v>
      </c>
      <c r="F4770" s="29">
        <v>2</v>
      </c>
      <c r="G4770" s="29">
        <v>8125.54</v>
      </c>
      <c r="H4770" t="s">
        <v>11</v>
      </c>
      <c r="I4770" t="s">
        <v>1325</v>
      </c>
      <c r="J4770" t="s">
        <v>1140</v>
      </c>
      <c r="K4770" t="s">
        <v>1186</v>
      </c>
    </row>
    <row r="4771" spans="1:11">
      <c r="A4771" s="26">
        <v>43462</v>
      </c>
      <c r="B4771" t="s">
        <v>516</v>
      </c>
      <c r="C4771" t="s">
        <v>517</v>
      </c>
      <c r="D4771" t="s">
        <v>615</v>
      </c>
      <c r="E4771" t="s">
        <v>1188</v>
      </c>
      <c r="F4771" s="29">
        <v>153</v>
      </c>
      <c r="G4771" s="29">
        <v>105804643.69</v>
      </c>
      <c r="H4771" t="s">
        <v>11</v>
      </c>
      <c r="I4771" t="s">
        <v>1189</v>
      </c>
      <c r="J4771" t="s">
        <v>1190</v>
      </c>
      <c r="K4771" t="s">
        <v>1191</v>
      </c>
    </row>
    <row r="4772" spans="1:11">
      <c r="A4772" s="26">
        <v>43462</v>
      </c>
      <c r="B4772" t="s">
        <v>516</v>
      </c>
      <c r="C4772" t="s">
        <v>517</v>
      </c>
      <c r="D4772" t="s">
        <v>615</v>
      </c>
      <c r="E4772" t="s">
        <v>1188</v>
      </c>
      <c r="F4772" s="29">
        <v>812</v>
      </c>
      <c r="G4772" s="29">
        <v>112504938.89</v>
      </c>
      <c r="H4772" t="s">
        <v>11</v>
      </c>
      <c r="I4772" t="s">
        <v>1192</v>
      </c>
      <c r="J4772" t="s">
        <v>1190</v>
      </c>
      <c r="K4772" t="s">
        <v>1193</v>
      </c>
    </row>
    <row r="4773" spans="1:11">
      <c r="A4773" s="26">
        <v>43462</v>
      </c>
      <c r="B4773" t="s">
        <v>516</v>
      </c>
      <c r="C4773" t="s">
        <v>517</v>
      </c>
      <c r="D4773" t="s">
        <v>615</v>
      </c>
      <c r="E4773" t="s">
        <v>619</v>
      </c>
      <c r="F4773" s="29">
        <v>117</v>
      </c>
      <c r="G4773" s="29">
        <v>2116671.27</v>
      </c>
      <c r="H4773" t="s">
        <v>11</v>
      </c>
      <c r="I4773" t="s">
        <v>1194</v>
      </c>
      <c r="J4773" t="s">
        <v>1190</v>
      </c>
      <c r="K4773" t="s">
        <v>1195</v>
      </c>
    </row>
    <row r="4774" spans="1:11">
      <c r="A4774" s="26">
        <v>43462</v>
      </c>
      <c r="B4774" t="s">
        <v>516</v>
      </c>
      <c r="C4774" t="s">
        <v>517</v>
      </c>
      <c r="D4774" t="s">
        <v>615</v>
      </c>
      <c r="E4774" t="s">
        <v>619</v>
      </c>
      <c r="F4774" s="29">
        <v>189</v>
      </c>
      <c r="G4774" s="29">
        <v>4874481.5999999996</v>
      </c>
      <c r="H4774" t="s">
        <v>11</v>
      </c>
      <c r="I4774" t="s">
        <v>1196</v>
      </c>
      <c r="J4774" t="s">
        <v>1190</v>
      </c>
      <c r="K4774" t="s">
        <v>1197</v>
      </c>
    </row>
    <row r="4775" spans="1:11">
      <c r="A4775" s="26">
        <v>43462</v>
      </c>
      <c r="B4775" t="s">
        <v>516</v>
      </c>
      <c r="C4775" t="s">
        <v>517</v>
      </c>
      <c r="D4775" t="s">
        <v>615</v>
      </c>
      <c r="E4775" t="s">
        <v>619</v>
      </c>
      <c r="F4775" s="29">
        <v>290</v>
      </c>
      <c r="G4775" s="29">
        <v>6653901.5999999996</v>
      </c>
      <c r="H4775" t="s">
        <v>11</v>
      </c>
      <c r="I4775" t="s">
        <v>1198</v>
      </c>
      <c r="J4775" t="s">
        <v>1190</v>
      </c>
      <c r="K4775" t="s">
        <v>1199</v>
      </c>
    </row>
    <row r="4776" spans="1:11">
      <c r="A4776" s="26">
        <v>43462</v>
      </c>
      <c r="B4776" t="s">
        <v>516</v>
      </c>
      <c r="C4776" t="s">
        <v>517</v>
      </c>
      <c r="D4776" t="s">
        <v>615</v>
      </c>
      <c r="E4776" t="s">
        <v>1200</v>
      </c>
      <c r="F4776" s="29">
        <v>324</v>
      </c>
      <c r="G4776" s="29">
        <v>729445295.38</v>
      </c>
      <c r="H4776" t="s">
        <v>11</v>
      </c>
      <c r="I4776" t="s">
        <v>1201</v>
      </c>
      <c r="J4776" t="s">
        <v>1190</v>
      </c>
      <c r="K4776" t="s">
        <v>1202</v>
      </c>
    </row>
    <row r="4777" spans="1:11">
      <c r="A4777" s="26">
        <v>43462</v>
      </c>
      <c r="B4777" t="s">
        <v>516</v>
      </c>
      <c r="C4777" t="s">
        <v>517</v>
      </c>
      <c r="D4777" t="s">
        <v>615</v>
      </c>
      <c r="E4777" t="s">
        <v>1188</v>
      </c>
      <c r="F4777" s="29">
        <v>63</v>
      </c>
      <c r="G4777" s="29">
        <v>562543.23</v>
      </c>
      <c r="H4777" t="s">
        <v>11</v>
      </c>
      <c r="I4777" t="s">
        <v>1209</v>
      </c>
      <c r="J4777" t="s">
        <v>1210</v>
      </c>
      <c r="K4777" t="s">
        <v>1211</v>
      </c>
    </row>
    <row r="4778" spans="1:11">
      <c r="A4778" s="26">
        <v>43462</v>
      </c>
      <c r="B4778" t="s">
        <v>516</v>
      </c>
      <c r="C4778" t="s">
        <v>517</v>
      </c>
      <c r="D4778" t="s">
        <v>615</v>
      </c>
      <c r="E4778" t="s">
        <v>1188</v>
      </c>
      <c r="F4778" s="29">
        <v>248</v>
      </c>
      <c r="G4778" s="29">
        <v>350506.86</v>
      </c>
      <c r="H4778" t="s">
        <v>11</v>
      </c>
      <c r="I4778" t="s">
        <v>1212</v>
      </c>
      <c r="J4778" t="s">
        <v>1210</v>
      </c>
      <c r="K4778" t="s">
        <v>1213</v>
      </c>
    </row>
    <row r="4779" spans="1:11">
      <c r="A4779" s="26">
        <v>43462</v>
      </c>
      <c r="B4779" t="s">
        <v>516</v>
      </c>
      <c r="C4779" t="s">
        <v>517</v>
      </c>
      <c r="D4779" t="s">
        <v>615</v>
      </c>
      <c r="E4779" t="s">
        <v>518</v>
      </c>
      <c r="F4779" s="29">
        <v>0</v>
      </c>
      <c r="G4779" s="29">
        <v>0</v>
      </c>
      <c r="H4779" t="s">
        <v>11</v>
      </c>
      <c r="I4779" t="s">
        <v>1349</v>
      </c>
      <c r="J4779" t="s">
        <v>1350</v>
      </c>
      <c r="K4779" t="s">
        <v>1351</v>
      </c>
    </row>
    <row r="4780" spans="1:11">
      <c r="A4780" s="26">
        <v>43371</v>
      </c>
      <c r="B4780" t="s">
        <v>516</v>
      </c>
      <c r="C4780" t="s">
        <v>517</v>
      </c>
      <c r="D4780" t="s">
        <v>615</v>
      </c>
      <c r="E4780" t="s">
        <v>518</v>
      </c>
      <c r="F4780" s="29">
        <v>279</v>
      </c>
      <c r="G4780" s="29">
        <v>127360321.88</v>
      </c>
      <c r="H4780" t="s">
        <v>11</v>
      </c>
      <c r="I4780" t="s">
        <v>616</v>
      </c>
      <c r="J4780" t="s">
        <v>617</v>
      </c>
      <c r="K4780" t="s">
        <v>618</v>
      </c>
    </row>
    <row r="4781" spans="1:11">
      <c r="A4781" s="26">
        <v>43371</v>
      </c>
      <c r="B4781" t="s">
        <v>516</v>
      </c>
      <c r="C4781" t="s">
        <v>517</v>
      </c>
      <c r="D4781" t="s">
        <v>615</v>
      </c>
      <c r="E4781" t="s">
        <v>619</v>
      </c>
      <c r="F4781" s="29">
        <v>151</v>
      </c>
      <c r="G4781" s="29">
        <v>1836676.36</v>
      </c>
      <c r="H4781" t="s">
        <v>11</v>
      </c>
      <c r="I4781" t="s">
        <v>620</v>
      </c>
      <c r="J4781" t="s">
        <v>617</v>
      </c>
      <c r="K4781" t="s">
        <v>621</v>
      </c>
    </row>
    <row r="4782" spans="1:11">
      <c r="A4782" s="26">
        <v>43371</v>
      </c>
      <c r="B4782" t="s">
        <v>516</v>
      </c>
      <c r="C4782" t="s">
        <v>517</v>
      </c>
      <c r="D4782" t="s">
        <v>615</v>
      </c>
      <c r="E4782" t="s">
        <v>518</v>
      </c>
      <c r="F4782" s="29">
        <v>520</v>
      </c>
      <c r="G4782" s="29">
        <v>231815606.25</v>
      </c>
      <c r="H4782" t="s">
        <v>11</v>
      </c>
      <c r="I4782" t="s">
        <v>622</v>
      </c>
      <c r="J4782" t="s">
        <v>617</v>
      </c>
      <c r="K4782" t="s">
        <v>623</v>
      </c>
    </row>
    <row r="4783" spans="1:11">
      <c r="A4783" s="26">
        <v>43371</v>
      </c>
      <c r="B4783" t="s">
        <v>516</v>
      </c>
      <c r="C4783" t="s">
        <v>517</v>
      </c>
      <c r="D4783" t="s">
        <v>615</v>
      </c>
      <c r="E4783" t="s">
        <v>518</v>
      </c>
      <c r="F4783" s="29">
        <v>182</v>
      </c>
      <c r="G4783" s="29">
        <v>153275.78</v>
      </c>
      <c r="H4783" t="s">
        <v>11</v>
      </c>
      <c r="I4783" t="s">
        <v>624</v>
      </c>
      <c r="J4783" t="s">
        <v>617</v>
      </c>
      <c r="K4783" t="s">
        <v>625</v>
      </c>
    </row>
    <row r="4784" spans="1:11">
      <c r="A4784" s="26">
        <v>43371</v>
      </c>
      <c r="B4784" t="s">
        <v>516</v>
      </c>
      <c r="C4784" t="s">
        <v>517</v>
      </c>
      <c r="D4784" t="s">
        <v>615</v>
      </c>
      <c r="E4784" t="s">
        <v>518</v>
      </c>
      <c r="F4784" s="29">
        <v>105</v>
      </c>
      <c r="G4784" s="29">
        <v>17778796.879999999</v>
      </c>
      <c r="H4784" t="s">
        <v>11</v>
      </c>
      <c r="I4784" t="s">
        <v>626</v>
      </c>
      <c r="J4784" t="s">
        <v>627</v>
      </c>
      <c r="K4784" t="s">
        <v>628</v>
      </c>
    </row>
    <row r="4785" spans="1:11">
      <c r="A4785" s="26">
        <v>43371</v>
      </c>
      <c r="B4785" t="s">
        <v>516</v>
      </c>
      <c r="C4785" t="s">
        <v>517</v>
      </c>
      <c r="D4785" t="s">
        <v>615</v>
      </c>
      <c r="E4785" t="s">
        <v>518</v>
      </c>
      <c r="F4785" s="29">
        <v>643</v>
      </c>
      <c r="G4785" s="29">
        <v>31992436.25</v>
      </c>
      <c r="H4785" t="s">
        <v>11</v>
      </c>
      <c r="I4785" t="s">
        <v>629</v>
      </c>
      <c r="J4785" t="s">
        <v>627</v>
      </c>
      <c r="K4785" t="s">
        <v>630</v>
      </c>
    </row>
    <row r="4786" spans="1:11">
      <c r="A4786" s="26">
        <v>43371</v>
      </c>
      <c r="B4786" t="s">
        <v>516</v>
      </c>
      <c r="C4786" t="s">
        <v>517</v>
      </c>
      <c r="D4786" t="s">
        <v>615</v>
      </c>
      <c r="E4786" t="s">
        <v>518</v>
      </c>
      <c r="F4786" s="29">
        <v>2221</v>
      </c>
      <c r="G4786" s="29">
        <v>76691801.879999995</v>
      </c>
      <c r="H4786" t="s">
        <v>11</v>
      </c>
      <c r="I4786" t="s">
        <v>631</v>
      </c>
      <c r="J4786" t="s">
        <v>627</v>
      </c>
      <c r="K4786" t="s">
        <v>632</v>
      </c>
    </row>
    <row r="4787" spans="1:11">
      <c r="A4787" s="26">
        <v>43371</v>
      </c>
      <c r="B4787" t="s">
        <v>516</v>
      </c>
      <c r="C4787" t="s">
        <v>517</v>
      </c>
      <c r="D4787" t="s">
        <v>615</v>
      </c>
      <c r="E4787" t="s">
        <v>518</v>
      </c>
      <c r="F4787" s="29">
        <v>5471</v>
      </c>
      <c r="G4787" s="29">
        <v>2669685760.6300001</v>
      </c>
      <c r="H4787" t="s">
        <v>11</v>
      </c>
      <c r="I4787" t="s">
        <v>1237</v>
      </c>
      <c r="J4787" t="s">
        <v>627</v>
      </c>
      <c r="K4787" t="s">
        <v>634</v>
      </c>
    </row>
    <row r="4788" spans="1:11">
      <c r="A4788" s="26">
        <v>43371</v>
      </c>
      <c r="B4788" t="s">
        <v>516</v>
      </c>
      <c r="C4788" t="s">
        <v>517</v>
      </c>
      <c r="D4788" t="s">
        <v>615</v>
      </c>
      <c r="E4788" t="s">
        <v>518</v>
      </c>
      <c r="F4788" s="29">
        <v>333</v>
      </c>
      <c r="G4788" s="29">
        <v>33642626.880000003</v>
      </c>
      <c r="H4788" t="s">
        <v>11</v>
      </c>
      <c r="I4788" t="s">
        <v>635</v>
      </c>
      <c r="J4788" t="s">
        <v>627</v>
      </c>
      <c r="K4788" t="s">
        <v>636</v>
      </c>
    </row>
    <row r="4789" spans="1:11">
      <c r="A4789" s="26">
        <v>43371</v>
      </c>
      <c r="B4789" t="s">
        <v>516</v>
      </c>
      <c r="C4789" t="s">
        <v>517</v>
      </c>
      <c r="D4789" t="s">
        <v>615</v>
      </c>
      <c r="E4789" t="s">
        <v>518</v>
      </c>
      <c r="F4789" s="29">
        <v>104</v>
      </c>
      <c r="G4789" s="29">
        <v>23334980.940000001</v>
      </c>
      <c r="H4789" t="s">
        <v>11</v>
      </c>
      <c r="I4789" t="s">
        <v>637</v>
      </c>
      <c r="J4789" t="s">
        <v>627</v>
      </c>
      <c r="K4789" t="s">
        <v>638</v>
      </c>
    </row>
    <row r="4790" spans="1:11">
      <c r="A4790" s="26">
        <v>43371</v>
      </c>
      <c r="B4790" t="s">
        <v>516</v>
      </c>
      <c r="C4790" t="s">
        <v>517</v>
      </c>
      <c r="D4790" t="s">
        <v>615</v>
      </c>
      <c r="E4790" t="s">
        <v>518</v>
      </c>
      <c r="F4790" s="29">
        <v>159</v>
      </c>
      <c r="G4790" s="29">
        <v>6049259.0599999996</v>
      </c>
      <c r="H4790" t="s">
        <v>11</v>
      </c>
      <c r="I4790" t="s">
        <v>639</v>
      </c>
      <c r="J4790" t="s">
        <v>627</v>
      </c>
      <c r="K4790" t="s">
        <v>640</v>
      </c>
    </row>
    <row r="4791" spans="1:11">
      <c r="A4791" s="26">
        <v>43371</v>
      </c>
      <c r="B4791" t="s">
        <v>516</v>
      </c>
      <c r="C4791" t="s">
        <v>517</v>
      </c>
      <c r="D4791" t="s">
        <v>615</v>
      </c>
      <c r="E4791" t="s">
        <v>518</v>
      </c>
      <c r="F4791" s="29">
        <v>2158</v>
      </c>
      <c r="G4791" s="29">
        <v>55359934.060000002</v>
      </c>
      <c r="H4791" t="s">
        <v>11</v>
      </c>
      <c r="I4791" t="s">
        <v>641</v>
      </c>
      <c r="J4791" t="s">
        <v>627</v>
      </c>
      <c r="K4791" t="s">
        <v>642</v>
      </c>
    </row>
    <row r="4792" spans="1:11">
      <c r="A4792" s="26">
        <v>43371</v>
      </c>
      <c r="B4792" t="s">
        <v>516</v>
      </c>
      <c r="C4792" t="s">
        <v>517</v>
      </c>
      <c r="D4792" t="s">
        <v>615</v>
      </c>
      <c r="E4792" t="s">
        <v>518</v>
      </c>
      <c r="F4792" s="29">
        <v>17</v>
      </c>
      <c r="G4792" s="29">
        <v>633636.25</v>
      </c>
      <c r="H4792" t="s">
        <v>11</v>
      </c>
      <c r="I4792" t="s">
        <v>643</v>
      </c>
      <c r="J4792" t="s">
        <v>627</v>
      </c>
      <c r="K4792" t="s">
        <v>644</v>
      </c>
    </row>
    <row r="4793" spans="1:11">
      <c r="A4793" s="26">
        <v>43371</v>
      </c>
      <c r="B4793" t="s">
        <v>516</v>
      </c>
      <c r="C4793" t="s">
        <v>517</v>
      </c>
      <c r="D4793" t="s">
        <v>615</v>
      </c>
      <c r="E4793" t="s">
        <v>518</v>
      </c>
      <c r="F4793" s="29">
        <v>333</v>
      </c>
      <c r="G4793" s="29">
        <v>34655504.689999998</v>
      </c>
      <c r="H4793" t="s">
        <v>11</v>
      </c>
      <c r="I4793" t="s">
        <v>645</v>
      </c>
      <c r="J4793" t="s">
        <v>627</v>
      </c>
      <c r="K4793" t="s">
        <v>646</v>
      </c>
    </row>
    <row r="4794" spans="1:11">
      <c r="A4794" s="26">
        <v>43371</v>
      </c>
      <c r="B4794" t="s">
        <v>516</v>
      </c>
      <c r="C4794" t="s">
        <v>517</v>
      </c>
      <c r="D4794" t="s">
        <v>615</v>
      </c>
      <c r="E4794" t="s">
        <v>518</v>
      </c>
      <c r="F4794" s="29">
        <v>120</v>
      </c>
      <c r="G4794" s="29">
        <v>6383855</v>
      </c>
      <c r="H4794" t="s">
        <v>11</v>
      </c>
      <c r="I4794" t="s">
        <v>1238</v>
      </c>
      <c r="J4794" t="s">
        <v>627</v>
      </c>
      <c r="K4794" t="s">
        <v>648</v>
      </c>
    </row>
    <row r="4795" spans="1:11">
      <c r="A4795" s="26">
        <v>43371</v>
      </c>
      <c r="B4795" t="s">
        <v>516</v>
      </c>
      <c r="C4795" t="s">
        <v>517</v>
      </c>
      <c r="D4795" t="s">
        <v>615</v>
      </c>
      <c r="E4795" t="s">
        <v>518</v>
      </c>
      <c r="F4795" s="29">
        <v>42</v>
      </c>
      <c r="G4795" s="29">
        <v>1242104.69</v>
      </c>
      <c r="H4795" t="s">
        <v>11</v>
      </c>
      <c r="I4795" t="s">
        <v>649</v>
      </c>
      <c r="J4795" t="s">
        <v>627</v>
      </c>
      <c r="K4795" t="s">
        <v>650</v>
      </c>
    </row>
    <row r="4796" spans="1:11">
      <c r="A4796" s="26">
        <v>43371</v>
      </c>
      <c r="B4796" t="s">
        <v>516</v>
      </c>
      <c r="C4796" t="s">
        <v>517</v>
      </c>
      <c r="D4796" t="s">
        <v>615</v>
      </c>
      <c r="E4796" t="s">
        <v>518</v>
      </c>
      <c r="F4796" s="29">
        <v>159</v>
      </c>
      <c r="G4796" s="29">
        <v>6763408.4400000004</v>
      </c>
      <c r="H4796" t="s">
        <v>11</v>
      </c>
      <c r="I4796" t="s">
        <v>1239</v>
      </c>
      <c r="J4796" t="s">
        <v>627</v>
      </c>
      <c r="K4796" t="s">
        <v>652</v>
      </c>
    </row>
    <row r="4797" spans="1:11">
      <c r="A4797" s="26">
        <v>43371</v>
      </c>
      <c r="B4797" t="s">
        <v>516</v>
      </c>
      <c r="C4797" t="s">
        <v>517</v>
      </c>
      <c r="D4797" t="s">
        <v>615</v>
      </c>
      <c r="E4797" t="s">
        <v>518</v>
      </c>
      <c r="F4797" s="29">
        <v>196</v>
      </c>
      <c r="G4797" s="29">
        <v>30143531.25</v>
      </c>
      <c r="H4797" t="s">
        <v>11</v>
      </c>
      <c r="I4797" t="s">
        <v>653</v>
      </c>
      <c r="J4797" t="s">
        <v>627</v>
      </c>
      <c r="K4797" t="s">
        <v>654</v>
      </c>
    </row>
    <row r="4798" spans="1:11">
      <c r="A4798" s="26">
        <v>43371</v>
      </c>
      <c r="B4798" t="s">
        <v>516</v>
      </c>
      <c r="C4798" t="s">
        <v>517</v>
      </c>
      <c r="D4798" t="s">
        <v>615</v>
      </c>
      <c r="E4798" t="s">
        <v>518</v>
      </c>
      <c r="F4798" s="29">
        <v>416</v>
      </c>
      <c r="G4798" s="29">
        <v>28474698.440000001</v>
      </c>
      <c r="H4798" t="s">
        <v>11</v>
      </c>
      <c r="I4798" t="s">
        <v>1240</v>
      </c>
      <c r="J4798" t="s">
        <v>627</v>
      </c>
      <c r="K4798" t="s">
        <v>656</v>
      </c>
    </row>
    <row r="4799" spans="1:11">
      <c r="A4799" s="26">
        <v>43371</v>
      </c>
      <c r="B4799" t="s">
        <v>516</v>
      </c>
      <c r="C4799" t="s">
        <v>517</v>
      </c>
      <c r="D4799" t="s">
        <v>615</v>
      </c>
      <c r="E4799" t="s">
        <v>518</v>
      </c>
      <c r="F4799" s="29">
        <v>1060</v>
      </c>
      <c r="G4799" s="29">
        <v>44083188.75</v>
      </c>
      <c r="H4799" t="s">
        <v>11</v>
      </c>
      <c r="I4799" t="s">
        <v>657</v>
      </c>
      <c r="J4799" t="s">
        <v>627</v>
      </c>
      <c r="K4799" t="s">
        <v>658</v>
      </c>
    </row>
    <row r="4800" spans="1:11">
      <c r="A4800" s="26">
        <v>43371</v>
      </c>
      <c r="B4800" t="s">
        <v>516</v>
      </c>
      <c r="C4800" t="s">
        <v>517</v>
      </c>
      <c r="D4800" t="s">
        <v>615</v>
      </c>
      <c r="E4800" t="s">
        <v>518</v>
      </c>
      <c r="F4800" s="29">
        <v>1098</v>
      </c>
      <c r="G4800" s="29">
        <v>16825109.379999999</v>
      </c>
      <c r="H4800" t="s">
        <v>11</v>
      </c>
      <c r="I4800" t="s">
        <v>659</v>
      </c>
      <c r="J4800" t="s">
        <v>627</v>
      </c>
      <c r="K4800" t="s">
        <v>660</v>
      </c>
    </row>
    <row r="4801" spans="1:11">
      <c r="A4801" s="26">
        <v>43371</v>
      </c>
      <c r="B4801" t="s">
        <v>516</v>
      </c>
      <c r="C4801" t="s">
        <v>517</v>
      </c>
      <c r="D4801" t="s">
        <v>615</v>
      </c>
      <c r="E4801" t="s">
        <v>518</v>
      </c>
      <c r="F4801" s="29">
        <v>81</v>
      </c>
      <c r="G4801" s="29">
        <v>3482133.75</v>
      </c>
      <c r="H4801" t="s">
        <v>11</v>
      </c>
      <c r="I4801" t="s">
        <v>1241</v>
      </c>
      <c r="J4801" t="s">
        <v>627</v>
      </c>
      <c r="K4801" t="s">
        <v>662</v>
      </c>
    </row>
    <row r="4802" spans="1:11">
      <c r="A4802" s="26">
        <v>43371</v>
      </c>
      <c r="B4802" t="s">
        <v>516</v>
      </c>
      <c r="C4802" t="s">
        <v>517</v>
      </c>
      <c r="D4802" t="s">
        <v>615</v>
      </c>
      <c r="E4802" t="s">
        <v>518</v>
      </c>
      <c r="F4802" s="29">
        <v>4934</v>
      </c>
      <c r="G4802" s="29">
        <v>358013961.25</v>
      </c>
      <c r="H4802" t="s">
        <v>11</v>
      </c>
      <c r="I4802" t="s">
        <v>1242</v>
      </c>
      <c r="J4802" t="s">
        <v>627</v>
      </c>
      <c r="K4802" t="s">
        <v>1223</v>
      </c>
    </row>
    <row r="4803" spans="1:11">
      <c r="A4803" s="26">
        <v>43371</v>
      </c>
      <c r="B4803" t="s">
        <v>516</v>
      </c>
      <c r="C4803" t="s">
        <v>517</v>
      </c>
      <c r="D4803" t="s">
        <v>615</v>
      </c>
      <c r="E4803" t="s">
        <v>518</v>
      </c>
      <c r="F4803" s="29">
        <v>908</v>
      </c>
      <c r="G4803" s="29">
        <v>129043905.94</v>
      </c>
      <c r="H4803" t="s">
        <v>11</v>
      </c>
      <c r="I4803" t="s">
        <v>1243</v>
      </c>
      <c r="J4803" t="s">
        <v>627</v>
      </c>
      <c r="K4803" t="s">
        <v>664</v>
      </c>
    </row>
    <row r="4804" spans="1:11">
      <c r="A4804" s="26">
        <v>43371</v>
      </c>
      <c r="B4804" t="s">
        <v>516</v>
      </c>
      <c r="C4804" t="s">
        <v>517</v>
      </c>
      <c r="D4804" t="s">
        <v>615</v>
      </c>
      <c r="E4804" t="s">
        <v>518</v>
      </c>
      <c r="F4804" s="29">
        <v>402</v>
      </c>
      <c r="G4804" s="29">
        <v>10761192.189999999</v>
      </c>
      <c r="H4804" t="s">
        <v>11</v>
      </c>
      <c r="I4804" t="s">
        <v>665</v>
      </c>
      <c r="J4804" t="s">
        <v>627</v>
      </c>
      <c r="K4804" t="s">
        <v>666</v>
      </c>
    </row>
    <row r="4805" spans="1:11">
      <c r="A4805" s="26">
        <v>43371</v>
      </c>
      <c r="B4805" t="s">
        <v>516</v>
      </c>
      <c r="C4805" t="s">
        <v>517</v>
      </c>
      <c r="D4805" t="s">
        <v>615</v>
      </c>
      <c r="E4805" t="s">
        <v>518</v>
      </c>
      <c r="F4805" s="29">
        <v>20</v>
      </c>
      <c r="G4805" s="29">
        <v>748589.06</v>
      </c>
      <c r="H4805" t="s">
        <v>11</v>
      </c>
      <c r="I4805" t="s">
        <v>671</v>
      </c>
      <c r="J4805" t="s">
        <v>627</v>
      </c>
      <c r="K4805" t="s">
        <v>672</v>
      </c>
    </row>
    <row r="4806" spans="1:11">
      <c r="A4806" s="26">
        <v>43371</v>
      </c>
      <c r="B4806" t="s">
        <v>516</v>
      </c>
      <c r="C4806" t="s">
        <v>517</v>
      </c>
      <c r="D4806" t="s">
        <v>615</v>
      </c>
      <c r="E4806" t="s">
        <v>518</v>
      </c>
      <c r="F4806" s="29">
        <v>876</v>
      </c>
      <c r="G4806" s="29">
        <v>20489884.379999999</v>
      </c>
      <c r="H4806" t="s">
        <v>11</v>
      </c>
      <c r="I4806" t="s">
        <v>673</v>
      </c>
      <c r="J4806" t="s">
        <v>627</v>
      </c>
      <c r="K4806" t="s">
        <v>674</v>
      </c>
    </row>
    <row r="4807" spans="1:11">
      <c r="A4807" s="26">
        <v>43371</v>
      </c>
      <c r="B4807" t="s">
        <v>516</v>
      </c>
      <c r="C4807" t="s">
        <v>517</v>
      </c>
      <c r="D4807" t="s">
        <v>615</v>
      </c>
      <c r="E4807" t="s">
        <v>518</v>
      </c>
      <c r="F4807" s="29">
        <v>53</v>
      </c>
      <c r="G4807" s="29">
        <v>1174908.44</v>
      </c>
      <c r="H4807" t="s">
        <v>11</v>
      </c>
      <c r="I4807" t="s">
        <v>1244</v>
      </c>
      <c r="J4807" t="s">
        <v>627</v>
      </c>
      <c r="K4807" t="s">
        <v>676</v>
      </c>
    </row>
    <row r="4808" spans="1:11">
      <c r="A4808" s="26">
        <v>43371</v>
      </c>
      <c r="B4808" t="s">
        <v>516</v>
      </c>
      <c r="C4808" t="s">
        <v>517</v>
      </c>
      <c r="D4808" t="s">
        <v>615</v>
      </c>
      <c r="E4808" t="s">
        <v>518</v>
      </c>
      <c r="F4808" s="29">
        <v>897</v>
      </c>
      <c r="G4808" s="29">
        <v>74296404.379999995</v>
      </c>
      <c r="H4808" t="s">
        <v>11</v>
      </c>
      <c r="I4808" t="s">
        <v>1245</v>
      </c>
      <c r="J4808" t="s">
        <v>627</v>
      </c>
      <c r="K4808" t="s">
        <v>678</v>
      </c>
    </row>
    <row r="4809" spans="1:11">
      <c r="A4809" s="26">
        <v>43371</v>
      </c>
      <c r="B4809" t="s">
        <v>516</v>
      </c>
      <c r="C4809" t="s">
        <v>517</v>
      </c>
      <c r="D4809" t="s">
        <v>615</v>
      </c>
      <c r="E4809" t="s">
        <v>518</v>
      </c>
      <c r="F4809" s="29">
        <v>145</v>
      </c>
      <c r="G4809" s="29">
        <v>35155025.630000003</v>
      </c>
      <c r="H4809" t="s">
        <v>11</v>
      </c>
      <c r="I4809" t="s">
        <v>1246</v>
      </c>
      <c r="J4809" t="s">
        <v>627</v>
      </c>
      <c r="K4809" t="s">
        <v>680</v>
      </c>
    </row>
    <row r="4810" spans="1:11">
      <c r="A4810" s="26">
        <v>43371</v>
      </c>
      <c r="B4810" t="s">
        <v>516</v>
      </c>
      <c r="C4810" t="s">
        <v>517</v>
      </c>
      <c r="D4810" t="s">
        <v>615</v>
      </c>
      <c r="E4810" t="s">
        <v>518</v>
      </c>
      <c r="F4810" s="29">
        <v>3692</v>
      </c>
      <c r="G4810" s="29">
        <v>599744020.63</v>
      </c>
      <c r="H4810" t="s">
        <v>11</v>
      </c>
      <c r="I4810" t="s">
        <v>681</v>
      </c>
      <c r="J4810" t="s">
        <v>627</v>
      </c>
      <c r="K4810" t="s">
        <v>682</v>
      </c>
    </row>
    <row r="4811" spans="1:11">
      <c r="A4811" s="26">
        <v>43371</v>
      </c>
      <c r="B4811" t="s">
        <v>516</v>
      </c>
      <c r="C4811" t="s">
        <v>517</v>
      </c>
      <c r="D4811" t="s">
        <v>615</v>
      </c>
      <c r="E4811" t="s">
        <v>518</v>
      </c>
      <c r="F4811" s="29">
        <v>27</v>
      </c>
      <c r="G4811" s="29">
        <v>13872581.560000001</v>
      </c>
      <c r="H4811" t="s">
        <v>11</v>
      </c>
      <c r="I4811" t="s">
        <v>685</v>
      </c>
      <c r="J4811" t="s">
        <v>627</v>
      </c>
      <c r="K4811" t="s">
        <v>686</v>
      </c>
    </row>
    <row r="4812" spans="1:11">
      <c r="A4812" s="26">
        <v>43371</v>
      </c>
      <c r="B4812" t="s">
        <v>516</v>
      </c>
      <c r="C4812" t="s">
        <v>517</v>
      </c>
      <c r="D4812" t="s">
        <v>615</v>
      </c>
      <c r="E4812" t="s">
        <v>518</v>
      </c>
      <c r="F4812" s="29">
        <v>69</v>
      </c>
      <c r="G4812" s="29">
        <v>7258865.6299999999</v>
      </c>
      <c r="H4812" t="s">
        <v>11</v>
      </c>
      <c r="I4812" t="s">
        <v>687</v>
      </c>
      <c r="J4812" t="s">
        <v>627</v>
      </c>
      <c r="K4812" t="s">
        <v>688</v>
      </c>
    </row>
    <row r="4813" spans="1:11">
      <c r="A4813" s="26">
        <v>43371</v>
      </c>
      <c r="B4813" t="s">
        <v>516</v>
      </c>
      <c r="C4813" t="s">
        <v>517</v>
      </c>
      <c r="D4813" t="s">
        <v>615</v>
      </c>
      <c r="E4813" t="s">
        <v>518</v>
      </c>
      <c r="F4813" s="29">
        <v>26</v>
      </c>
      <c r="G4813" s="29">
        <v>5751167.1900000004</v>
      </c>
      <c r="H4813" t="s">
        <v>11</v>
      </c>
      <c r="I4813" t="s">
        <v>689</v>
      </c>
      <c r="J4813" t="s">
        <v>627</v>
      </c>
      <c r="K4813" t="s">
        <v>690</v>
      </c>
    </row>
    <row r="4814" spans="1:11">
      <c r="A4814" s="26">
        <v>43371</v>
      </c>
      <c r="B4814" t="s">
        <v>516</v>
      </c>
      <c r="C4814" t="s">
        <v>517</v>
      </c>
      <c r="D4814" t="s">
        <v>615</v>
      </c>
      <c r="E4814" t="s">
        <v>518</v>
      </c>
      <c r="F4814" s="29">
        <v>161</v>
      </c>
      <c r="G4814" s="29">
        <v>7049093.4400000004</v>
      </c>
      <c r="H4814" t="s">
        <v>11</v>
      </c>
      <c r="I4814" t="s">
        <v>691</v>
      </c>
      <c r="J4814" t="s">
        <v>627</v>
      </c>
      <c r="K4814" t="s">
        <v>692</v>
      </c>
    </row>
    <row r="4815" spans="1:11">
      <c r="A4815" s="26">
        <v>43371</v>
      </c>
      <c r="B4815" t="s">
        <v>516</v>
      </c>
      <c r="C4815" t="s">
        <v>517</v>
      </c>
      <c r="D4815" t="s">
        <v>615</v>
      </c>
      <c r="E4815" t="s">
        <v>518</v>
      </c>
      <c r="F4815" s="29">
        <v>579</v>
      </c>
      <c r="G4815" s="29">
        <v>17213180.940000001</v>
      </c>
      <c r="H4815" t="s">
        <v>11</v>
      </c>
      <c r="I4815" t="s">
        <v>693</v>
      </c>
      <c r="J4815" t="s">
        <v>627</v>
      </c>
      <c r="K4815" t="s">
        <v>694</v>
      </c>
    </row>
    <row r="4816" spans="1:11">
      <c r="A4816" s="26">
        <v>43371</v>
      </c>
      <c r="B4816" t="s">
        <v>516</v>
      </c>
      <c r="C4816" t="s">
        <v>517</v>
      </c>
      <c r="D4816" t="s">
        <v>615</v>
      </c>
      <c r="E4816" t="s">
        <v>518</v>
      </c>
      <c r="F4816" s="29">
        <v>35</v>
      </c>
      <c r="G4816" s="29">
        <v>1428261.56</v>
      </c>
      <c r="H4816" t="s">
        <v>11</v>
      </c>
      <c r="I4816" t="s">
        <v>695</v>
      </c>
      <c r="J4816" t="s">
        <v>627</v>
      </c>
      <c r="K4816" t="s">
        <v>696</v>
      </c>
    </row>
    <row r="4817" spans="1:11">
      <c r="A4817" s="26">
        <v>43371</v>
      </c>
      <c r="B4817" t="s">
        <v>516</v>
      </c>
      <c r="C4817" t="s">
        <v>517</v>
      </c>
      <c r="D4817" t="s">
        <v>615</v>
      </c>
      <c r="E4817" t="s">
        <v>518</v>
      </c>
      <c r="F4817" s="29">
        <v>1510</v>
      </c>
      <c r="G4817" s="29">
        <v>33639575.630000003</v>
      </c>
      <c r="H4817" t="s">
        <v>11</v>
      </c>
      <c r="I4817" t="s">
        <v>697</v>
      </c>
      <c r="J4817" t="s">
        <v>627</v>
      </c>
      <c r="K4817" t="s">
        <v>698</v>
      </c>
    </row>
    <row r="4818" spans="1:11">
      <c r="A4818" s="26">
        <v>43371</v>
      </c>
      <c r="B4818" t="s">
        <v>516</v>
      </c>
      <c r="C4818" t="s">
        <v>517</v>
      </c>
      <c r="D4818" t="s">
        <v>615</v>
      </c>
      <c r="E4818" t="s">
        <v>518</v>
      </c>
      <c r="F4818" s="29">
        <v>1057</v>
      </c>
      <c r="G4818" s="29">
        <v>52479982.5</v>
      </c>
      <c r="H4818" t="s">
        <v>11</v>
      </c>
      <c r="I4818" t="s">
        <v>699</v>
      </c>
      <c r="J4818" t="s">
        <v>627</v>
      </c>
      <c r="K4818" t="s">
        <v>700</v>
      </c>
    </row>
    <row r="4819" spans="1:11">
      <c r="A4819" s="26">
        <v>43371</v>
      </c>
      <c r="B4819" t="s">
        <v>516</v>
      </c>
      <c r="C4819" t="s">
        <v>517</v>
      </c>
      <c r="D4819" t="s">
        <v>615</v>
      </c>
      <c r="E4819" t="s">
        <v>518</v>
      </c>
      <c r="F4819" s="29">
        <v>2003</v>
      </c>
      <c r="G4819" s="29">
        <v>142790458.13</v>
      </c>
      <c r="H4819" t="s">
        <v>11</v>
      </c>
      <c r="I4819" t="s">
        <v>1248</v>
      </c>
      <c r="J4819" t="s">
        <v>627</v>
      </c>
      <c r="K4819" t="s">
        <v>1225</v>
      </c>
    </row>
    <row r="4820" spans="1:11">
      <c r="A4820" s="26">
        <v>43371</v>
      </c>
      <c r="B4820" t="s">
        <v>516</v>
      </c>
      <c r="C4820" t="s">
        <v>517</v>
      </c>
      <c r="D4820" t="s">
        <v>615</v>
      </c>
      <c r="E4820" t="s">
        <v>518</v>
      </c>
      <c r="F4820" s="29">
        <v>637</v>
      </c>
      <c r="G4820" s="29">
        <v>336736059.06</v>
      </c>
      <c r="H4820" t="s">
        <v>11</v>
      </c>
      <c r="I4820" t="s">
        <v>701</v>
      </c>
      <c r="J4820" t="s">
        <v>627</v>
      </c>
      <c r="K4820" t="s">
        <v>702</v>
      </c>
    </row>
    <row r="4821" spans="1:11">
      <c r="A4821" s="26">
        <v>43371</v>
      </c>
      <c r="B4821" t="s">
        <v>516</v>
      </c>
      <c r="C4821" t="s">
        <v>517</v>
      </c>
      <c r="D4821" t="s">
        <v>615</v>
      </c>
      <c r="E4821" t="s">
        <v>518</v>
      </c>
      <c r="F4821" s="29">
        <v>176</v>
      </c>
      <c r="G4821" s="29">
        <v>21453740.309999999</v>
      </c>
      <c r="H4821" t="s">
        <v>11</v>
      </c>
      <c r="I4821" t="s">
        <v>1249</v>
      </c>
      <c r="J4821" t="s">
        <v>627</v>
      </c>
      <c r="K4821" t="s">
        <v>704</v>
      </c>
    </row>
    <row r="4822" spans="1:11">
      <c r="A4822" s="26">
        <v>43371</v>
      </c>
      <c r="B4822" t="s">
        <v>516</v>
      </c>
      <c r="C4822" t="s">
        <v>517</v>
      </c>
      <c r="D4822" t="s">
        <v>615</v>
      </c>
      <c r="E4822" t="s">
        <v>518</v>
      </c>
      <c r="F4822" s="29">
        <v>199</v>
      </c>
      <c r="G4822" s="29">
        <v>8726830.9399999995</v>
      </c>
      <c r="H4822" t="s">
        <v>11</v>
      </c>
      <c r="I4822" t="s">
        <v>1250</v>
      </c>
      <c r="J4822" t="s">
        <v>627</v>
      </c>
      <c r="K4822" t="s">
        <v>706</v>
      </c>
    </row>
    <row r="4823" spans="1:11">
      <c r="A4823" s="26">
        <v>43371</v>
      </c>
      <c r="B4823" t="s">
        <v>516</v>
      </c>
      <c r="C4823" t="s">
        <v>517</v>
      </c>
      <c r="D4823" t="s">
        <v>615</v>
      </c>
      <c r="E4823" t="s">
        <v>518</v>
      </c>
      <c r="F4823" s="29">
        <v>240</v>
      </c>
      <c r="G4823" s="29">
        <v>19306195</v>
      </c>
      <c r="H4823" t="s">
        <v>11</v>
      </c>
      <c r="I4823" t="s">
        <v>1251</v>
      </c>
      <c r="J4823" t="s">
        <v>627</v>
      </c>
      <c r="K4823" t="s">
        <v>708</v>
      </c>
    </row>
    <row r="4824" spans="1:11">
      <c r="A4824" s="26">
        <v>43371</v>
      </c>
      <c r="B4824" t="s">
        <v>516</v>
      </c>
      <c r="C4824" t="s">
        <v>517</v>
      </c>
      <c r="D4824" t="s">
        <v>615</v>
      </c>
      <c r="E4824" t="s">
        <v>518</v>
      </c>
      <c r="F4824" s="29">
        <v>18</v>
      </c>
      <c r="G4824" s="29">
        <v>1414402.19</v>
      </c>
      <c r="H4824" t="s">
        <v>11</v>
      </c>
      <c r="I4824" t="s">
        <v>1252</v>
      </c>
      <c r="J4824" t="s">
        <v>627</v>
      </c>
      <c r="K4824" t="s">
        <v>710</v>
      </c>
    </row>
    <row r="4825" spans="1:11">
      <c r="A4825" s="26">
        <v>43371</v>
      </c>
      <c r="B4825" t="s">
        <v>516</v>
      </c>
      <c r="C4825" t="s">
        <v>517</v>
      </c>
      <c r="D4825" t="s">
        <v>615</v>
      </c>
      <c r="E4825" t="s">
        <v>518</v>
      </c>
      <c r="F4825" s="29">
        <v>265</v>
      </c>
      <c r="G4825" s="29">
        <v>15598940.630000001</v>
      </c>
      <c r="H4825" t="s">
        <v>11</v>
      </c>
      <c r="I4825" t="s">
        <v>1253</v>
      </c>
      <c r="J4825" t="s">
        <v>627</v>
      </c>
      <c r="K4825" t="s">
        <v>712</v>
      </c>
    </row>
    <row r="4826" spans="1:11">
      <c r="A4826" s="26">
        <v>43371</v>
      </c>
      <c r="B4826" t="s">
        <v>516</v>
      </c>
      <c r="C4826" t="s">
        <v>517</v>
      </c>
      <c r="D4826" t="s">
        <v>615</v>
      </c>
      <c r="E4826" t="s">
        <v>518</v>
      </c>
      <c r="F4826" s="29">
        <v>988</v>
      </c>
      <c r="G4826" s="29">
        <v>27000926.559999999</v>
      </c>
      <c r="H4826" t="s">
        <v>11</v>
      </c>
      <c r="I4826" t="s">
        <v>1254</v>
      </c>
      <c r="J4826" t="s">
        <v>627</v>
      </c>
      <c r="K4826" t="s">
        <v>714</v>
      </c>
    </row>
    <row r="4827" spans="1:11">
      <c r="A4827" s="26">
        <v>43371</v>
      </c>
      <c r="B4827" t="s">
        <v>516</v>
      </c>
      <c r="C4827" t="s">
        <v>517</v>
      </c>
      <c r="D4827" t="s">
        <v>615</v>
      </c>
      <c r="E4827" t="s">
        <v>518</v>
      </c>
      <c r="F4827" s="29">
        <v>20</v>
      </c>
      <c r="G4827" s="29">
        <v>1734513.13</v>
      </c>
      <c r="H4827" t="s">
        <v>11</v>
      </c>
      <c r="I4827" t="s">
        <v>1255</v>
      </c>
      <c r="J4827" t="s">
        <v>627</v>
      </c>
      <c r="K4827" t="s">
        <v>716</v>
      </c>
    </row>
    <row r="4828" spans="1:11">
      <c r="A4828" s="26">
        <v>43371</v>
      </c>
      <c r="B4828" t="s">
        <v>516</v>
      </c>
      <c r="C4828" t="s">
        <v>517</v>
      </c>
      <c r="D4828" t="s">
        <v>615</v>
      </c>
      <c r="E4828" t="s">
        <v>518</v>
      </c>
      <c r="F4828" s="29">
        <v>11</v>
      </c>
      <c r="G4828" s="29">
        <v>467173.13</v>
      </c>
      <c r="H4828" t="s">
        <v>11</v>
      </c>
      <c r="I4828" t="s">
        <v>719</v>
      </c>
      <c r="J4828" t="s">
        <v>627</v>
      </c>
      <c r="K4828" t="s">
        <v>720</v>
      </c>
    </row>
    <row r="4829" spans="1:11">
      <c r="A4829" s="26">
        <v>43371</v>
      </c>
      <c r="B4829" t="s">
        <v>516</v>
      </c>
      <c r="C4829" t="s">
        <v>517</v>
      </c>
      <c r="D4829" t="s">
        <v>615</v>
      </c>
      <c r="E4829" t="s">
        <v>518</v>
      </c>
      <c r="F4829" s="29">
        <v>25</v>
      </c>
      <c r="G4829" s="29">
        <v>15706441.880000001</v>
      </c>
      <c r="H4829" t="s">
        <v>11</v>
      </c>
      <c r="I4829" t="s">
        <v>721</v>
      </c>
      <c r="J4829" t="s">
        <v>627</v>
      </c>
      <c r="K4829" t="s">
        <v>722</v>
      </c>
    </row>
    <row r="4830" spans="1:11">
      <c r="A4830" s="26">
        <v>43371</v>
      </c>
      <c r="B4830" t="s">
        <v>516</v>
      </c>
      <c r="C4830" t="s">
        <v>517</v>
      </c>
      <c r="D4830" t="s">
        <v>615</v>
      </c>
      <c r="E4830" t="s">
        <v>518</v>
      </c>
      <c r="F4830" s="29">
        <v>19</v>
      </c>
      <c r="G4830" s="29">
        <v>2092240</v>
      </c>
      <c r="H4830" t="s">
        <v>11</v>
      </c>
      <c r="I4830" t="s">
        <v>1362</v>
      </c>
      <c r="J4830" t="s">
        <v>627</v>
      </c>
      <c r="K4830" t="s">
        <v>724</v>
      </c>
    </row>
    <row r="4831" spans="1:11">
      <c r="A4831" s="26">
        <v>43371</v>
      </c>
      <c r="B4831" t="s">
        <v>516</v>
      </c>
      <c r="C4831" t="s">
        <v>517</v>
      </c>
      <c r="D4831" t="s">
        <v>615</v>
      </c>
      <c r="E4831" t="s">
        <v>518</v>
      </c>
      <c r="F4831" s="29">
        <v>45</v>
      </c>
      <c r="G4831" s="29">
        <v>4690072.1900000004</v>
      </c>
      <c r="H4831" t="s">
        <v>11</v>
      </c>
      <c r="I4831" t="s">
        <v>1356</v>
      </c>
      <c r="J4831" t="s">
        <v>627</v>
      </c>
      <c r="K4831" t="s">
        <v>1357</v>
      </c>
    </row>
    <row r="4832" spans="1:11">
      <c r="A4832" s="26">
        <v>43371</v>
      </c>
      <c r="B4832" t="s">
        <v>516</v>
      </c>
      <c r="C4832" t="s">
        <v>517</v>
      </c>
      <c r="D4832" t="s">
        <v>615</v>
      </c>
      <c r="E4832" t="s">
        <v>518</v>
      </c>
      <c r="F4832" s="29">
        <v>332</v>
      </c>
      <c r="G4832" s="29">
        <v>7487375</v>
      </c>
      <c r="H4832" t="s">
        <v>11</v>
      </c>
      <c r="I4832" t="s">
        <v>1257</v>
      </c>
      <c r="J4832" t="s">
        <v>627</v>
      </c>
      <c r="K4832" t="s">
        <v>726</v>
      </c>
    </row>
    <row r="4833" spans="1:11">
      <c r="A4833" s="26">
        <v>43371</v>
      </c>
      <c r="B4833" t="s">
        <v>516</v>
      </c>
      <c r="C4833" t="s">
        <v>517</v>
      </c>
      <c r="D4833" t="s">
        <v>615</v>
      </c>
      <c r="E4833" t="s">
        <v>518</v>
      </c>
      <c r="F4833" s="29">
        <v>1507</v>
      </c>
      <c r="G4833" s="29">
        <v>879054145.30999994</v>
      </c>
      <c r="H4833" t="s">
        <v>11</v>
      </c>
      <c r="I4833" t="s">
        <v>735</v>
      </c>
      <c r="J4833" t="s">
        <v>627</v>
      </c>
      <c r="K4833" t="s">
        <v>736</v>
      </c>
    </row>
    <row r="4834" spans="1:11">
      <c r="A4834" s="26">
        <v>43371</v>
      </c>
      <c r="B4834" t="s">
        <v>516</v>
      </c>
      <c r="C4834" t="s">
        <v>517</v>
      </c>
      <c r="D4834" t="s">
        <v>615</v>
      </c>
      <c r="E4834" t="s">
        <v>518</v>
      </c>
      <c r="F4834" s="29">
        <v>1</v>
      </c>
      <c r="G4834" s="29">
        <v>849671.25</v>
      </c>
      <c r="H4834" t="s">
        <v>11</v>
      </c>
      <c r="I4834" t="s">
        <v>1259</v>
      </c>
      <c r="J4834" t="s">
        <v>627</v>
      </c>
      <c r="K4834" t="s">
        <v>738</v>
      </c>
    </row>
    <row r="4835" spans="1:11">
      <c r="A4835" s="26">
        <v>43371</v>
      </c>
      <c r="B4835" t="s">
        <v>516</v>
      </c>
      <c r="C4835" t="s">
        <v>517</v>
      </c>
      <c r="D4835" t="s">
        <v>615</v>
      </c>
      <c r="E4835" t="s">
        <v>518</v>
      </c>
      <c r="F4835" s="29">
        <v>60</v>
      </c>
      <c r="G4835" s="29">
        <v>5675693.4400000004</v>
      </c>
      <c r="H4835" t="s">
        <v>11</v>
      </c>
      <c r="I4835" t="s">
        <v>739</v>
      </c>
      <c r="J4835" t="s">
        <v>627</v>
      </c>
      <c r="K4835" t="s">
        <v>740</v>
      </c>
    </row>
    <row r="4836" spans="1:11">
      <c r="A4836" s="26">
        <v>43371</v>
      </c>
      <c r="B4836" t="s">
        <v>516</v>
      </c>
      <c r="C4836" t="s">
        <v>517</v>
      </c>
      <c r="D4836" t="s">
        <v>615</v>
      </c>
      <c r="E4836" t="s">
        <v>518</v>
      </c>
      <c r="F4836" s="29">
        <v>28</v>
      </c>
      <c r="G4836" s="29">
        <v>2058003.44</v>
      </c>
      <c r="H4836" t="s">
        <v>11</v>
      </c>
      <c r="I4836" t="s">
        <v>743</v>
      </c>
      <c r="J4836" t="s">
        <v>627</v>
      </c>
      <c r="K4836" t="s">
        <v>744</v>
      </c>
    </row>
    <row r="4837" spans="1:11">
      <c r="A4837" s="26">
        <v>43371</v>
      </c>
      <c r="B4837" t="s">
        <v>516</v>
      </c>
      <c r="C4837" t="s">
        <v>517</v>
      </c>
      <c r="D4837" t="s">
        <v>615</v>
      </c>
      <c r="E4837" t="s">
        <v>518</v>
      </c>
      <c r="F4837" s="29">
        <v>468</v>
      </c>
      <c r="G4837" s="29">
        <v>110683361.25</v>
      </c>
      <c r="H4837" t="s">
        <v>11</v>
      </c>
      <c r="I4837" t="s">
        <v>1260</v>
      </c>
      <c r="J4837" t="s">
        <v>627</v>
      </c>
      <c r="K4837" t="s">
        <v>746</v>
      </c>
    </row>
    <row r="4838" spans="1:11">
      <c r="A4838" s="26">
        <v>43371</v>
      </c>
      <c r="B4838" t="s">
        <v>516</v>
      </c>
      <c r="C4838" t="s">
        <v>517</v>
      </c>
      <c r="D4838" t="s">
        <v>615</v>
      </c>
      <c r="E4838" t="s">
        <v>518</v>
      </c>
      <c r="F4838" s="29">
        <v>1193</v>
      </c>
      <c r="G4838" s="29">
        <v>68659021.25</v>
      </c>
      <c r="H4838" t="s">
        <v>11</v>
      </c>
      <c r="I4838" t="s">
        <v>747</v>
      </c>
      <c r="J4838" t="s">
        <v>627</v>
      </c>
      <c r="K4838" t="s">
        <v>748</v>
      </c>
    </row>
    <row r="4839" spans="1:11">
      <c r="A4839" s="26">
        <v>43371</v>
      </c>
      <c r="B4839" t="s">
        <v>516</v>
      </c>
      <c r="C4839" t="s">
        <v>517</v>
      </c>
      <c r="D4839" t="s">
        <v>615</v>
      </c>
      <c r="E4839" t="s">
        <v>518</v>
      </c>
      <c r="F4839" s="29">
        <v>20</v>
      </c>
      <c r="G4839" s="29">
        <v>637879.68999999994</v>
      </c>
      <c r="H4839" t="s">
        <v>11</v>
      </c>
      <c r="I4839" t="s">
        <v>1261</v>
      </c>
      <c r="J4839" t="s">
        <v>627</v>
      </c>
      <c r="K4839" t="s">
        <v>750</v>
      </c>
    </row>
    <row r="4840" spans="1:11">
      <c r="A4840" s="26">
        <v>43371</v>
      </c>
      <c r="B4840" t="s">
        <v>516</v>
      </c>
      <c r="C4840" t="s">
        <v>517</v>
      </c>
      <c r="D4840" t="s">
        <v>615</v>
      </c>
      <c r="E4840" t="s">
        <v>518</v>
      </c>
      <c r="F4840" s="29">
        <v>122</v>
      </c>
      <c r="G4840" s="29">
        <v>3135901.88</v>
      </c>
      <c r="H4840" t="s">
        <v>11</v>
      </c>
      <c r="I4840" t="s">
        <v>1262</v>
      </c>
      <c r="J4840" t="s">
        <v>627</v>
      </c>
      <c r="K4840" t="s">
        <v>752</v>
      </c>
    </row>
    <row r="4841" spans="1:11">
      <c r="A4841" s="26">
        <v>43371</v>
      </c>
      <c r="B4841" t="s">
        <v>516</v>
      </c>
      <c r="C4841" t="s">
        <v>517</v>
      </c>
      <c r="D4841" t="s">
        <v>615</v>
      </c>
      <c r="E4841" t="s">
        <v>518</v>
      </c>
      <c r="F4841" s="29">
        <v>895</v>
      </c>
      <c r="G4841" s="29">
        <v>46020785.310000002</v>
      </c>
      <c r="H4841" t="s">
        <v>11</v>
      </c>
      <c r="I4841" t="s">
        <v>1263</v>
      </c>
      <c r="J4841" t="s">
        <v>627</v>
      </c>
      <c r="K4841" t="s">
        <v>754</v>
      </c>
    </row>
    <row r="4842" spans="1:11">
      <c r="A4842" s="26">
        <v>43371</v>
      </c>
      <c r="B4842" t="s">
        <v>516</v>
      </c>
      <c r="C4842" t="s">
        <v>517</v>
      </c>
      <c r="D4842" t="s">
        <v>615</v>
      </c>
      <c r="E4842" t="s">
        <v>518</v>
      </c>
      <c r="F4842" s="29">
        <v>1313</v>
      </c>
      <c r="G4842" s="29">
        <v>45265727.810000002</v>
      </c>
      <c r="H4842" t="s">
        <v>11</v>
      </c>
      <c r="I4842" t="s">
        <v>1264</v>
      </c>
      <c r="J4842" t="s">
        <v>627</v>
      </c>
      <c r="K4842" t="s">
        <v>756</v>
      </c>
    </row>
    <row r="4843" spans="1:11">
      <c r="A4843" s="26">
        <v>43371</v>
      </c>
      <c r="B4843" t="s">
        <v>516</v>
      </c>
      <c r="C4843" t="s">
        <v>517</v>
      </c>
      <c r="D4843" t="s">
        <v>615</v>
      </c>
      <c r="E4843" t="s">
        <v>518</v>
      </c>
      <c r="F4843" s="29">
        <v>82</v>
      </c>
      <c r="G4843" s="29">
        <v>6816015.6299999999</v>
      </c>
      <c r="H4843" t="s">
        <v>11</v>
      </c>
      <c r="I4843" t="s">
        <v>757</v>
      </c>
      <c r="J4843" t="s">
        <v>627</v>
      </c>
      <c r="K4843" t="s">
        <v>758</v>
      </c>
    </row>
    <row r="4844" spans="1:11">
      <c r="A4844" s="26">
        <v>43371</v>
      </c>
      <c r="B4844" t="s">
        <v>516</v>
      </c>
      <c r="C4844" t="s">
        <v>517</v>
      </c>
      <c r="D4844" t="s">
        <v>615</v>
      </c>
      <c r="E4844" t="s">
        <v>518</v>
      </c>
      <c r="F4844" s="29">
        <v>64</v>
      </c>
      <c r="G4844" s="29">
        <v>9758316.8800000008</v>
      </c>
      <c r="H4844" t="s">
        <v>11</v>
      </c>
      <c r="I4844" t="s">
        <v>1265</v>
      </c>
      <c r="J4844" t="s">
        <v>627</v>
      </c>
      <c r="K4844" t="s">
        <v>760</v>
      </c>
    </row>
    <row r="4845" spans="1:11">
      <c r="A4845" s="26">
        <v>43371</v>
      </c>
      <c r="B4845" t="s">
        <v>516</v>
      </c>
      <c r="C4845" t="s">
        <v>517</v>
      </c>
      <c r="D4845" t="s">
        <v>615</v>
      </c>
      <c r="E4845" t="s">
        <v>518</v>
      </c>
      <c r="F4845" s="29">
        <v>541</v>
      </c>
      <c r="G4845" s="29">
        <v>63122686.880000003</v>
      </c>
      <c r="H4845" t="s">
        <v>11</v>
      </c>
      <c r="I4845" t="s">
        <v>1266</v>
      </c>
      <c r="J4845" t="s">
        <v>627</v>
      </c>
      <c r="K4845" t="s">
        <v>762</v>
      </c>
    </row>
    <row r="4846" spans="1:11">
      <c r="A4846" s="26">
        <v>43371</v>
      </c>
      <c r="B4846" t="s">
        <v>516</v>
      </c>
      <c r="C4846" t="s">
        <v>517</v>
      </c>
      <c r="D4846" t="s">
        <v>615</v>
      </c>
      <c r="E4846" t="s">
        <v>518</v>
      </c>
      <c r="F4846" s="29">
        <v>1429</v>
      </c>
      <c r="G4846" s="29">
        <v>277410000</v>
      </c>
      <c r="H4846" t="s">
        <v>11</v>
      </c>
      <c r="I4846" t="s">
        <v>1267</v>
      </c>
      <c r="J4846" t="s">
        <v>627</v>
      </c>
      <c r="K4846" t="s">
        <v>764</v>
      </c>
    </row>
    <row r="4847" spans="1:11">
      <c r="A4847" s="26">
        <v>43371</v>
      </c>
      <c r="B4847" t="s">
        <v>516</v>
      </c>
      <c r="C4847" t="s">
        <v>517</v>
      </c>
      <c r="D4847" t="s">
        <v>615</v>
      </c>
      <c r="E4847" t="s">
        <v>518</v>
      </c>
      <c r="F4847" s="29">
        <v>246</v>
      </c>
      <c r="G4847" s="29">
        <v>67228407.189999998</v>
      </c>
      <c r="H4847" t="s">
        <v>11</v>
      </c>
      <c r="I4847" t="s">
        <v>1268</v>
      </c>
      <c r="J4847" t="s">
        <v>627</v>
      </c>
      <c r="K4847" t="s">
        <v>766</v>
      </c>
    </row>
    <row r="4848" spans="1:11">
      <c r="A4848" s="26">
        <v>43371</v>
      </c>
      <c r="B4848" t="s">
        <v>516</v>
      </c>
      <c r="C4848" t="s">
        <v>517</v>
      </c>
      <c r="D4848" t="s">
        <v>615</v>
      </c>
      <c r="E4848" t="s">
        <v>518</v>
      </c>
      <c r="F4848" s="29">
        <v>5</v>
      </c>
      <c r="G4848" s="29">
        <v>285298.75</v>
      </c>
      <c r="H4848" t="s">
        <v>11</v>
      </c>
      <c r="I4848" t="s">
        <v>767</v>
      </c>
      <c r="J4848" t="s">
        <v>627</v>
      </c>
      <c r="K4848" t="s">
        <v>768</v>
      </c>
    </row>
    <row r="4849" spans="1:11">
      <c r="A4849" s="26">
        <v>43371</v>
      </c>
      <c r="B4849" t="s">
        <v>516</v>
      </c>
      <c r="C4849" t="s">
        <v>517</v>
      </c>
      <c r="D4849" t="s">
        <v>615</v>
      </c>
      <c r="E4849" t="s">
        <v>518</v>
      </c>
      <c r="F4849" s="29">
        <v>21</v>
      </c>
      <c r="G4849" s="29">
        <v>1387937.19</v>
      </c>
      <c r="H4849" t="s">
        <v>11</v>
      </c>
      <c r="I4849" t="s">
        <v>769</v>
      </c>
      <c r="J4849" t="s">
        <v>627</v>
      </c>
      <c r="K4849" t="s">
        <v>770</v>
      </c>
    </row>
    <row r="4850" spans="1:11">
      <c r="A4850" s="26">
        <v>43371</v>
      </c>
      <c r="B4850" t="s">
        <v>516</v>
      </c>
      <c r="C4850" t="s">
        <v>517</v>
      </c>
      <c r="D4850" t="s">
        <v>615</v>
      </c>
      <c r="E4850" t="s">
        <v>518</v>
      </c>
      <c r="F4850" s="29">
        <v>56</v>
      </c>
      <c r="G4850" s="29">
        <v>1601715.63</v>
      </c>
      <c r="H4850" t="s">
        <v>11</v>
      </c>
      <c r="I4850" t="s">
        <v>1269</v>
      </c>
      <c r="J4850" t="s">
        <v>627</v>
      </c>
      <c r="K4850" t="s">
        <v>772</v>
      </c>
    </row>
    <row r="4851" spans="1:11">
      <c r="A4851" s="26">
        <v>43371</v>
      </c>
      <c r="B4851" t="s">
        <v>516</v>
      </c>
      <c r="C4851" t="s">
        <v>517</v>
      </c>
      <c r="D4851" t="s">
        <v>615</v>
      </c>
      <c r="E4851" t="s">
        <v>518</v>
      </c>
      <c r="F4851" s="29">
        <v>5</v>
      </c>
      <c r="G4851" s="29">
        <v>547132.5</v>
      </c>
      <c r="H4851" t="s">
        <v>11</v>
      </c>
      <c r="I4851" t="s">
        <v>773</v>
      </c>
      <c r="J4851" t="s">
        <v>627</v>
      </c>
      <c r="K4851" t="s">
        <v>774</v>
      </c>
    </row>
    <row r="4852" spans="1:11">
      <c r="A4852" s="26">
        <v>43371</v>
      </c>
      <c r="B4852" t="s">
        <v>516</v>
      </c>
      <c r="C4852" t="s">
        <v>517</v>
      </c>
      <c r="D4852" t="s">
        <v>615</v>
      </c>
      <c r="E4852" t="s">
        <v>518</v>
      </c>
      <c r="F4852" s="29">
        <v>140</v>
      </c>
      <c r="G4852" s="29">
        <v>2726713.44</v>
      </c>
      <c r="H4852" t="s">
        <v>11</v>
      </c>
      <c r="I4852" t="s">
        <v>1358</v>
      </c>
      <c r="J4852" t="s">
        <v>627</v>
      </c>
      <c r="K4852" t="s">
        <v>1359</v>
      </c>
    </row>
    <row r="4853" spans="1:11">
      <c r="A4853" s="26">
        <v>43371</v>
      </c>
      <c r="B4853" t="s">
        <v>516</v>
      </c>
      <c r="C4853" t="s">
        <v>517</v>
      </c>
      <c r="D4853" t="s">
        <v>615</v>
      </c>
      <c r="E4853" t="s">
        <v>518</v>
      </c>
      <c r="F4853" s="29">
        <v>96</v>
      </c>
      <c r="G4853" s="29">
        <v>4545345</v>
      </c>
      <c r="H4853" t="s">
        <v>11</v>
      </c>
      <c r="I4853" t="s">
        <v>775</v>
      </c>
      <c r="J4853" t="s">
        <v>627</v>
      </c>
      <c r="K4853" t="s">
        <v>776</v>
      </c>
    </row>
    <row r="4854" spans="1:11">
      <c r="A4854" s="26">
        <v>43371</v>
      </c>
      <c r="B4854" t="s">
        <v>516</v>
      </c>
      <c r="C4854" t="s">
        <v>517</v>
      </c>
      <c r="D4854" t="s">
        <v>615</v>
      </c>
      <c r="E4854" t="s">
        <v>518</v>
      </c>
      <c r="F4854" s="29">
        <v>1192</v>
      </c>
      <c r="G4854" s="29">
        <v>217519077.19</v>
      </c>
      <c r="H4854" t="s">
        <v>11</v>
      </c>
      <c r="I4854" t="s">
        <v>777</v>
      </c>
      <c r="J4854" t="s">
        <v>627</v>
      </c>
      <c r="K4854" t="s">
        <v>778</v>
      </c>
    </row>
    <row r="4855" spans="1:11">
      <c r="A4855" s="26">
        <v>43371</v>
      </c>
      <c r="B4855" t="s">
        <v>516</v>
      </c>
      <c r="C4855" t="s">
        <v>517</v>
      </c>
      <c r="D4855" t="s">
        <v>615</v>
      </c>
      <c r="E4855" t="s">
        <v>518</v>
      </c>
      <c r="F4855" s="29">
        <v>385</v>
      </c>
      <c r="G4855" s="29">
        <v>39357905.939999998</v>
      </c>
      <c r="H4855" t="s">
        <v>11</v>
      </c>
      <c r="I4855" t="s">
        <v>1270</v>
      </c>
      <c r="J4855" t="s">
        <v>627</v>
      </c>
      <c r="K4855" t="s">
        <v>780</v>
      </c>
    </row>
    <row r="4856" spans="1:11">
      <c r="A4856" s="26">
        <v>43371</v>
      </c>
      <c r="B4856" t="s">
        <v>516</v>
      </c>
      <c r="C4856" t="s">
        <v>517</v>
      </c>
      <c r="D4856" t="s">
        <v>615</v>
      </c>
      <c r="E4856" t="s">
        <v>518</v>
      </c>
      <c r="F4856" s="29">
        <v>664</v>
      </c>
      <c r="G4856" s="29">
        <v>478154706.88</v>
      </c>
      <c r="H4856" t="s">
        <v>11</v>
      </c>
      <c r="I4856" t="s">
        <v>781</v>
      </c>
      <c r="J4856" t="s">
        <v>627</v>
      </c>
      <c r="K4856" t="s">
        <v>782</v>
      </c>
    </row>
    <row r="4857" spans="1:11">
      <c r="A4857" s="26">
        <v>43371</v>
      </c>
      <c r="B4857" t="s">
        <v>516</v>
      </c>
      <c r="C4857" t="s">
        <v>517</v>
      </c>
      <c r="D4857" t="s">
        <v>615</v>
      </c>
      <c r="E4857" t="s">
        <v>518</v>
      </c>
      <c r="F4857" s="29">
        <v>31</v>
      </c>
      <c r="G4857" s="29">
        <v>1388469.06</v>
      </c>
      <c r="H4857" t="s">
        <v>11</v>
      </c>
      <c r="I4857" t="s">
        <v>1271</v>
      </c>
      <c r="J4857" t="s">
        <v>627</v>
      </c>
      <c r="K4857" t="s">
        <v>784</v>
      </c>
    </row>
    <row r="4858" spans="1:11">
      <c r="A4858" s="26">
        <v>43371</v>
      </c>
      <c r="B4858" t="s">
        <v>516</v>
      </c>
      <c r="C4858" t="s">
        <v>517</v>
      </c>
      <c r="D4858" t="s">
        <v>615</v>
      </c>
      <c r="E4858" t="s">
        <v>518</v>
      </c>
      <c r="F4858" s="29">
        <v>32</v>
      </c>
      <c r="G4858" s="29">
        <v>838009.69</v>
      </c>
      <c r="H4858" t="s">
        <v>11</v>
      </c>
      <c r="I4858" t="s">
        <v>1272</v>
      </c>
      <c r="J4858" t="s">
        <v>627</v>
      </c>
      <c r="K4858" t="s">
        <v>786</v>
      </c>
    </row>
    <row r="4859" spans="1:11">
      <c r="A4859" s="26">
        <v>43371</v>
      </c>
      <c r="B4859" t="s">
        <v>516</v>
      </c>
      <c r="C4859" t="s">
        <v>517</v>
      </c>
      <c r="D4859" t="s">
        <v>615</v>
      </c>
      <c r="E4859" t="s">
        <v>518</v>
      </c>
      <c r="F4859" s="29">
        <v>7703</v>
      </c>
      <c r="G4859" s="29">
        <v>4805705594.0600004</v>
      </c>
      <c r="H4859" t="s">
        <v>11</v>
      </c>
      <c r="I4859" t="s">
        <v>1273</v>
      </c>
      <c r="J4859" t="s">
        <v>627</v>
      </c>
      <c r="K4859" t="s">
        <v>788</v>
      </c>
    </row>
    <row r="4860" spans="1:11">
      <c r="A4860" s="26">
        <v>43371</v>
      </c>
      <c r="B4860" t="s">
        <v>516</v>
      </c>
      <c r="C4860" t="s">
        <v>517</v>
      </c>
      <c r="D4860" t="s">
        <v>615</v>
      </c>
      <c r="E4860" t="s">
        <v>518</v>
      </c>
      <c r="F4860" s="29">
        <v>806</v>
      </c>
      <c r="G4860" s="29">
        <v>76252220.939999998</v>
      </c>
      <c r="H4860" t="s">
        <v>11</v>
      </c>
      <c r="I4860" t="s">
        <v>1274</v>
      </c>
      <c r="J4860" t="s">
        <v>627</v>
      </c>
      <c r="K4860" t="s">
        <v>790</v>
      </c>
    </row>
    <row r="4861" spans="1:11">
      <c r="A4861" s="26">
        <v>43371</v>
      </c>
      <c r="B4861" t="s">
        <v>516</v>
      </c>
      <c r="C4861" t="s">
        <v>517</v>
      </c>
      <c r="D4861" t="s">
        <v>615</v>
      </c>
      <c r="E4861" t="s">
        <v>518</v>
      </c>
      <c r="F4861" s="29">
        <v>397</v>
      </c>
      <c r="G4861" s="29">
        <v>6471349.3799999999</v>
      </c>
      <c r="H4861" t="s">
        <v>11</v>
      </c>
      <c r="I4861" t="s">
        <v>791</v>
      </c>
      <c r="J4861" t="s">
        <v>627</v>
      </c>
      <c r="K4861" t="s">
        <v>792</v>
      </c>
    </row>
    <row r="4862" spans="1:11">
      <c r="A4862" s="26">
        <v>43371</v>
      </c>
      <c r="B4862" t="s">
        <v>516</v>
      </c>
      <c r="C4862" t="s">
        <v>517</v>
      </c>
      <c r="D4862" t="s">
        <v>615</v>
      </c>
      <c r="E4862" t="s">
        <v>518</v>
      </c>
      <c r="F4862" s="29">
        <v>72</v>
      </c>
      <c r="G4862" s="29">
        <v>3180075.31</v>
      </c>
      <c r="H4862" t="s">
        <v>11</v>
      </c>
      <c r="I4862" t="s">
        <v>793</v>
      </c>
      <c r="J4862" t="s">
        <v>627</v>
      </c>
      <c r="K4862" t="s">
        <v>794</v>
      </c>
    </row>
    <row r="4863" spans="1:11">
      <c r="A4863" s="26">
        <v>43371</v>
      </c>
      <c r="B4863" t="s">
        <v>516</v>
      </c>
      <c r="C4863" t="s">
        <v>517</v>
      </c>
      <c r="D4863" t="s">
        <v>615</v>
      </c>
      <c r="E4863" t="s">
        <v>518</v>
      </c>
      <c r="F4863" s="29">
        <v>40</v>
      </c>
      <c r="G4863" s="29">
        <v>3798314.06</v>
      </c>
      <c r="H4863" t="s">
        <v>11</v>
      </c>
      <c r="I4863" t="s">
        <v>795</v>
      </c>
      <c r="J4863" t="s">
        <v>627</v>
      </c>
      <c r="K4863" t="s">
        <v>796</v>
      </c>
    </row>
    <row r="4864" spans="1:11">
      <c r="A4864" s="26">
        <v>43371</v>
      </c>
      <c r="B4864" t="s">
        <v>516</v>
      </c>
      <c r="C4864" t="s">
        <v>517</v>
      </c>
      <c r="D4864" t="s">
        <v>615</v>
      </c>
      <c r="E4864" t="s">
        <v>518</v>
      </c>
      <c r="F4864" s="29">
        <v>0</v>
      </c>
      <c r="G4864" s="29">
        <v>24079.38</v>
      </c>
      <c r="H4864" t="s">
        <v>11</v>
      </c>
      <c r="I4864" t="s">
        <v>1360</v>
      </c>
      <c r="J4864" t="s">
        <v>627</v>
      </c>
      <c r="K4864" t="s">
        <v>1361</v>
      </c>
    </row>
    <row r="4865" spans="1:11">
      <c r="A4865" s="26">
        <v>43371</v>
      </c>
      <c r="B4865" t="s">
        <v>516</v>
      </c>
      <c r="C4865" t="s">
        <v>517</v>
      </c>
      <c r="D4865" t="s">
        <v>615</v>
      </c>
      <c r="E4865" t="s">
        <v>518</v>
      </c>
      <c r="F4865" s="29">
        <v>6</v>
      </c>
      <c r="G4865" s="29">
        <v>750121.56</v>
      </c>
      <c r="H4865" t="s">
        <v>11</v>
      </c>
      <c r="I4865" t="s">
        <v>797</v>
      </c>
      <c r="J4865" t="s">
        <v>627</v>
      </c>
      <c r="K4865" t="s">
        <v>798</v>
      </c>
    </row>
    <row r="4866" spans="1:11">
      <c r="A4866" s="26">
        <v>43371</v>
      </c>
      <c r="B4866" t="s">
        <v>516</v>
      </c>
      <c r="C4866" t="s">
        <v>517</v>
      </c>
      <c r="D4866" t="s">
        <v>615</v>
      </c>
      <c r="E4866" t="s">
        <v>518</v>
      </c>
      <c r="F4866" s="29">
        <v>567</v>
      </c>
      <c r="G4866" s="29">
        <v>17063754.059999999</v>
      </c>
      <c r="H4866" t="s">
        <v>11</v>
      </c>
      <c r="I4866" t="s">
        <v>1275</v>
      </c>
      <c r="J4866" t="s">
        <v>627</v>
      </c>
      <c r="K4866" t="s">
        <v>802</v>
      </c>
    </row>
    <row r="4867" spans="1:11">
      <c r="A4867" s="26">
        <v>43371</v>
      </c>
      <c r="B4867" t="s">
        <v>516</v>
      </c>
      <c r="C4867" t="s">
        <v>517</v>
      </c>
      <c r="D4867" t="s">
        <v>615</v>
      </c>
      <c r="E4867" t="s">
        <v>518</v>
      </c>
      <c r="F4867" s="29">
        <v>14</v>
      </c>
      <c r="G4867" s="29">
        <v>893183.44</v>
      </c>
      <c r="H4867" t="s">
        <v>11</v>
      </c>
      <c r="I4867" t="s">
        <v>1276</v>
      </c>
      <c r="J4867" t="s">
        <v>627</v>
      </c>
      <c r="K4867" t="s">
        <v>1217</v>
      </c>
    </row>
    <row r="4868" spans="1:11">
      <c r="A4868" s="26">
        <v>43371</v>
      </c>
      <c r="B4868" t="s">
        <v>516</v>
      </c>
      <c r="C4868" t="s">
        <v>517</v>
      </c>
      <c r="D4868" t="s">
        <v>615</v>
      </c>
      <c r="E4868" t="s">
        <v>518</v>
      </c>
      <c r="F4868" s="29">
        <v>526</v>
      </c>
      <c r="G4868" s="29">
        <v>11265353.75</v>
      </c>
      <c r="H4868" t="s">
        <v>11</v>
      </c>
      <c r="I4868" t="s">
        <v>1277</v>
      </c>
      <c r="J4868" t="s">
        <v>627</v>
      </c>
      <c r="K4868" t="s">
        <v>804</v>
      </c>
    </row>
    <row r="4869" spans="1:11">
      <c r="A4869" s="26">
        <v>43371</v>
      </c>
      <c r="B4869" t="s">
        <v>516</v>
      </c>
      <c r="C4869" t="s">
        <v>517</v>
      </c>
      <c r="D4869" t="s">
        <v>615</v>
      </c>
      <c r="E4869" t="s">
        <v>518</v>
      </c>
      <c r="F4869" s="29">
        <v>16</v>
      </c>
      <c r="G4869" s="29">
        <v>499389.06</v>
      </c>
      <c r="H4869" t="s">
        <v>11</v>
      </c>
      <c r="I4869" t="s">
        <v>1278</v>
      </c>
      <c r="J4869" t="s">
        <v>627</v>
      </c>
      <c r="K4869" t="s">
        <v>806</v>
      </c>
    </row>
    <row r="4870" spans="1:11">
      <c r="A4870" s="26">
        <v>43371</v>
      </c>
      <c r="B4870" t="s">
        <v>516</v>
      </c>
      <c r="C4870" t="s">
        <v>517</v>
      </c>
      <c r="D4870" t="s">
        <v>615</v>
      </c>
      <c r="E4870" t="s">
        <v>518</v>
      </c>
      <c r="F4870" s="29">
        <v>33</v>
      </c>
      <c r="G4870" s="29">
        <v>2447911.25</v>
      </c>
      <c r="H4870" t="s">
        <v>11</v>
      </c>
      <c r="I4870" t="s">
        <v>1218</v>
      </c>
      <c r="J4870" t="s">
        <v>627</v>
      </c>
      <c r="K4870" t="s">
        <v>808</v>
      </c>
    </row>
    <row r="4871" spans="1:11">
      <c r="A4871" s="26">
        <v>43371</v>
      </c>
      <c r="B4871" t="s">
        <v>516</v>
      </c>
      <c r="C4871" t="s">
        <v>517</v>
      </c>
      <c r="D4871" t="s">
        <v>615</v>
      </c>
      <c r="E4871" t="s">
        <v>518</v>
      </c>
      <c r="F4871" s="29">
        <v>29</v>
      </c>
      <c r="G4871" s="29">
        <v>269050251.25</v>
      </c>
      <c r="H4871" t="s">
        <v>11</v>
      </c>
      <c r="I4871" t="s">
        <v>1279</v>
      </c>
      <c r="J4871" t="s">
        <v>627</v>
      </c>
      <c r="K4871" t="s">
        <v>810</v>
      </c>
    </row>
    <row r="4872" spans="1:11">
      <c r="A4872" s="26">
        <v>43371</v>
      </c>
      <c r="B4872" t="s">
        <v>516</v>
      </c>
      <c r="C4872" t="s">
        <v>517</v>
      </c>
      <c r="D4872" t="s">
        <v>615</v>
      </c>
      <c r="E4872" t="s">
        <v>518</v>
      </c>
      <c r="F4872" s="29">
        <v>981</v>
      </c>
      <c r="G4872" s="29">
        <v>161306703.75</v>
      </c>
      <c r="H4872" t="s">
        <v>11</v>
      </c>
      <c r="I4872" t="s">
        <v>811</v>
      </c>
      <c r="J4872" t="s">
        <v>627</v>
      </c>
      <c r="K4872" t="s">
        <v>812</v>
      </c>
    </row>
    <row r="4873" spans="1:11">
      <c r="A4873" s="26">
        <v>43371</v>
      </c>
      <c r="B4873" t="s">
        <v>516</v>
      </c>
      <c r="C4873" t="s">
        <v>517</v>
      </c>
      <c r="D4873" t="s">
        <v>615</v>
      </c>
      <c r="E4873" t="s">
        <v>518</v>
      </c>
      <c r="F4873" s="29">
        <v>6</v>
      </c>
      <c r="G4873" s="29">
        <v>484421.4</v>
      </c>
      <c r="H4873" t="s">
        <v>11</v>
      </c>
      <c r="I4873" t="s">
        <v>1338</v>
      </c>
      <c r="J4873" t="s">
        <v>627</v>
      </c>
      <c r="K4873" t="s">
        <v>1339</v>
      </c>
    </row>
    <row r="4874" spans="1:11">
      <c r="A4874" s="26">
        <v>43371</v>
      </c>
      <c r="B4874" t="s">
        <v>516</v>
      </c>
      <c r="C4874" t="s">
        <v>517</v>
      </c>
      <c r="D4874" t="s">
        <v>615</v>
      </c>
      <c r="E4874" t="s">
        <v>518</v>
      </c>
      <c r="F4874" s="29">
        <v>106</v>
      </c>
      <c r="G4874" s="29">
        <v>31619907.809999999</v>
      </c>
      <c r="H4874" t="s">
        <v>11</v>
      </c>
      <c r="I4874" t="s">
        <v>813</v>
      </c>
      <c r="J4874" t="s">
        <v>627</v>
      </c>
      <c r="K4874" t="s">
        <v>814</v>
      </c>
    </row>
    <row r="4875" spans="1:11">
      <c r="A4875" s="26">
        <v>43371</v>
      </c>
      <c r="B4875" t="s">
        <v>516</v>
      </c>
      <c r="C4875" t="s">
        <v>517</v>
      </c>
      <c r="D4875" t="s">
        <v>615</v>
      </c>
      <c r="E4875" t="s">
        <v>518</v>
      </c>
      <c r="F4875" s="29">
        <v>424</v>
      </c>
      <c r="G4875" s="29">
        <v>55277221.25</v>
      </c>
      <c r="H4875" t="s">
        <v>11</v>
      </c>
      <c r="I4875" t="s">
        <v>815</v>
      </c>
      <c r="J4875" t="s">
        <v>627</v>
      </c>
      <c r="K4875" t="s">
        <v>816</v>
      </c>
    </row>
    <row r="4876" spans="1:11">
      <c r="A4876" s="26">
        <v>43371</v>
      </c>
      <c r="B4876" t="s">
        <v>516</v>
      </c>
      <c r="C4876" t="s">
        <v>517</v>
      </c>
      <c r="D4876" t="s">
        <v>615</v>
      </c>
      <c r="E4876" t="s">
        <v>518</v>
      </c>
      <c r="F4876" s="29">
        <v>28</v>
      </c>
      <c r="G4876" s="29">
        <v>2465223.13</v>
      </c>
      <c r="H4876" t="s">
        <v>11</v>
      </c>
      <c r="I4876" t="s">
        <v>817</v>
      </c>
      <c r="J4876" t="s">
        <v>627</v>
      </c>
      <c r="K4876" t="s">
        <v>818</v>
      </c>
    </row>
    <row r="4877" spans="1:11">
      <c r="A4877" s="26">
        <v>43371</v>
      </c>
      <c r="B4877" t="s">
        <v>516</v>
      </c>
      <c r="C4877" t="s">
        <v>517</v>
      </c>
      <c r="D4877" t="s">
        <v>615</v>
      </c>
      <c r="E4877" t="s">
        <v>518</v>
      </c>
      <c r="F4877" s="29">
        <v>833</v>
      </c>
      <c r="G4877" s="29">
        <v>30407293.440000001</v>
      </c>
      <c r="H4877" t="s">
        <v>11</v>
      </c>
      <c r="I4877" t="s">
        <v>819</v>
      </c>
      <c r="J4877" t="s">
        <v>627</v>
      </c>
      <c r="K4877" t="s">
        <v>820</v>
      </c>
    </row>
    <row r="4878" spans="1:11">
      <c r="A4878" s="26">
        <v>43371</v>
      </c>
      <c r="B4878" t="s">
        <v>516</v>
      </c>
      <c r="C4878" t="s">
        <v>517</v>
      </c>
      <c r="D4878" t="s">
        <v>615</v>
      </c>
      <c r="E4878" t="s">
        <v>518</v>
      </c>
      <c r="F4878" s="29">
        <v>3</v>
      </c>
      <c r="G4878" s="29">
        <v>239673.44</v>
      </c>
      <c r="H4878" t="s">
        <v>11</v>
      </c>
      <c r="I4878" t="s">
        <v>1280</v>
      </c>
      <c r="J4878" t="s">
        <v>627</v>
      </c>
      <c r="K4878" t="s">
        <v>822</v>
      </c>
    </row>
    <row r="4879" spans="1:11">
      <c r="A4879" s="26">
        <v>43371</v>
      </c>
      <c r="B4879" t="s">
        <v>516</v>
      </c>
      <c r="C4879" t="s">
        <v>517</v>
      </c>
      <c r="D4879" t="s">
        <v>615</v>
      </c>
      <c r="E4879" t="s">
        <v>518</v>
      </c>
      <c r="F4879" s="29">
        <v>5</v>
      </c>
      <c r="G4879" s="29">
        <v>194447.81</v>
      </c>
      <c r="H4879" t="s">
        <v>11</v>
      </c>
      <c r="I4879" t="s">
        <v>1352</v>
      </c>
      <c r="J4879" t="s">
        <v>627</v>
      </c>
      <c r="K4879" t="s">
        <v>1353</v>
      </c>
    </row>
    <row r="4880" spans="1:11">
      <c r="A4880" s="26">
        <v>43371</v>
      </c>
      <c r="B4880" t="s">
        <v>516</v>
      </c>
      <c r="C4880" t="s">
        <v>517</v>
      </c>
      <c r="D4880" t="s">
        <v>615</v>
      </c>
      <c r="E4880" t="s">
        <v>518</v>
      </c>
      <c r="F4880" s="29">
        <v>110</v>
      </c>
      <c r="G4880" s="29">
        <v>11717968.439999999</v>
      </c>
      <c r="H4880" t="s">
        <v>11</v>
      </c>
      <c r="I4880" t="s">
        <v>823</v>
      </c>
      <c r="J4880" t="s">
        <v>627</v>
      </c>
      <c r="K4880" t="s">
        <v>824</v>
      </c>
    </row>
    <row r="4881" spans="1:11">
      <c r="A4881" s="26">
        <v>43371</v>
      </c>
      <c r="B4881" t="s">
        <v>516</v>
      </c>
      <c r="C4881" t="s">
        <v>517</v>
      </c>
      <c r="D4881" t="s">
        <v>615</v>
      </c>
      <c r="E4881" t="s">
        <v>518</v>
      </c>
      <c r="F4881" s="29">
        <v>24</v>
      </c>
      <c r="G4881" s="29">
        <v>4276108.13</v>
      </c>
      <c r="H4881" t="s">
        <v>11</v>
      </c>
      <c r="I4881" t="s">
        <v>1281</v>
      </c>
      <c r="J4881" t="s">
        <v>627</v>
      </c>
      <c r="K4881" t="s">
        <v>826</v>
      </c>
    </row>
    <row r="4882" spans="1:11">
      <c r="A4882" s="26">
        <v>43371</v>
      </c>
      <c r="B4882" t="s">
        <v>516</v>
      </c>
      <c r="C4882" t="s">
        <v>517</v>
      </c>
      <c r="D4882" t="s">
        <v>615</v>
      </c>
      <c r="E4882" t="s">
        <v>518</v>
      </c>
      <c r="F4882" s="29">
        <v>135</v>
      </c>
      <c r="G4882" s="29">
        <v>5210655</v>
      </c>
      <c r="H4882" t="s">
        <v>11</v>
      </c>
      <c r="I4882" t="s">
        <v>827</v>
      </c>
      <c r="J4882" t="s">
        <v>627</v>
      </c>
      <c r="K4882" t="s">
        <v>828</v>
      </c>
    </row>
    <row r="4883" spans="1:11">
      <c r="A4883" s="26">
        <v>43371</v>
      </c>
      <c r="B4883" t="s">
        <v>516</v>
      </c>
      <c r="C4883" t="s">
        <v>517</v>
      </c>
      <c r="D4883" t="s">
        <v>615</v>
      </c>
      <c r="E4883" t="s">
        <v>518</v>
      </c>
      <c r="F4883" s="29">
        <v>1998</v>
      </c>
      <c r="G4883" s="29">
        <v>1208613814.6900001</v>
      </c>
      <c r="H4883" t="s">
        <v>11</v>
      </c>
      <c r="I4883" t="s">
        <v>829</v>
      </c>
      <c r="J4883" t="s">
        <v>627</v>
      </c>
      <c r="K4883" t="s">
        <v>830</v>
      </c>
    </row>
    <row r="4884" spans="1:11">
      <c r="A4884" s="26">
        <v>43371</v>
      </c>
      <c r="B4884" t="s">
        <v>516</v>
      </c>
      <c r="C4884" t="s">
        <v>517</v>
      </c>
      <c r="D4884" t="s">
        <v>615</v>
      </c>
      <c r="E4884" t="s">
        <v>518</v>
      </c>
      <c r="F4884" s="29">
        <v>246</v>
      </c>
      <c r="G4884" s="29">
        <v>110607609.06</v>
      </c>
      <c r="H4884" t="s">
        <v>11</v>
      </c>
      <c r="I4884" t="s">
        <v>1282</v>
      </c>
      <c r="J4884" t="s">
        <v>627</v>
      </c>
      <c r="K4884" t="s">
        <v>832</v>
      </c>
    </row>
    <row r="4885" spans="1:11">
      <c r="A4885" s="26">
        <v>43371</v>
      </c>
      <c r="B4885" t="s">
        <v>516</v>
      </c>
      <c r="C4885" t="s">
        <v>517</v>
      </c>
      <c r="D4885" t="s">
        <v>615</v>
      </c>
      <c r="E4885" t="s">
        <v>518</v>
      </c>
      <c r="F4885" s="29">
        <v>592</v>
      </c>
      <c r="G4885" s="29">
        <v>11369889.380000001</v>
      </c>
      <c r="H4885" t="s">
        <v>11</v>
      </c>
      <c r="I4885" t="s">
        <v>1363</v>
      </c>
      <c r="J4885" t="s">
        <v>627</v>
      </c>
      <c r="K4885" t="s">
        <v>1341</v>
      </c>
    </row>
    <row r="4886" spans="1:11">
      <c r="A4886" s="26">
        <v>43371</v>
      </c>
      <c r="B4886" t="s">
        <v>516</v>
      </c>
      <c r="C4886" t="s">
        <v>517</v>
      </c>
      <c r="D4886" t="s">
        <v>615</v>
      </c>
      <c r="E4886" t="s">
        <v>518</v>
      </c>
      <c r="F4886" s="29">
        <v>859</v>
      </c>
      <c r="G4886" s="29">
        <v>100823040.94</v>
      </c>
      <c r="H4886" t="s">
        <v>11</v>
      </c>
      <c r="I4886" t="s">
        <v>835</v>
      </c>
      <c r="J4886" t="s">
        <v>627</v>
      </c>
      <c r="K4886" t="s">
        <v>836</v>
      </c>
    </row>
    <row r="4887" spans="1:11">
      <c r="A4887" s="26">
        <v>43371</v>
      </c>
      <c r="B4887" t="s">
        <v>516</v>
      </c>
      <c r="C4887" t="s">
        <v>517</v>
      </c>
      <c r="D4887" t="s">
        <v>615</v>
      </c>
      <c r="E4887" t="s">
        <v>518</v>
      </c>
      <c r="F4887" s="29">
        <v>11</v>
      </c>
      <c r="G4887" s="29">
        <v>866009.66</v>
      </c>
      <c r="H4887" t="s">
        <v>11</v>
      </c>
      <c r="I4887" t="s">
        <v>1283</v>
      </c>
      <c r="J4887" t="s">
        <v>627</v>
      </c>
      <c r="K4887" t="s">
        <v>838</v>
      </c>
    </row>
    <row r="4888" spans="1:11">
      <c r="A4888" s="26">
        <v>43371</v>
      </c>
      <c r="B4888" t="s">
        <v>516</v>
      </c>
      <c r="C4888" t="s">
        <v>517</v>
      </c>
      <c r="D4888" t="s">
        <v>615</v>
      </c>
      <c r="E4888" t="s">
        <v>518</v>
      </c>
      <c r="F4888" s="29">
        <v>296</v>
      </c>
      <c r="G4888" s="29">
        <v>38450885.310000002</v>
      </c>
      <c r="H4888" t="s">
        <v>11</v>
      </c>
      <c r="I4888" t="s">
        <v>1284</v>
      </c>
      <c r="J4888" t="s">
        <v>627</v>
      </c>
      <c r="K4888" t="s">
        <v>840</v>
      </c>
    </row>
    <row r="4889" spans="1:11">
      <c r="A4889" s="26">
        <v>43371</v>
      </c>
      <c r="B4889" t="s">
        <v>516</v>
      </c>
      <c r="C4889" t="s">
        <v>517</v>
      </c>
      <c r="D4889" t="s">
        <v>615</v>
      </c>
      <c r="E4889" t="s">
        <v>518</v>
      </c>
      <c r="F4889" s="29">
        <v>22</v>
      </c>
      <c r="G4889" s="29">
        <v>3806061.56</v>
      </c>
      <c r="H4889" t="s">
        <v>11</v>
      </c>
      <c r="I4889" t="s">
        <v>841</v>
      </c>
      <c r="J4889" t="s">
        <v>627</v>
      </c>
      <c r="K4889" t="s">
        <v>842</v>
      </c>
    </row>
    <row r="4890" spans="1:11">
      <c r="A4890" s="26">
        <v>43371</v>
      </c>
      <c r="B4890" t="s">
        <v>516</v>
      </c>
      <c r="C4890" t="s">
        <v>517</v>
      </c>
      <c r="D4890" t="s">
        <v>615</v>
      </c>
      <c r="E4890" t="s">
        <v>518</v>
      </c>
      <c r="F4890" s="29">
        <v>3403</v>
      </c>
      <c r="G4890" s="29">
        <v>356019780.63</v>
      </c>
      <c r="H4890" t="s">
        <v>11</v>
      </c>
      <c r="I4890" t="s">
        <v>1285</v>
      </c>
      <c r="J4890" t="s">
        <v>627</v>
      </c>
      <c r="K4890" t="s">
        <v>844</v>
      </c>
    </row>
    <row r="4891" spans="1:11">
      <c r="A4891" s="26">
        <v>43371</v>
      </c>
      <c r="B4891" t="s">
        <v>516</v>
      </c>
      <c r="C4891" t="s">
        <v>517</v>
      </c>
      <c r="D4891" t="s">
        <v>615</v>
      </c>
      <c r="E4891" t="s">
        <v>518</v>
      </c>
      <c r="F4891" s="29">
        <v>76</v>
      </c>
      <c r="G4891" s="29">
        <v>10003501.25</v>
      </c>
      <c r="H4891" t="s">
        <v>11</v>
      </c>
      <c r="I4891" t="s">
        <v>845</v>
      </c>
      <c r="J4891" t="s">
        <v>627</v>
      </c>
      <c r="K4891" t="s">
        <v>846</v>
      </c>
    </row>
    <row r="4892" spans="1:11">
      <c r="A4892" s="26">
        <v>43371</v>
      </c>
      <c r="B4892" t="s">
        <v>516</v>
      </c>
      <c r="C4892" t="s">
        <v>517</v>
      </c>
      <c r="D4892" t="s">
        <v>615</v>
      </c>
      <c r="E4892" t="s">
        <v>518</v>
      </c>
      <c r="F4892" s="29">
        <v>31</v>
      </c>
      <c r="G4892" s="29">
        <v>5416575.9400000004</v>
      </c>
      <c r="H4892" t="s">
        <v>11</v>
      </c>
      <c r="I4892" t="s">
        <v>849</v>
      </c>
      <c r="J4892" t="s">
        <v>627</v>
      </c>
      <c r="K4892" t="s">
        <v>850</v>
      </c>
    </row>
    <row r="4893" spans="1:11">
      <c r="A4893" s="26">
        <v>43371</v>
      </c>
      <c r="B4893" t="s">
        <v>516</v>
      </c>
      <c r="C4893" t="s">
        <v>517</v>
      </c>
      <c r="D4893" t="s">
        <v>615</v>
      </c>
      <c r="E4893" t="s">
        <v>518</v>
      </c>
      <c r="F4893" s="29">
        <v>38</v>
      </c>
      <c r="G4893" s="29">
        <v>6924306.5599999996</v>
      </c>
      <c r="H4893" t="s">
        <v>11</v>
      </c>
      <c r="I4893" t="s">
        <v>1286</v>
      </c>
      <c r="J4893" t="s">
        <v>627</v>
      </c>
      <c r="K4893" t="s">
        <v>852</v>
      </c>
    </row>
    <row r="4894" spans="1:11">
      <c r="A4894" s="26">
        <v>43371</v>
      </c>
      <c r="B4894" t="s">
        <v>516</v>
      </c>
      <c r="C4894" t="s">
        <v>517</v>
      </c>
      <c r="D4894" t="s">
        <v>615</v>
      </c>
      <c r="E4894" t="s">
        <v>518</v>
      </c>
      <c r="F4894" s="29">
        <v>40</v>
      </c>
      <c r="G4894" s="29">
        <v>1608327.5</v>
      </c>
      <c r="H4894" t="s">
        <v>11</v>
      </c>
      <c r="I4894" t="s">
        <v>1287</v>
      </c>
      <c r="J4894" t="s">
        <v>627</v>
      </c>
      <c r="K4894" t="s">
        <v>856</v>
      </c>
    </row>
    <row r="4895" spans="1:11">
      <c r="A4895" s="26">
        <v>43371</v>
      </c>
      <c r="B4895" t="s">
        <v>516</v>
      </c>
      <c r="C4895" t="s">
        <v>517</v>
      </c>
      <c r="D4895" t="s">
        <v>615</v>
      </c>
      <c r="E4895" t="s">
        <v>518</v>
      </c>
      <c r="F4895" s="29">
        <v>108</v>
      </c>
      <c r="G4895" s="29">
        <v>15882272.5</v>
      </c>
      <c r="H4895" t="s">
        <v>11</v>
      </c>
      <c r="I4895" t="s">
        <v>1288</v>
      </c>
      <c r="J4895" t="s">
        <v>627</v>
      </c>
      <c r="K4895" t="s">
        <v>858</v>
      </c>
    </row>
    <row r="4896" spans="1:11">
      <c r="A4896" s="26">
        <v>43371</v>
      </c>
      <c r="B4896" t="s">
        <v>516</v>
      </c>
      <c r="C4896" t="s">
        <v>517</v>
      </c>
      <c r="D4896" t="s">
        <v>615</v>
      </c>
      <c r="E4896" t="s">
        <v>518</v>
      </c>
      <c r="F4896" s="29">
        <v>38</v>
      </c>
      <c r="G4896" s="29">
        <v>3147265.31</v>
      </c>
      <c r="H4896" t="s">
        <v>11</v>
      </c>
      <c r="I4896" t="s">
        <v>1289</v>
      </c>
      <c r="J4896" t="s">
        <v>627</v>
      </c>
      <c r="K4896" t="s">
        <v>860</v>
      </c>
    </row>
    <row r="4897" spans="1:11">
      <c r="A4897" s="26">
        <v>43371</v>
      </c>
      <c r="B4897" t="s">
        <v>516</v>
      </c>
      <c r="C4897" t="s">
        <v>517</v>
      </c>
      <c r="D4897" t="s">
        <v>615</v>
      </c>
      <c r="E4897" t="s">
        <v>518</v>
      </c>
      <c r="F4897" s="29">
        <v>2885</v>
      </c>
      <c r="G4897" s="29">
        <v>331535909.38</v>
      </c>
      <c r="H4897" t="s">
        <v>11</v>
      </c>
      <c r="I4897" t="s">
        <v>1290</v>
      </c>
      <c r="J4897" t="s">
        <v>627</v>
      </c>
      <c r="K4897" t="s">
        <v>862</v>
      </c>
    </row>
    <row r="4898" spans="1:11">
      <c r="A4898" s="26">
        <v>43371</v>
      </c>
      <c r="B4898" t="s">
        <v>516</v>
      </c>
      <c r="C4898" t="s">
        <v>517</v>
      </c>
      <c r="D4898" t="s">
        <v>615</v>
      </c>
      <c r="E4898" t="s">
        <v>518</v>
      </c>
      <c r="F4898" s="29">
        <v>30</v>
      </c>
      <c r="G4898" s="29">
        <v>2022566.56</v>
      </c>
      <c r="H4898" t="s">
        <v>11</v>
      </c>
      <c r="I4898" t="s">
        <v>1291</v>
      </c>
      <c r="J4898" t="s">
        <v>627</v>
      </c>
      <c r="K4898" t="s">
        <v>864</v>
      </c>
    </row>
    <row r="4899" spans="1:11">
      <c r="A4899" s="26">
        <v>43371</v>
      </c>
      <c r="B4899" t="s">
        <v>516</v>
      </c>
      <c r="C4899" t="s">
        <v>517</v>
      </c>
      <c r="D4899" t="s">
        <v>615</v>
      </c>
      <c r="E4899" t="s">
        <v>518</v>
      </c>
      <c r="F4899" s="29">
        <v>7</v>
      </c>
      <c r="G4899" s="29">
        <v>688752.5</v>
      </c>
      <c r="H4899" t="s">
        <v>11</v>
      </c>
      <c r="I4899" t="s">
        <v>1292</v>
      </c>
      <c r="J4899" t="s">
        <v>627</v>
      </c>
      <c r="K4899" t="s">
        <v>866</v>
      </c>
    </row>
    <row r="4900" spans="1:11">
      <c r="A4900" s="26">
        <v>43371</v>
      </c>
      <c r="B4900" t="s">
        <v>516</v>
      </c>
      <c r="C4900" t="s">
        <v>517</v>
      </c>
      <c r="D4900" t="s">
        <v>615</v>
      </c>
      <c r="E4900" t="s">
        <v>518</v>
      </c>
      <c r="F4900" s="29">
        <v>56</v>
      </c>
      <c r="G4900" s="29">
        <v>3878576.45</v>
      </c>
      <c r="H4900" t="s">
        <v>11</v>
      </c>
      <c r="I4900" t="s">
        <v>1293</v>
      </c>
      <c r="J4900" t="s">
        <v>627</v>
      </c>
      <c r="K4900" t="s">
        <v>868</v>
      </c>
    </row>
    <row r="4901" spans="1:11">
      <c r="A4901" s="26">
        <v>43371</v>
      </c>
      <c r="B4901" t="s">
        <v>516</v>
      </c>
      <c r="C4901" t="s">
        <v>517</v>
      </c>
      <c r="D4901" t="s">
        <v>615</v>
      </c>
      <c r="E4901" t="s">
        <v>518</v>
      </c>
      <c r="F4901" s="29">
        <v>114</v>
      </c>
      <c r="G4901" s="29">
        <v>34374349.380000003</v>
      </c>
      <c r="H4901" t="s">
        <v>11</v>
      </c>
      <c r="I4901" t="s">
        <v>869</v>
      </c>
      <c r="J4901" t="s">
        <v>627</v>
      </c>
      <c r="K4901" t="s">
        <v>870</v>
      </c>
    </row>
    <row r="4902" spans="1:11">
      <c r="A4902" s="26">
        <v>43371</v>
      </c>
      <c r="B4902" t="s">
        <v>516</v>
      </c>
      <c r="C4902" t="s">
        <v>517</v>
      </c>
      <c r="D4902" t="s">
        <v>615</v>
      </c>
      <c r="E4902" t="s">
        <v>518</v>
      </c>
      <c r="F4902" s="29">
        <v>90</v>
      </c>
      <c r="G4902" s="29">
        <v>3847383.75</v>
      </c>
      <c r="H4902" t="s">
        <v>11</v>
      </c>
      <c r="I4902" t="s">
        <v>873</v>
      </c>
      <c r="J4902" t="s">
        <v>627</v>
      </c>
      <c r="K4902" t="s">
        <v>874</v>
      </c>
    </row>
    <row r="4903" spans="1:11">
      <c r="A4903" s="26">
        <v>43371</v>
      </c>
      <c r="B4903" t="s">
        <v>516</v>
      </c>
      <c r="C4903" t="s">
        <v>517</v>
      </c>
      <c r="D4903" t="s">
        <v>615</v>
      </c>
      <c r="E4903" t="s">
        <v>518</v>
      </c>
      <c r="F4903" s="29">
        <v>19</v>
      </c>
      <c r="G4903" s="29">
        <v>3337307.81</v>
      </c>
      <c r="H4903" t="s">
        <v>11</v>
      </c>
      <c r="I4903" t="s">
        <v>875</v>
      </c>
      <c r="J4903" t="s">
        <v>627</v>
      </c>
      <c r="K4903" t="s">
        <v>876</v>
      </c>
    </row>
    <row r="4904" spans="1:11">
      <c r="A4904" s="26">
        <v>43371</v>
      </c>
      <c r="B4904" t="s">
        <v>516</v>
      </c>
      <c r="C4904" t="s">
        <v>517</v>
      </c>
      <c r="D4904" t="s">
        <v>615</v>
      </c>
      <c r="E4904" t="s">
        <v>518</v>
      </c>
      <c r="F4904" s="29">
        <v>23</v>
      </c>
      <c r="G4904" s="29">
        <v>4930601.5599999996</v>
      </c>
      <c r="H4904" t="s">
        <v>11</v>
      </c>
      <c r="I4904" t="s">
        <v>877</v>
      </c>
      <c r="J4904" t="s">
        <v>627</v>
      </c>
      <c r="K4904" t="s">
        <v>878</v>
      </c>
    </row>
    <row r="4905" spans="1:11">
      <c r="A4905" s="26">
        <v>43371</v>
      </c>
      <c r="B4905" t="s">
        <v>516</v>
      </c>
      <c r="C4905" t="s">
        <v>517</v>
      </c>
      <c r="D4905" t="s">
        <v>615</v>
      </c>
      <c r="E4905" t="s">
        <v>518</v>
      </c>
      <c r="F4905" s="29">
        <v>551</v>
      </c>
      <c r="G4905" s="29">
        <v>109491940.94</v>
      </c>
      <c r="H4905" t="s">
        <v>11</v>
      </c>
      <c r="I4905" t="s">
        <v>881</v>
      </c>
      <c r="J4905" t="s">
        <v>627</v>
      </c>
      <c r="K4905" t="s">
        <v>882</v>
      </c>
    </row>
    <row r="4906" spans="1:11">
      <c r="A4906" s="26">
        <v>43371</v>
      </c>
      <c r="B4906" t="s">
        <v>516</v>
      </c>
      <c r="C4906" t="s">
        <v>517</v>
      </c>
      <c r="D4906" t="s">
        <v>615</v>
      </c>
      <c r="E4906" t="s">
        <v>518</v>
      </c>
      <c r="F4906" s="29">
        <v>32</v>
      </c>
      <c r="G4906" s="29">
        <v>9353557.8100000005</v>
      </c>
      <c r="H4906" t="s">
        <v>11</v>
      </c>
      <c r="I4906" t="s">
        <v>883</v>
      </c>
      <c r="J4906" t="s">
        <v>627</v>
      </c>
      <c r="K4906" t="s">
        <v>884</v>
      </c>
    </row>
    <row r="4907" spans="1:11">
      <c r="A4907" s="26">
        <v>43371</v>
      </c>
      <c r="B4907" t="s">
        <v>516</v>
      </c>
      <c r="C4907" t="s">
        <v>517</v>
      </c>
      <c r="D4907" t="s">
        <v>615</v>
      </c>
      <c r="E4907" t="s">
        <v>518</v>
      </c>
      <c r="F4907" s="29">
        <v>14</v>
      </c>
      <c r="G4907" s="29">
        <v>512580.94</v>
      </c>
      <c r="H4907" t="s">
        <v>11</v>
      </c>
      <c r="I4907" t="s">
        <v>1295</v>
      </c>
      <c r="J4907" t="s">
        <v>627</v>
      </c>
      <c r="K4907" t="s">
        <v>886</v>
      </c>
    </row>
    <row r="4908" spans="1:11">
      <c r="A4908" s="26">
        <v>43371</v>
      </c>
      <c r="B4908" t="s">
        <v>516</v>
      </c>
      <c r="C4908" t="s">
        <v>517</v>
      </c>
      <c r="D4908" t="s">
        <v>615</v>
      </c>
      <c r="E4908" t="s">
        <v>518</v>
      </c>
      <c r="F4908" s="29">
        <v>250</v>
      </c>
      <c r="G4908" s="29">
        <v>12972051.25</v>
      </c>
      <c r="H4908" t="s">
        <v>11</v>
      </c>
      <c r="I4908" t="s">
        <v>887</v>
      </c>
      <c r="J4908" t="s">
        <v>627</v>
      </c>
      <c r="K4908" t="s">
        <v>888</v>
      </c>
    </row>
    <row r="4909" spans="1:11">
      <c r="A4909" s="26">
        <v>43371</v>
      </c>
      <c r="B4909" t="s">
        <v>516</v>
      </c>
      <c r="C4909" t="s">
        <v>517</v>
      </c>
      <c r="D4909" t="s">
        <v>615</v>
      </c>
      <c r="E4909" t="s">
        <v>518</v>
      </c>
      <c r="F4909" s="29">
        <v>144</v>
      </c>
      <c r="G4909" s="29">
        <v>3198300.94</v>
      </c>
      <c r="H4909" t="s">
        <v>11</v>
      </c>
      <c r="I4909" t="s">
        <v>889</v>
      </c>
      <c r="J4909" t="s">
        <v>627</v>
      </c>
      <c r="K4909" t="s">
        <v>890</v>
      </c>
    </row>
    <row r="4910" spans="1:11">
      <c r="A4910" s="26">
        <v>43371</v>
      </c>
      <c r="B4910" t="s">
        <v>516</v>
      </c>
      <c r="C4910" t="s">
        <v>517</v>
      </c>
      <c r="D4910" t="s">
        <v>615</v>
      </c>
      <c r="E4910" t="s">
        <v>518</v>
      </c>
      <c r="F4910" s="29">
        <v>7</v>
      </c>
      <c r="G4910" s="29">
        <v>1070976.56</v>
      </c>
      <c r="H4910" t="s">
        <v>11</v>
      </c>
      <c r="I4910" t="s">
        <v>891</v>
      </c>
      <c r="J4910" t="s">
        <v>627</v>
      </c>
      <c r="K4910" t="s">
        <v>892</v>
      </c>
    </row>
    <row r="4911" spans="1:11">
      <c r="A4911" s="26">
        <v>43371</v>
      </c>
      <c r="B4911" t="s">
        <v>516</v>
      </c>
      <c r="C4911" t="s">
        <v>517</v>
      </c>
      <c r="D4911" t="s">
        <v>615</v>
      </c>
      <c r="E4911" t="s">
        <v>518</v>
      </c>
      <c r="F4911" s="29">
        <v>324</v>
      </c>
      <c r="G4911" s="29">
        <v>47503585.630000003</v>
      </c>
      <c r="H4911" t="s">
        <v>11</v>
      </c>
      <c r="I4911" t="s">
        <v>893</v>
      </c>
      <c r="J4911" t="s">
        <v>627</v>
      </c>
      <c r="K4911" t="s">
        <v>894</v>
      </c>
    </row>
    <row r="4912" spans="1:11">
      <c r="A4912" s="26">
        <v>43371</v>
      </c>
      <c r="B4912" t="s">
        <v>516</v>
      </c>
      <c r="C4912" t="s">
        <v>517</v>
      </c>
      <c r="D4912" t="s">
        <v>615</v>
      </c>
      <c r="E4912" t="s">
        <v>518</v>
      </c>
      <c r="F4912" s="29">
        <v>132</v>
      </c>
      <c r="G4912" s="29">
        <v>26752627.809999999</v>
      </c>
      <c r="H4912" t="s">
        <v>11</v>
      </c>
      <c r="I4912" t="s">
        <v>895</v>
      </c>
      <c r="J4912" t="s">
        <v>627</v>
      </c>
      <c r="K4912" t="s">
        <v>896</v>
      </c>
    </row>
    <row r="4913" spans="1:11">
      <c r="A4913" s="26">
        <v>43371</v>
      </c>
      <c r="B4913" t="s">
        <v>516</v>
      </c>
      <c r="C4913" t="s">
        <v>517</v>
      </c>
      <c r="D4913" t="s">
        <v>615</v>
      </c>
      <c r="E4913" t="s">
        <v>518</v>
      </c>
      <c r="F4913" s="29">
        <v>282</v>
      </c>
      <c r="G4913" s="29">
        <v>212205384.06</v>
      </c>
      <c r="H4913" t="s">
        <v>11</v>
      </c>
      <c r="I4913" t="s">
        <v>897</v>
      </c>
      <c r="J4913" t="s">
        <v>627</v>
      </c>
      <c r="K4913" t="s">
        <v>898</v>
      </c>
    </row>
    <row r="4914" spans="1:11">
      <c r="A4914" s="26">
        <v>43371</v>
      </c>
      <c r="B4914" t="s">
        <v>516</v>
      </c>
      <c r="C4914" t="s">
        <v>517</v>
      </c>
      <c r="D4914" t="s">
        <v>615</v>
      </c>
      <c r="E4914" t="s">
        <v>518</v>
      </c>
      <c r="F4914" s="29">
        <v>4791</v>
      </c>
      <c r="G4914" s="29">
        <v>6566138989.0600004</v>
      </c>
      <c r="H4914" t="s">
        <v>11</v>
      </c>
      <c r="I4914" t="s">
        <v>1296</v>
      </c>
      <c r="J4914" t="s">
        <v>627</v>
      </c>
      <c r="K4914" t="s">
        <v>900</v>
      </c>
    </row>
    <row r="4915" spans="1:11">
      <c r="A4915" s="26">
        <v>43371</v>
      </c>
      <c r="B4915" t="s">
        <v>516</v>
      </c>
      <c r="C4915" t="s">
        <v>517</v>
      </c>
      <c r="D4915" t="s">
        <v>615</v>
      </c>
      <c r="E4915" t="s">
        <v>518</v>
      </c>
      <c r="F4915" s="29">
        <v>0</v>
      </c>
      <c r="G4915" s="29">
        <v>117031.25</v>
      </c>
      <c r="H4915" t="s">
        <v>11</v>
      </c>
      <c r="I4915" t="s">
        <v>1364</v>
      </c>
      <c r="J4915" t="s">
        <v>627</v>
      </c>
      <c r="K4915" t="s">
        <v>1365</v>
      </c>
    </row>
    <row r="4916" spans="1:11">
      <c r="A4916" s="26">
        <v>43371</v>
      </c>
      <c r="B4916" t="s">
        <v>516</v>
      </c>
      <c r="C4916" t="s">
        <v>517</v>
      </c>
      <c r="D4916" t="s">
        <v>615</v>
      </c>
      <c r="E4916" t="s">
        <v>518</v>
      </c>
      <c r="F4916" s="29">
        <v>44</v>
      </c>
      <c r="G4916" s="29">
        <v>20044717.5</v>
      </c>
      <c r="H4916" t="s">
        <v>11</v>
      </c>
      <c r="I4916" t="s">
        <v>1297</v>
      </c>
      <c r="J4916" t="s">
        <v>627</v>
      </c>
      <c r="K4916" t="s">
        <v>904</v>
      </c>
    </row>
    <row r="4917" spans="1:11">
      <c r="A4917" s="26">
        <v>43371</v>
      </c>
      <c r="B4917" t="s">
        <v>516</v>
      </c>
      <c r="C4917" t="s">
        <v>517</v>
      </c>
      <c r="D4917" t="s">
        <v>615</v>
      </c>
      <c r="E4917" t="s">
        <v>518</v>
      </c>
      <c r="F4917" s="29">
        <v>21</v>
      </c>
      <c r="G4917" s="29">
        <v>1575052.5</v>
      </c>
      <c r="H4917" t="s">
        <v>11</v>
      </c>
      <c r="I4917" t="s">
        <v>905</v>
      </c>
      <c r="J4917" t="s">
        <v>627</v>
      </c>
      <c r="K4917" t="s">
        <v>906</v>
      </c>
    </row>
    <row r="4918" spans="1:11">
      <c r="A4918" s="26">
        <v>43371</v>
      </c>
      <c r="B4918" t="s">
        <v>516</v>
      </c>
      <c r="C4918" t="s">
        <v>517</v>
      </c>
      <c r="D4918" t="s">
        <v>615</v>
      </c>
      <c r="E4918" t="s">
        <v>518</v>
      </c>
      <c r="F4918" s="29">
        <v>454</v>
      </c>
      <c r="G4918" s="29">
        <v>17746454.379999999</v>
      </c>
      <c r="H4918" t="s">
        <v>11</v>
      </c>
      <c r="I4918" t="s">
        <v>1226</v>
      </c>
      <c r="J4918" t="s">
        <v>627</v>
      </c>
      <c r="K4918" t="s">
        <v>1227</v>
      </c>
    </row>
    <row r="4919" spans="1:11">
      <c r="A4919" s="26">
        <v>43371</v>
      </c>
      <c r="B4919" t="s">
        <v>516</v>
      </c>
      <c r="C4919" t="s">
        <v>517</v>
      </c>
      <c r="D4919" t="s">
        <v>615</v>
      </c>
      <c r="E4919" t="s">
        <v>518</v>
      </c>
      <c r="F4919" s="29">
        <v>29</v>
      </c>
      <c r="G4919" s="29">
        <v>595144.38</v>
      </c>
      <c r="H4919" t="s">
        <v>11</v>
      </c>
      <c r="I4919" t="s">
        <v>1366</v>
      </c>
      <c r="J4919" t="s">
        <v>627</v>
      </c>
      <c r="K4919" t="s">
        <v>1299</v>
      </c>
    </row>
    <row r="4920" spans="1:11">
      <c r="A4920" s="26">
        <v>43371</v>
      </c>
      <c r="B4920" t="s">
        <v>516</v>
      </c>
      <c r="C4920" t="s">
        <v>517</v>
      </c>
      <c r="D4920" t="s">
        <v>615</v>
      </c>
      <c r="E4920" t="s">
        <v>518</v>
      </c>
      <c r="F4920" s="29">
        <v>6</v>
      </c>
      <c r="G4920" s="29">
        <v>429206.56</v>
      </c>
      <c r="H4920" t="s">
        <v>11</v>
      </c>
      <c r="I4920" t="s">
        <v>1354</v>
      </c>
      <c r="J4920" t="s">
        <v>627</v>
      </c>
      <c r="K4920" t="s">
        <v>1355</v>
      </c>
    </row>
    <row r="4921" spans="1:11">
      <c r="A4921" s="26">
        <v>43371</v>
      </c>
      <c r="B4921" t="s">
        <v>516</v>
      </c>
      <c r="C4921" t="s">
        <v>517</v>
      </c>
      <c r="D4921" t="s">
        <v>615</v>
      </c>
      <c r="E4921" t="s">
        <v>518</v>
      </c>
      <c r="F4921" s="29">
        <v>128</v>
      </c>
      <c r="G4921" s="29">
        <v>43699548.75</v>
      </c>
      <c r="H4921" t="s">
        <v>11</v>
      </c>
      <c r="I4921" t="s">
        <v>907</v>
      </c>
      <c r="J4921" t="s">
        <v>627</v>
      </c>
      <c r="K4921" t="s">
        <v>908</v>
      </c>
    </row>
    <row r="4922" spans="1:11">
      <c r="A4922" s="26">
        <v>43371</v>
      </c>
      <c r="B4922" t="s">
        <v>516</v>
      </c>
      <c r="C4922" t="s">
        <v>517</v>
      </c>
      <c r="D4922" t="s">
        <v>615</v>
      </c>
      <c r="E4922" t="s">
        <v>518</v>
      </c>
      <c r="F4922" s="29">
        <v>1007</v>
      </c>
      <c r="G4922" s="29">
        <v>306902712.19</v>
      </c>
      <c r="H4922" t="s">
        <v>11</v>
      </c>
      <c r="I4922" t="s">
        <v>909</v>
      </c>
      <c r="J4922" t="s">
        <v>627</v>
      </c>
      <c r="K4922" t="s">
        <v>910</v>
      </c>
    </row>
    <row r="4923" spans="1:11">
      <c r="A4923" s="26">
        <v>43371</v>
      </c>
      <c r="B4923" t="s">
        <v>516</v>
      </c>
      <c r="C4923" t="s">
        <v>517</v>
      </c>
      <c r="D4923" t="s">
        <v>615</v>
      </c>
      <c r="E4923" t="s">
        <v>518</v>
      </c>
      <c r="F4923" s="29">
        <v>5</v>
      </c>
      <c r="G4923" s="29">
        <v>577913.75</v>
      </c>
      <c r="H4923" t="s">
        <v>11</v>
      </c>
      <c r="I4923" t="s">
        <v>911</v>
      </c>
      <c r="J4923" t="s">
        <v>627</v>
      </c>
      <c r="K4923" t="s">
        <v>912</v>
      </c>
    </row>
    <row r="4924" spans="1:11">
      <c r="A4924" s="26">
        <v>43371</v>
      </c>
      <c r="B4924" t="s">
        <v>516</v>
      </c>
      <c r="C4924" t="s">
        <v>517</v>
      </c>
      <c r="D4924" t="s">
        <v>615</v>
      </c>
      <c r="E4924" t="s">
        <v>518</v>
      </c>
      <c r="F4924" s="29">
        <v>92</v>
      </c>
      <c r="G4924" s="29">
        <v>6307594.6900000004</v>
      </c>
      <c r="H4924" t="s">
        <v>11</v>
      </c>
      <c r="I4924" t="s">
        <v>913</v>
      </c>
      <c r="J4924" t="s">
        <v>627</v>
      </c>
      <c r="K4924" t="s">
        <v>914</v>
      </c>
    </row>
    <row r="4925" spans="1:11">
      <c r="A4925" s="26">
        <v>43371</v>
      </c>
      <c r="B4925" t="s">
        <v>516</v>
      </c>
      <c r="C4925" t="s">
        <v>517</v>
      </c>
      <c r="D4925" t="s">
        <v>615</v>
      </c>
      <c r="E4925" t="s">
        <v>518</v>
      </c>
      <c r="F4925" s="29">
        <v>214</v>
      </c>
      <c r="G4925" s="29">
        <v>27868403.440000001</v>
      </c>
      <c r="H4925" t="s">
        <v>11</v>
      </c>
      <c r="I4925" t="s">
        <v>1300</v>
      </c>
      <c r="J4925" t="s">
        <v>627</v>
      </c>
      <c r="K4925" t="s">
        <v>916</v>
      </c>
    </row>
    <row r="4926" spans="1:11">
      <c r="A4926" s="26">
        <v>43371</v>
      </c>
      <c r="B4926" t="s">
        <v>516</v>
      </c>
      <c r="C4926" t="s">
        <v>517</v>
      </c>
      <c r="D4926" t="s">
        <v>615</v>
      </c>
      <c r="E4926" t="s">
        <v>518</v>
      </c>
      <c r="F4926" s="29">
        <v>1</v>
      </c>
      <c r="G4926" s="29">
        <v>1652528.13</v>
      </c>
      <c r="H4926" t="s">
        <v>11</v>
      </c>
      <c r="I4926" t="s">
        <v>1301</v>
      </c>
      <c r="J4926" t="s">
        <v>627</v>
      </c>
      <c r="K4926" t="s">
        <v>918</v>
      </c>
    </row>
    <row r="4927" spans="1:11">
      <c r="A4927" s="26">
        <v>43371</v>
      </c>
      <c r="B4927" t="s">
        <v>516</v>
      </c>
      <c r="C4927" t="s">
        <v>517</v>
      </c>
      <c r="D4927" t="s">
        <v>615</v>
      </c>
      <c r="E4927" t="s">
        <v>518</v>
      </c>
      <c r="F4927" s="29">
        <v>2199</v>
      </c>
      <c r="G4927" s="29">
        <v>726818519.38</v>
      </c>
      <c r="H4927" t="s">
        <v>11</v>
      </c>
      <c r="I4927" t="s">
        <v>919</v>
      </c>
      <c r="J4927" t="s">
        <v>627</v>
      </c>
      <c r="K4927" t="s">
        <v>920</v>
      </c>
    </row>
    <row r="4928" spans="1:11">
      <c r="A4928" s="26">
        <v>43371</v>
      </c>
      <c r="B4928" t="s">
        <v>516</v>
      </c>
      <c r="C4928" t="s">
        <v>517</v>
      </c>
      <c r="D4928" t="s">
        <v>615</v>
      </c>
      <c r="E4928" t="s">
        <v>518</v>
      </c>
      <c r="F4928" s="29">
        <v>1</v>
      </c>
      <c r="G4928" s="29">
        <v>362791.56</v>
      </c>
      <c r="H4928" t="s">
        <v>11</v>
      </c>
      <c r="I4928" t="s">
        <v>1302</v>
      </c>
      <c r="J4928" t="s">
        <v>627</v>
      </c>
      <c r="K4928" t="s">
        <v>922</v>
      </c>
    </row>
    <row r="4929" spans="1:11">
      <c r="A4929" s="26">
        <v>43371</v>
      </c>
      <c r="B4929" t="s">
        <v>516</v>
      </c>
      <c r="C4929" t="s">
        <v>517</v>
      </c>
      <c r="D4929" t="s">
        <v>615</v>
      </c>
      <c r="E4929" t="s">
        <v>518</v>
      </c>
      <c r="F4929" s="29">
        <v>9</v>
      </c>
      <c r="G4929" s="29">
        <v>759239.69</v>
      </c>
      <c r="H4929" t="s">
        <v>11</v>
      </c>
      <c r="I4929" t="s">
        <v>1303</v>
      </c>
      <c r="J4929" t="s">
        <v>627</v>
      </c>
      <c r="K4929" t="s">
        <v>924</v>
      </c>
    </row>
    <row r="4930" spans="1:11">
      <c r="A4930" s="26">
        <v>43371</v>
      </c>
      <c r="B4930" t="s">
        <v>516</v>
      </c>
      <c r="C4930" t="s">
        <v>517</v>
      </c>
      <c r="D4930" t="s">
        <v>615</v>
      </c>
      <c r="E4930" t="s">
        <v>518</v>
      </c>
      <c r="F4930" s="29">
        <v>100</v>
      </c>
      <c r="G4930" s="29">
        <v>10804658.439999999</v>
      </c>
      <c r="H4930" t="s">
        <v>11</v>
      </c>
      <c r="I4930" t="s">
        <v>925</v>
      </c>
      <c r="J4930" t="s">
        <v>627</v>
      </c>
      <c r="K4930" t="s">
        <v>926</v>
      </c>
    </row>
    <row r="4931" spans="1:11">
      <c r="A4931" s="26">
        <v>43371</v>
      </c>
      <c r="B4931" t="s">
        <v>516</v>
      </c>
      <c r="C4931" t="s">
        <v>517</v>
      </c>
      <c r="D4931" t="s">
        <v>615</v>
      </c>
      <c r="E4931" t="s">
        <v>518</v>
      </c>
      <c r="F4931" s="29">
        <v>65</v>
      </c>
      <c r="G4931" s="29">
        <v>4832740</v>
      </c>
      <c r="H4931" t="s">
        <v>11</v>
      </c>
      <c r="I4931" t="s">
        <v>1304</v>
      </c>
      <c r="J4931" t="s">
        <v>627</v>
      </c>
      <c r="K4931" t="s">
        <v>928</v>
      </c>
    </row>
    <row r="4932" spans="1:11">
      <c r="A4932" s="26">
        <v>43371</v>
      </c>
      <c r="B4932" t="s">
        <v>516</v>
      </c>
      <c r="C4932" t="s">
        <v>517</v>
      </c>
      <c r="D4932" t="s">
        <v>615</v>
      </c>
      <c r="E4932" t="s">
        <v>518</v>
      </c>
      <c r="F4932" s="29">
        <v>141</v>
      </c>
      <c r="G4932" s="29">
        <v>40086123.439999998</v>
      </c>
      <c r="H4932" t="s">
        <v>11</v>
      </c>
      <c r="I4932" t="s">
        <v>1305</v>
      </c>
      <c r="J4932" t="s">
        <v>627</v>
      </c>
      <c r="K4932" t="s">
        <v>930</v>
      </c>
    </row>
    <row r="4933" spans="1:11">
      <c r="A4933" s="26">
        <v>43371</v>
      </c>
      <c r="B4933" t="s">
        <v>516</v>
      </c>
      <c r="C4933" t="s">
        <v>517</v>
      </c>
      <c r="D4933" t="s">
        <v>615</v>
      </c>
      <c r="E4933" t="s">
        <v>518</v>
      </c>
      <c r="F4933" s="29">
        <v>5</v>
      </c>
      <c r="G4933" s="29">
        <v>920209.06</v>
      </c>
      <c r="H4933" t="s">
        <v>11</v>
      </c>
      <c r="I4933" t="s">
        <v>1306</v>
      </c>
      <c r="J4933" t="s">
        <v>627</v>
      </c>
      <c r="K4933" t="s">
        <v>1234</v>
      </c>
    </row>
    <row r="4934" spans="1:11">
      <c r="A4934" s="26">
        <v>43371</v>
      </c>
      <c r="B4934" t="s">
        <v>516</v>
      </c>
      <c r="C4934" t="s">
        <v>517</v>
      </c>
      <c r="D4934" t="s">
        <v>615</v>
      </c>
      <c r="E4934" t="s">
        <v>518</v>
      </c>
      <c r="F4934" s="29">
        <v>454</v>
      </c>
      <c r="G4934" s="29">
        <v>77616460.629999995</v>
      </c>
      <c r="H4934" t="s">
        <v>11</v>
      </c>
      <c r="I4934" t="s">
        <v>931</v>
      </c>
      <c r="J4934" t="s">
        <v>627</v>
      </c>
      <c r="K4934" t="s">
        <v>932</v>
      </c>
    </row>
    <row r="4935" spans="1:11">
      <c r="A4935" s="26">
        <v>43371</v>
      </c>
      <c r="B4935" t="s">
        <v>516</v>
      </c>
      <c r="C4935" t="s">
        <v>517</v>
      </c>
      <c r="D4935" t="s">
        <v>615</v>
      </c>
      <c r="E4935" t="s">
        <v>518</v>
      </c>
      <c r="F4935" s="29">
        <v>2</v>
      </c>
      <c r="G4935" s="29">
        <v>79877.81</v>
      </c>
      <c r="H4935" t="s">
        <v>11</v>
      </c>
      <c r="I4935" t="s">
        <v>933</v>
      </c>
      <c r="J4935" t="s">
        <v>627</v>
      </c>
      <c r="K4935" t="s">
        <v>934</v>
      </c>
    </row>
    <row r="4936" spans="1:11">
      <c r="A4936" s="26">
        <v>43371</v>
      </c>
      <c r="B4936" t="s">
        <v>516</v>
      </c>
      <c r="C4936" t="s">
        <v>517</v>
      </c>
      <c r="D4936" t="s">
        <v>615</v>
      </c>
      <c r="E4936" t="s">
        <v>518</v>
      </c>
      <c r="F4936" s="29">
        <v>105</v>
      </c>
      <c r="G4936" s="29">
        <v>15117461.25</v>
      </c>
      <c r="H4936" t="s">
        <v>11</v>
      </c>
      <c r="I4936" t="s">
        <v>935</v>
      </c>
      <c r="J4936" t="s">
        <v>627</v>
      </c>
      <c r="K4936" t="s">
        <v>936</v>
      </c>
    </row>
    <row r="4937" spans="1:11">
      <c r="A4937" s="26">
        <v>43371</v>
      </c>
      <c r="B4937" t="s">
        <v>516</v>
      </c>
      <c r="C4937" t="s">
        <v>517</v>
      </c>
      <c r="D4937" t="s">
        <v>615</v>
      </c>
      <c r="E4937" t="s">
        <v>518</v>
      </c>
      <c r="F4937" s="29">
        <v>101</v>
      </c>
      <c r="G4937" s="29">
        <v>10732814.060000001</v>
      </c>
      <c r="H4937" t="s">
        <v>11</v>
      </c>
      <c r="I4937" t="s">
        <v>1307</v>
      </c>
      <c r="J4937" t="s">
        <v>627</v>
      </c>
      <c r="K4937" t="s">
        <v>938</v>
      </c>
    </row>
    <row r="4938" spans="1:11">
      <c r="A4938" s="26">
        <v>43371</v>
      </c>
      <c r="B4938" t="s">
        <v>516</v>
      </c>
      <c r="C4938" t="s">
        <v>517</v>
      </c>
      <c r="D4938" t="s">
        <v>615</v>
      </c>
      <c r="E4938" t="s">
        <v>518</v>
      </c>
      <c r="F4938" s="29">
        <v>6</v>
      </c>
      <c r="G4938" s="29">
        <v>1006614.38</v>
      </c>
      <c r="H4938" t="s">
        <v>11</v>
      </c>
      <c r="I4938" t="s">
        <v>1308</v>
      </c>
      <c r="J4938" t="s">
        <v>627</v>
      </c>
      <c r="K4938" t="s">
        <v>1236</v>
      </c>
    </row>
    <row r="4939" spans="1:11">
      <c r="A4939" s="26">
        <v>43371</v>
      </c>
      <c r="B4939" t="s">
        <v>516</v>
      </c>
      <c r="C4939" t="s">
        <v>517</v>
      </c>
      <c r="D4939" t="s">
        <v>615</v>
      </c>
      <c r="E4939" t="s">
        <v>518</v>
      </c>
      <c r="F4939" s="29">
        <v>2086</v>
      </c>
      <c r="G4939" s="29">
        <v>381128892.19</v>
      </c>
      <c r="H4939" t="s">
        <v>11</v>
      </c>
      <c r="I4939" t="s">
        <v>939</v>
      </c>
      <c r="J4939" t="s">
        <v>627</v>
      </c>
      <c r="K4939" t="s">
        <v>940</v>
      </c>
    </row>
    <row r="4940" spans="1:11">
      <c r="A4940" s="26">
        <v>43371</v>
      </c>
      <c r="B4940" t="s">
        <v>516</v>
      </c>
      <c r="C4940" t="s">
        <v>517</v>
      </c>
      <c r="D4940" t="s">
        <v>615</v>
      </c>
      <c r="E4940" t="s">
        <v>518</v>
      </c>
      <c r="F4940" s="29">
        <v>23</v>
      </c>
      <c r="G4940" s="29">
        <v>9230330</v>
      </c>
      <c r="H4940" t="s">
        <v>11</v>
      </c>
      <c r="I4940" t="s">
        <v>1309</v>
      </c>
      <c r="J4940" t="s">
        <v>627</v>
      </c>
      <c r="K4940" t="s">
        <v>942</v>
      </c>
    </row>
    <row r="4941" spans="1:11">
      <c r="A4941" s="26">
        <v>43371</v>
      </c>
      <c r="B4941" t="s">
        <v>516</v>
      </c>
      <c r="C4941" t="s">
        <v>517</v>
      </c>
      <c r="D4941" t="s">
        <v>615</v>
      </c>
      <c r="E4941" t="s">
        <v>518</v>
      </c>
      <c r="F4941" s="29">
        <v>422</v>
      </c>
      <c r="G4941" s="29">
        <v>56043739.060000002</v>
      </c>
      <c r="H4941" t="s">
        <v>11</v>
      </c>
      <c r="I4941" t="s">
        <v>1310</v>
      </c>
      <c r="J4941" t="s">
        <v>627</v>
      </c>
      <c r="K4941" t="s">
        <v>944</v>
      </c>
    </row>
    <row r="4942" spans="1:11">
      <c r="A4942" s="26">
        <v>43371</v>
      </c>
      <c r="B4942" t="s">
        <v>516</v>
      </c>
      <c r="C4942" t="s">
        <v>517</v>
      </c>
      <c r="D4942" t="s">
        <v>615</v>
      </c>
      <c r="E4942" t="s">
        <v>518</v>
      </c>
      <c r="F4942" s="29">
        <v>323</v>
      </c>
      <c r="G4942" s="29">
        <v>7369289.6900000004</v>
      </c>
      <c r="H4942" t="s">
        <v>11</v>
      </c>
      <c r="I4942" t="s">
        <v>1311</v>
      </c>
      <c r="J4942" t="s">
        <v>627</v>
      </c>
      <c r="K4942" t="s">
        <v>1312</v>
      </c>
    </row>
    <row r="4943" spans="1:11">
      <c r="A4943" s="26">
        <v>43371</v>
      </c>
      <c r="B4943" t="s">
        <v>516</v>
      </c>
      <c r="C4943" t="s">
        <v>517</v>
      </c>
      <c r="D4943" t="s">
        <v>615</v>
      </c>
      <c r="E4943" t="s">
        <v>518</v>
      </c>
      <c r="F4943" s="29">
        <v>7</v>
      </c>
      <c r="G4943" s="29">
        <v>1984050.31</v>
      </c>
      <c r="H4943" t="s">
        <v>11</v>
      </c>
      <c r="I4943" t="s">
        <v>945</v>
      </c>
      <c r="J4943" t="s">
        <v>627</v>
      </c>
      <c r="K4943" t="s">
        <v>946</v>
      </c>
    </row>
    <row r="4944" spans="1:11">
      <c r="A4944" s="26">
        <v>43371</v>
      </c>
      <c r="B4944" t="s">
        <v>516</v>
      </c>
      <c r="C4944" t="s">
        <v>517</v>
      </c>
      <c r="D4944" t="s">
        <v>615</v>
      </c>
      <c r="E4944" t="s">
        <v>518</v>
      </c>
      <c r="F4944" s="29">
        <v>744</v>
      </c>
      <c r="G4944" s="29">
        <v>54895882.810000002</v>
      </c>
      <c r="H4944" t="s">
        <v>11</v>
      </c>
      <c r="I4944" t="s">
        <v>1313</v>
      </c>
      <c r="J4944" t="s">
        <v>627</v>
      </c>
      <c r="K4944" t="s">
        <v>948</v>
      </c>
    </row>
    <row r="4945" spans="1:11">
      <c r="A4945" s="26">
        <v>43371</v>
      </c>
      <c r="B4945" t="s">
        <v>516</v>
      </c>
      <c r="C4945" t="s">
        <v>517</v>
      </c>
      <c r="D4945" t="s">
        <v>615</v>
      </c>
      <c r="E4945" t="s">
        <v>518</v>
      </c>
      <c r="F4945" s="29">
        <v>62</v>
      </c>
      <c r="G4945" s="29">
        <v>30901755.309999999</v>
      </c>
      <c r="H4945" t="s">
        <v>11</v>
      </c>
      <c r="I4945" t="s">
        <v>949</v>
      </c>
      <c r="J4945" t="s">
        <v>627</v>
      </c>
      <c r="K4945" t="s">
        <v>950</v>
      </c>
    </row>
    <row r="4946" spans="1:11">
      <c r="A4946" s="26">
        <v>43371</v>
      </c>
      <c r="B4946" t="s">
        <v>516</v>
      </c>
      <c r="C4946" t="s">
        <v>517</v>
      </c>
      <c r="D4946" t="s">
        <v>615</v>
      </c>
      <c r="E4946" t="s">
        <v>518</v>
      </c>
      <c r="F4946" s="29">
        <v>11</v>
      </c>
      <c r="G4946" s="29">
        <v>1752589.38</v>
      </c>
      <c r="H4946" t="s">
        <v>11</v>
      </c>
      <c r="I4946" t="s">
        <v>1314</v>
      </c>
      <c r="J4946" t="s">
        <v>627</v>
      </c>
      <c r="K4946" t="s">
        <v>952</v>
      </c>
    </row>
    <row r="4947" spans="1:11">
      <c r="A4947" s="26">
        <v>43371</v>
      </c>
      <c r="B4947" t="s">
        <v>516</v>
      </c>
      <c r="C4947" t="s">
        <v>517</v>
      </c>
      <c r="D4947" t="s">
        <v>615</v>
      </c>
      <c r="E4947" t="s">
        <v>518</v>
      </c>
      <c r="F4947" s="29">
        <v>988</v>
      </c>
      <c r="G4947" s="29">
        <v>837752181.25</v>
      </c>
      <c r="H4947" t="s">
        <v>11</v>
      </c>
      <c r="I4947" t="s">
        <v>953</v>
      </c>
      <c r="J4947" t="s">
        <v>627</v>
      </c>
      <c r="K4947" t="s">
        <v>954</v>
      </c>
    </row>
    <row r="4948" spans="1:11">
      <c r="A4948" s="26">
        <v>43371</v>
      </c>
      <c r="B4948" t="s">
        <v>516</v>
      </c>
      <c r="C4948" t="s">
        <v>517</v>
      </c>
      <c r="D4948" t="s">
        <v>615</v>
      </c>
      <c r="E4948" t="s">
        <v>518</v>
      </c>
      <c r="F4948" s="29">
        <v>316</v>
      </c>
      <c r="G4948" s="29">
        <v>51292717.189999998</v>
      </c>
      <c r="H4948" t="s">
        <v>11</v>
      </c>
      <c r="I4948" t="s">
        <v>955</v>
      </c>
      <c r="J4948" t="s">
        <v>627</v>
      </c>
      <c r="K4948" t="s">
        <v>956</v>
      </c>
    </row>
    <row r="4949" spans="1:11">
      <c r="A4949" s="26">
        <v>43371</v>
      </c>
      <c r="B4949" t="s">
        <v>516</v>
      </c>
      <c r="C4949" t="s">
        <v>517</v>
      </c>
      <c r="D4949" t="s">
        <v>615</v>
      </c>
      <c r="E4949" t="s">
        <v>518</v>
      </c>
      <c r="F4949" s="29">
        <v>2027</v>
      </c>
      <c r="G4949" s="29">
        <v>561152326.55999994</v>
      </c>
      <c r="H4949" t="s">
        <v>11</v>
      </c>
      <c r="I4949" t="s">
        <v>957</v>
      </c>
      <c r="J4949" t="s">
        <v>627</v>
      </c>
      <c r="K4949" t="s">
        <v>958</v>
      </c>
    </row>
    <row r="4950" spans="1:11">
      <c r="A4950" s="26">
        <v>43371</v>
      </c>
      <c r="B4950" t="s">
        <v>516</v>
      </c>
      <c r="C4950" t="s">
        <v>517</v>
      </c>
      <c r="D4950" t="s">
        <v>615</v>
      </c>
      <c r="E4950" t="s">
        <v>518</v>
      </c>
      <c r="F4950" s="29">
        <v>331</v>
      </c>
      <c r="G4950" s="29">
        <v>92579651.560000002</v>
      </c>
      <c r="H4950" t="s">
        <v>11</v>
      </c>
      <c r="I4950" t="s">
        <v>959</v>
      </c>
      <c r="J4950" t="s">
        <v>627</v>
      </c>
      <c r="K4950" t="s">
        <v>960</v>
      </c>
    </row>
    <row r="4951" spans="1:11">
      <c r="A4951" s="26">
        <v>43371</v>
      </c>
      <c r="B4951" t="s">
        <v>516</v>
      </c>
      <c r="C4951" t="s">
        <v>517</v>
      </c>
      <c r="D4951" t="s">
        <v>615</v>
      </c>
      <c r="E4951" t="s">
        <v>518</v>
      </c>
      <c r="F4951" s="29">
        <v>218</v>
      </c>
      <c r="G4951" s="29">
        <v>44767896.880000003</v>
      </c>
      <c r="H4951" t="s">
        <v>11</v>
      </c>
      <c r="I4951" t="s">
        <v>961</v>
      </c>
      <c r="J4951" t="s">
        <v>627</v>
      </c>
      <c r="K4951" t="s">
        <v>962</v>
      </c>
    </row>
    <row r="4952" spans="1:11">
      <c r="A4952" s="26">
        <v>43371</v>
      </c>
      <c r="B4952" t="s">
        <v>516</v>
      </c>
      <c r="C4952" t="s">
        <v>517</v>
      </c>
      <c r="D4952" t="s">
        <v>615</v>
      </c>
      <c r="E4952" t="s">
        <v>518</v>
      </c>
      <c r="F4952" s="29">
        <v>119</v>
      </c>
      <c r="G4952" s="29">
        <v>64469499.060000002</v>
      </c>
      <c r="H4952" t="s">
        <v>11</v>
      </c>
      <c r="I4952" t="s">
        <v>1315</v>
      </c>
      <c r="J4952" t="s">
        <v>627</v>
      </c>
      <c r="K4952" t="s">
        <v>964</v>
      </c>
    </row>
    <row r="4953" spans="1:11">
      <c r="A4953" s="26">
        <v>43371</v>
      </c>
      <c r="B4953" t="s">
        <v>516</v>
      </c>
      <c r="C4953" t="s">
        <v>517</v>
      </c>
      <c r="D4953" t="s">
        <v>615</v>
      </c>
      <c r="E4953" t="s">
        <v>518</v>
      </c>
      <c r="F4953" s="29">
        <v>96</v>
      </c>
      <c r="G4953" s="29">
        <v>1622619.06</v>
      </c>
      <c r="H4953" t="s">
        <v>11</v>
      </c>
      <c r="I4953" t="s">
        <v>965</v>
      </c>
      <c r="J4953" t="s">
        <v>627</v>
      </c>
      <c r="K4953" t="s">
        <v>966</v>
      </c>
    </row>
    <row r="4954" spans="1:11">
      <c r="A4954" s="26">
        <v>43371</v>
      </c>
      <c r="B4954" t="s">
        <v>516</v>
      </c>
      <c r="C4954" t="s">
        <v>517</v>
      </c>
      <c r="D4954" t="s">
        <v>615</v>
      </c>
      <c r="E4954" t="s">
        <v>518</v>
      </c>
      <c r="F4954" s="29">
        <v>37</v>
      </c>
      <c r="G4954" s="29">
        <v>2303622.5</v>
      </c>
      <c r="H4954" t="s">
        <v>11</v>
      </c>
      <c r="I4954" t="s">
        <v>1316</v>
      </c>
      <c r="J4954" t="s">
        <v>627</v>
      </c>
      <c r="K4954" t="s">
        <v>1231</v>
      </c>
    </row>
    <row r="4955" spans="1:11">
      <c r="A4955" s="26">
        <v>43371</v>
      </c>
      <c r="B4955" t="s">
        <v>516</v>
      </c>
      <c r="C4955" t="s">
        <v>517</v>
      </c>
      <c r="D4955" t="s">
        <v>615</v>
      </c>
      <c r="E4955" t="s">
        <v>518</v>
      </c>
      <c r="F4955" s="29">
        <v>4</v>
      </c>
      <c r="G4955" s="29">
        <v>838992.81</v>
      </c>
      <c r="H4955" t="s">
        <v>11</v>
      </c>
      <c r="I4955" t="s">
        <v>1317</v>
      </c>
      <c r="J4955" t="s">
        <v>627</v>
      </c>
      <c r="K4955" t="s">
        <v>968</v>
      </c>
    </row>
    <row r="4956" spans="1:11">
      <c r="A4956" s="26">
        <v>43371</v>
      </c>
      <c r="B4956" t="s">
        <v>516</v>
      </c>
      <c r="C4956" t="s">
        <v>517</v>
      </c>
      <c r="D4956" t="s">
        <v>615</v>
      </c>
      <c r="E4956" t="s">
        <v>518</v>
      </c>
      <c r="F4956" s="29">
        <v>1384</v>
      </c>
      <c r="G4956" s="29">
        <v>250716389.06</v>
      </c>
      <c r="H4956" t="s">
        <v>11</v>
      </c>
      <c r="I4956" t="s">
        <v>969</v>
      </c>
      <c r="J4956" t="s">
        <v>627</v>
      </c>
      <c r="K4956" t="s">
        <v>970</v>
      </c>
    </row>
    <row r="4957" spans="1:11">
      <c r="A4957" s="26">
        <v>43371</v>
      </c>
      <c r="B4957" t="s">
        <v>516</v>
      </c>
      <c r="C4957" t="s">
        <v>517</v>
      </c>
      <c r="D4957" t="s">
        <v>615</v>
      </c>
      <c r="E4957" t="s">
        <v>518</v>
      </c>
      <c r="F4957" s="29">
        <v>440</v>
      </c>
      <c r="G4957" s="29">
        <v>40650492.189999998</v>
      </c>
      <c r="H4957" t="s">
        <v>11</v>
      </c>
      <c r="I4957" t="s">
        <v>971</v>
      </c>
      <c r="J4957" t="s">
        <v>627</v>
      </c>
      <c r="K4957" t="s">
        <v>972</v>
      </c>
    </row>
    <row r="4958" spans="1:11">
      <c r="A4958" s="26">
        <v>43371</v>
      </c>
      <c r="B4958" t="s">
        <v>516</v>
      </c>
      <c r="C4958" t="s">
        <v>517</v>
      </c>
      <c r="D4958" t="s">
        <v>615</v>
      </c>
      <c r="E4958" t="s">
        <v>518</v>
      </c>
      <c r="F4958" s="29">
        <v>2522</v>
      </c>
      <c r="G4958" s="29">
        <v>1137457655.7</v>
      </c>
      <c r="H4958" t="s">
        <v>11</v>
      </c>
      <c r="I4958" t="s">
        <v>1279</v>
      </c>
      <c r="J4958" t="s">
        <v>627</v>
      </c>
      <c r="K4958" t="s">
        <v>973</v>
      </c>
    </row>
    <row r="4959" spans="1:11">
      <c r="A4959" s="26">
        <v>43371</v>
      </c>
      <c r="B4959" t="s">
        <v>516</v>
      </c>
      <c r="C4959" t="s">
        <v>517</v>
      </c>
      <c r="D4959" t="s">
        <v>615</v>
      </c>
      <c r="E4959" t="s">
        <v>518</v>
      </c>
      <c r="F4959" s="29">
        <v>14</v>
      </c>
      <c r="G4959" s="29">
        <v>917908.67</v>
      </c>
      <c r="H4959" t="s">
        <v>11</v>
      </c>
      <c r="I4959" t="s">
        <v>1301</v>
      </c>
      <c r="J4959" t="s">
        <v>627</v>
      </c>
      <c r="K4959" t="s">
        <v>974</v>
      </c>
    </row>
    <row r="4960" spans="1:11">
      <c r="A4960" s="26">
        <v>43371</v>
      </c>
      <c r="B4960" t="s">
        <v>516</v>
      </c>
      <c r="C4960" t="s">
        <v>517</v>
      </c>
      <c r="D4960" t="s">
        <v>615</v>
      </c>
      <c r="E4960" t="s">
        <v>518</v>
      </c>
      <c r="F4960" s="29">
        <v>150</v>
      </c>
      <c r="G4960" s="29">
        <v>18512390.629999999</v>
      </c>
      <c r="H4960" t="s">
        <v>11</v>
      </c>
      <c r="I4960" t="s">
        <v>975</v>
      </c>
      <c r="J4960" t="s">
        <v>627</v>
      </c>
      <c r="K4960" t="s">
        <v>976</v>
      </c>
    </row>
    <row r="4961" spans="1:11">
      <c r="A4961" s="26">
        <v>43371</v>
      </c>
      <c r="B4961" t="s">
        <v>516</v>
      </c>
      <c r="C4961" t="s">
        <v>517</v>
      </c>
      <c r="D4961" t="s">
        <v>615</v>
      </c>
      <c r="E4961" t="s">
        <v>518</v>
      </c>
      <c r="F4961" s="29">
        <v>945</v>
      </c>
      <c r="G4961" s="29">
        <v>185704699.38</v>
      </c>
      <c r="H4961" t="s">
        <v>11</v>
      </c>
      <c r="I4961" t="s">
        <v>977</v>
      </c>
      <c r="J4961" t="s">
        <v>627</v>
      </c>
      <c r="K4961" t="s">
        <v>978</v>
      </c>
    </row>
    <row r="4962" spans="1:11">
      <c r="A4962" s="26">
        <v>43371</v>
      </c>
      <c r="B4962" t="s">
        <v>516</v>
      </c>
      <c r="C4962" t="s">
        <v>517</v>
      </c>
      <c r="D4962" t="s">
        <v>615</v>
      </c>
      <c r="E4962" t="s">
        <v>518</v>
      </c>
      <c r="F4962" s="29">
        <v>13</v>
      </c>
      <c r="G4962" s="29">
        <v>8789460.3100000005</v>
      </c>
      <c r="H4962" t="s">
        <v>11</v>
      </c>
      <c r="I4962" t="s">
        <v>1318</v>
      </c>
      <c r="J4962" t="s">
        <v>627</v>
      </c>
      <c r="K4962" t="s">
        <v>980</v>
      </c>
    </row>
    <row r="4963" spans="1:11">
      <c r="A4963" s="26">
        <v>43371</v>
      </c>
      <c r="B4963" t="s">
        <v>516</v>
      </c>
      <c r="C4963" t="s">
        <v>517</v>
      </c>
      <c r="D4963" t="s">
        <v>615</v>
      </c>
      <c r="E4963" t="s">
        <v>518</v>
      </c>
      <c r="F4963" s="29">
        <v>98</v>
      </c>
      <c r="G4963" s="29">
        <v>26137748.75</v>
      </c>
      <c r="H4963" t="s">
        <v>11</v>
      </c>
      <c r="I4963" t="s">
        <v>1319</v>
      </c>
      <c r="J4963" t="s">
        <v>627</v>
      </c>
      <c r="K4963" t="s">
        <v>982</v>
      </c>
    </row>
    <row r="4964" spans="1:11">
      <c r="A4964" s="26">
        <v>43371</v>
      </c>
      <c r="B4964" t="s">
        <v>516</v>
      </c>
      <c r="C4964" t="s">
        <v>517</v>
      </c>
      <c r="D4964" t="s">
        <v>615</v>
      </c>
      <c r="E4964" t="s">
        <v>518</v>
      </c>
      <c r="F4964" s="29">
        <v>44</v>
      </c>
      <c r="G4964" s="29">
        <v>2143469.69</v>
      </c>
      <c r="H4964" t="s">
        <v>11</v>
      </c>
      <c r="I4964" t="s">
        <v>1320</v>
      </c>
      <c r="J4964" t="s">
        <v>627</v>
      </c>
      <c r="K4964" t="s">
        <v>984</v>
      </c>
    </row>
    <row r="4965" spans="1:11">
      <c r="A4965" s="26">
        <v>43371</v>
      </c>
      <c r="B4965" t="s">
        <v>516</v>
      </c>
      <c r="C4965" t="s">
        <v>517</v>
      </c>
      <c r="D4965" t="s">
        <v>615</v>
      </c>
      <c r="E4965" t="s">
        <v>518</v>
      </c>
      <c r="F4965" s="29">
        <v>8</v>
      </c>
      <c r="G4965" s="29">
        <v>4556424.6900000004</v>
      </c>
      <c r="H4965" t="s">
        <v>11</v>
      </c>
      <c r="I4965" t="s">
        <v>1321</v>
      </c>
      <c r="J4965" t="s">
        <v>627</v>
      </c>
      <c r="K4965" t="s">
        <v>986</v>
      </c>
    </row>
    <row r="4966" spans="1:11">
      <c r="A4966" s="26">
        <v>43371</v>
      </c>
      <c r="B4966" t="s">
        <v>516</v>
      </c>
      <c r="C4966" t="s">
        <v>517</v>
      </c>
      <c r="D4966" t="s">
        <v>615</v>
      </c>
      <c r="E4966" t="s">
        <v>518</v>
      </c>
      <c r="F4966" s="29">
        <v>42</v>
      </c>
      <c r="G4966" s="29">
        <v>8107685.6299999999</v>
      </c>
      <c r="H4966" t="s">
        <v>11</v>
      </c>
      <c r="I4966" t="s">
        <v>1322</v>
      </c>
      <c r="J4966" t="s">
        <v>627</v>
      </c>
      <c r="K4966" t="s">
        <v>988</v>
      </c>
    </row>
    <row r="4967" spans="1:11">
      <c r="A4967" s="26">
        <v>43371</v>
      </c>
      <c r="B4967" t="s">
        <v>516</v>
      </c>
      <c r="C4967" t="s">
        <v>517</v>
      </c>
      <c r="D4967" t="s">
        <v>615</v>
      </c>
      <c r="E4967" t="s">
        <v>518</v>
      </c>
      <c r="F4967" s="29">
        <v>370</v>
      </c>
      <c r="G4967" s="29">
        <v>82773180.629999995</v>
      </c>
      <c r="H4967" t="s">
        <v>11</v>
      </c>
      <c r="I4967" t="s">
        <v>1323</v>
      </c>
      <c r="J4967" t="s">
        <v>627</v>
      </c>
      <c r="K4967" t="s">
        <v>990</v>
      </c>
    </row>
    <row r="4968" spans="1:11">
      <c r="A4968" s="26">
        <v>43371</v>
      </c>
      <c r="B4968" t="s">
        <v>516</v>
      </c>
      <c r="C4968" t="s">
        <v>517</v>
      </c>
      <c r="D4968" t="s">
        <v>615</v>
      </c>
      <c r="E4968" t="s">
        <v>518</v>
      </c>
      <c r="F4968" s="29">
        <v>1534</v>
      </c>
      <c r="G4968" s="29">
        <v>1162168505.6300001</v>
      </c>
      <c r="H4968" t="s">
        <v>11</v>
      </c>
      <c r="I4968" t="s">
        <v>1324</v>
      </c>
      <c r="J4968" t="s">
        <v>627</v>
      </c>
      <c r="K4968" t="s">
        <v>992</v>
      </c>
    </row>
    <row r="4969" spans="1:11">
      <c r="A4969" s="26">
        <v>43371</v>
      </c>
      <c r="B4969" t="s">
        <v>516</v>
      </c>
      <c r="C4969" t="s">
        <v>517</v>
      </c>
      <c r="D4969" t="s">
        <v>615</v>
      </c>
      <c r="E4969" t="s">
        <v>518</v>
      </c>
      <c r="F4969" s="29">
        <v>3</v>
      </c>
      <c r="G4969" s="29">
        <v>3342777.19</v>
      </c>
      <c r="H4969" t="s">
        <v>11</v>
      </c>
      <c r="I4969" t="s">
        <v>993</v>
      </c>
      <c r="J4969" t="s">
        <v>627</v>
      </c>
      <c r="K4969" t="s">
        <v>994</v>
      </c>
    </row>
    <row r="4970" spans="1:11">
      <c r="A4970" s="26">
        <v>43371</v>
      </c>
      <c r="B4970" t="s">
        <v>516</v>
      </c>
      <c r="C4970" t="s">
        <v>517</v>
      </c>
      <c r="D4970" t="s">
        <v>615</v>
      </c>
      <c r="E4970" t="s">
        <v>518</v>
      </c>
      <c r="F4970" s="29">
        <v>20</v>
      </c>
      <c r="G4970" s="29">
        <v>1378653.13</v>
      </c>
      <c r="H4970" t="s">
        <v>11</v>
      </c>
      <c r="I4970" t="s">
        <v>993</v>
      </c>
      <c r="J4970" t="s">
        <v>627</v>
      </c>
      <c r="K4970" t="s">
        <v>995</v>
      </c>
    </row>
    <row r="4971" spans="1:11">
      <c r="A4971" s="26">
        <v>43371</v>
      </c>
      <c r="B4971" t="s">
        <v>516</v>
      </c>
      <c r="C4971" t="s">
        <v>517</v>
      </c>
      <c r="D4971" t="s">
        <v>615</v>
      </c>
      <c r="E4971" t="s">
        <v>518</v>
      </c>
      <c r="F4971" s="29">
        <v>199</v>
      </c>
      <c r="G4971" s="29">
        <v>29498657.809999999</v>
      </c>
      <c r="H4971" t="s">
        <v>11</v>
      </c>
      <c r="I4971" t="s">
        <v>1325</v>
      </c>
      <c r="J4971" t="s">
        <v>627</v>
      </c>
      <c r="K4971" t="s">
        <v>997</v>
      </c>
    </row>
    <row r="4972" spans="1:11">
      <c r="A4972" s="26">
        <v>43371</v>
      </c>
      <c r="B4972" t="s">
        <v>516</v>
      </c>
      <c r="C4972" t="s">
        <v>517</v>
      </c>
      <c r="D4972" t="s">
        <v>615</v>
      </c>
      <c r="E4972" t="s">
        <v>518</v>
      </c>
      <c r="F4972" s="29">
        <v>129</v>
      </c>
      <c r="G4972" s="29">
        <v>31349281.879999999</v>
      </c>
      <c r="H4972" t="s">
        <v>11</v>
      </c>
      <c r="I4972" t="s">
        <v>1326</v>
      </c>
      <c r="J4972" t="s">
        <v>627</v>
      </c>
      <c r="K4972" t="s">
        <v>999</v>
      </c>
    </row>
    <row r="4973" spans="1:11">
      <c r="A4973" s="26">
        <v>43371</v>
      </c>
      <c r="B4973" t="s">
        <v>516</v>
      </c>
      <c r="C4973" t="s">
        <v>517</v>
      </c>
      <c r="D4973" t="s">
        <v>615</v>
      </c>
      <c r="E4973" t="s">
        <v>518</v>
      </c>
      <c r="F4973" s="29">
        <v>180</v>
      </c>
      <c r="G4973" s="29">
        <v>6279710.1100000003</v>
      </c>
      <c r="H4973" t="s">
        <v>11</v>
      </c>
      <c r="I4973" t="s">
        <v>1324</v>
      </c>
      <c r="J4973" t="s">
        <v>627</v>
      </c>
      <c r="K4973" t="s">
        <v>1000</v>
      </c>
    </row>
    <row r="4974" spans="1:11">
      <c r="A4974" s="26">
        <v>43371</v>
      </c>
      <c r="B4974" t="s">
        <v>516</v>
      </c>
      <c r="C4974" t="s">
        <v>517</v>
      </c>
      <c r="D4974" t="s">
        <v>615</v>
      </c>
      <c r="E4974" t="s">
        <v>518</v>
      </c>
      <c r="F4974" s="29">
        <v>3570</v>
      </c>
      <c r="G4974" s="29">
        <v>6317568225</v>
      </c>
      <c r="H4974" t="s">
        <v>11</v>
      </c>
      <c r="I4974" t="s">
        <v>1091</v>
      </c>
      <c r="J4974" t="s">
        <v>1087</v>
      </c>
      <c r="K4974" t="s">
        <v>1092</v>
      </c>
    </row>
    <row r="4975" spans="1:11">
      <c r="A4975" s="26">
        <v>43371</v>
      </c>
      <c r="B4975" t="s">
        <v>516</v>
      </c>
      <c r="C4975" t="s">
        <v>517</v>
      </c>
      <c r="D4975" t="s">
        <v>615</v>
      </c>
      <c r="E4975" t="s">
        <v>518</v>
      </c>
      <c r="F4975" s="29">
        <v>1613</v>
      </c>
      <c r="G4975" s="29">
        <v>2023186706.25</v>
      </c>
      <c r="H4975" t="s">
        <v>11</v>
      </c>
      <c r="I4975" t="s">
        <v>1095</v>
      </c>
      <c r="J4975" t="s">
        <v>1087</v>
      </c>
      <c r="K4975" t="s">
        <v>1096</v>
      </c>
    </row>
    <row r="4976" spans="1:11">
      <c r="A4976" s="26">
        <v>43371</v>
      </c>
      <c r="B4976" t="s">
        <v>516</v>
      </c>
      <c r="C4976" t="s">
        <v>517</v>
      </c>
      <c r="D4976" t="s">
        <v>615</v>
      </c>
      <c r="E4976" t="s">
        <v>518</v>
      </c>
      <c r="F4976" s="29">
        <v>38</v>
      </c>
      <c r="G4976" s="29">
        <v>21710915.629999999</v>
      </c>
      <c r="H4976" t="s">
        <v>11</v>
      </c>
      <c r="I4976" t="s">
        <v>1099</v>
      </c>
      <c r="J4976" t="s">
        <v>1087</v>
      </c>
      <c r="K4976" t="s">
        <v>1100</v>
      </c>
    </row>
    <row r="4977" spans="1:11">
      <c r="A4977" s="26">
        <v>43371</v>
      </c>
      <c r="B4977" t="s">
        <v>516</v>
      </c>
      <c r="C4977" t="s">
        <v>517</v>
      </c>
      <c r="D4977" t="s">
        <v>615</v>
      </c>
      <c r="E4977" t="s">
        <v>518</v>
      </c>
      <c r="F4977" s="29">
        <v>223</v>
      </c>
      <c r="G4977" s="29">
        <v>125120965.55</v>
      </c>
      <c r="H4977" t="s">
        <v>11</v>
      </c>
      <c r="I4977" t="s">
        <v>1343</v>
      </c>
      <c r="J4977" t="s">
        <v>1087</v>
      </c>
      <c r="K4977" t="s">
        <v>1344</v>
      </c>
    </row>
    <row r="4978" spans="1:11">
      <c r="A4978" s="26">
        <v>43371</v>
      </c>
      <c r="B4978" t="s">
        <v>516</v>
      </c>
      <c r="C4978" t="s">
        <v>517</v>
      </c>
      <c r="D4978" t="s">
        <v>615</v>
      </c>
      <c r="E4978" t="s">
        <v>518</v>
      </c>
      <c r="F4978" s="29">
        <v>293</v>
      </c>
      <c r="G4978" s="29">
        <v>160270797.22</v>
      </c>
      <c r="H4978" t="s">
        <v>11</v>
      </c>
      <c r="I4978" t="s">
        <v>1101</v>
      </c>
      <c r="J4978" t="s">
        <v>1087</v>
      </c>
      <c r="K4978" t="s">
        <v>1102</v>
      </c>
    </row>
    <row r="4979" spans="1:11">
      <c r="A4979" s="26">
        <v>43371</v>
      </c>
      <c r="B4979" t="s">
        <v>516</v>
      </c>
      <c r="C4979" t="s">
        <v>517</v>
      </c>
      <c r="D4979" t="s">
        <v>615</v>
      </c>
      <c r="E4979" t="s">
        <v>518</v>
      </c>
      <c r="F4979" s="29">
        <v>344</v>
      </c>
      <c r="G4979" s="29">
        <v>186075138.88999999</v>
      </c>
      <c r="H4979" t="s">
        <v>11</v>
      </c>
      <c r="I4979" t="s">
        <v>1101</v>
      </c>
      <c r="J4979" t="s">
        <v>1087</v>
      </c>
      <c r="K4979" t="s">
        <v>1103</v>
      </c>
    </row>
    <row r="4980" spans="1:11">
      <c r="A4980" s="26">
        <v>43371</v>
      </c>
      <c r="B4980" t="s">
        <v>516</v>
      </c>
      <c r="C4980" t="s">
        <v>517</v>
      </c>
      <c r="D4980" t="s">
        <v>615</v>
      </c>
      <c r="E4980" t="s">
        <v>518</v>
      </c>
      <c r="F4980" s="29">
        <v>387</v>
      </c>
      <c r="G4980" s="29">
        <v>209504150</v>
      </c>
      <c r="H4980" t="s">
        <v>11</v>
      </c>
      <c r="I4980" t="s">
        <v>1101</v>
      </c>
      <c r="J4980" t="s">
        <v>1087</v>
      </c>
      <c r="K4980" t="s">
        <v>1104</v>
      </c>
    </row>
    <row r="4981" spans="1:11">
      <c r="A4981" s="26">
        <v>43371</v>
      </c>
      <c r="B4981" t="s">
        <v>516</v>
      </c>
      <c r="C4981" t="s">
        <v>517</v>
      </c>
      <c r="D4981" t="s">
        <v>615</v>
      </c>
      <c r="E4981" t="s">
        <v>518</v>
      </c>
      <c r="F4981" s="29">
        <v>306</v>
      </c>
      <c r="G4981" s="29">
        <v>166543166.66999999</v>
      </c>
      <c r="H4981" t="s">
        <v>11</v>
      </c>
      <c r="I4981" t="s">
        <v>1101</v>
      </c>
      <c r="J4981" t="s">
        <v>1087</v>
      </c>
      <c r="K4981" t="s">
        <v>1105</v>
      </c>
    </row>
    <row r="4982" spans="1:11">
      <c r="A4982" s="26">
        <v>43371</v>
      </c>
      <c r="B4982" t="s">
        <v>516</v>
      </c>
      <c r="C4982" t="s">
        <v>517</v>
      </c>
      <c r="D4982" t="s">
        <v>615</v>
      </c>
      <c r="E4982" t="s">
        <v>518</v>
      </c>
      <c r="F4982" s="29">
        <v>137758</v>
      </c>
      <c r="G4982" s="29">
        <v>74527536335.940002</v>
      </c>
      <c r="H4982" t="s">
        <v>11</v>
      </c>
      <c r="I4982" t="s">
        <v>1106</v>
      </c>
      <c r="J4982" t="s">
        <v>1087</v>
      </c>
      <c r="K4982" t="s">
        <v>1107</v>
      </c>
    </row>
    <row r="4983" spans="1:11">
      <c r="A4983" s="26">
        <v>43371</v>
      </c>
      <c r="B4983" t="s">
        <v>516</v>
      </c>
      <c r="C4983" t="s">
        <v>517</v>
      </c>
      <c r="D4983" t="s">
        <v>615</v>
      </c>
      <c r="E4983" t="s">
        <v>518</v>
      </c>
      <c r="F4983" s="29">
        <v>276</v>
      </c>
      <c r="G4983" s="29">
        <v>156885410.63</v>
      </c>
      <c r="H4983" t="s">
        <v>11</v>
      </c>
      <c r="I4983" t="s">
        <v>1112</v>
      </c>
      <c r="J4983" t="s">
        <v>1087</v>
      </c>
      <c r="K4983" t="s">
        <v>1113</v>
      </c>
    </row>
    <row r="4984" spans="1:11">
      <c r="A4984" s="26">
        <v>43371</v>
      </c>
      <c r="B4984" t="s">
        <v>516</v>
      </c>
      <c r="C4984" t="s">
        <v>517</v>
      </c>
      <c r="D4984" t="s">
        <v>615</v>
      </c>
      <c r="E4984" t="s">
        <v>518</v>
      </c>
      <c r="F4984" s="29">
        <v>60</v>
      </c>
      <c r="G4984" s="29">
        <v>49944414.060000002</v>
      </c>
      <c r="H4984" t="s">
        <v>11</v>
      </c>
      <c r="I4984" t="s">
        <v>1206</v>
      </c>
      <c r="J4984" t="s">
        <v>1087</v>
      </c>
      <c r="K4984" t="s">
        <v>1207</v>
      </c>
    </row>
    <row r="4985" spans="1:11">
      <c r="A4985" s="26">
        <v>43371</v>
      </c>
      <c r="B4985" t="s">
        <v>516</v>
      </c>
      <c r="C4985" t="s">
        <v>517</v>
      </c>
      <c r="D4985" t="s">
        <v>615</v>
      </c>
      <c r="E4985" t="s">
        <v>518</v>
      </c>
      <c r="F4985" s="29">
        <v>372</v>
      </c>
      <c r="G4985" s="29">
        <v>129079682.03</v>
      </c>
      <c r="H4985" t="s">
        <v>11</v>
      </c>
      <c r="I4985" t="s">
        <v>1114</v>
      </c>
      <c r="J4985" t="s">
        <v>1087</v>
      </c>
      <c r="K4985" t="s">
        <v>1115</v>
      </c>
    </row>
    <row r="4986" spans="1:11">
      <c r="A4986" s="26">
        <v>43371</v>
      </c>
      <c r="B4986" t="s">
        <v>516</v>
      </c>
      <c r="C4986" t="s">
        <v>517</v>
      </c>
      <c r="D4986" t="s">
        <v>615</v>
      </c>
      <c r="E4986" t="s">
        <v>518</v>
      </c>
      <c r="F4986" s="29">
        <v>180545</v>
      </c>
      <c r="G4986" s="29">
        <v>390778596025</v>
      </c>
      <c r="H4986" t="s">
        <v>11</v>
      </c>
      <c r="I4986" t="s">
        <v>1116</v>
      </c>
      <c r="J4986" t="s">
        <v>1087</v>
      </c>
      <c r="K4986" t="s">
        <v>1117</v>
      </c>
    </row>
    <row r="4987" spans="1:11">
      <c r="A4987" s="26">
        <v>43371</v>
      </c>
      <c r="B4987" t="s">
        <v>516</v>
      </c>
      <c r="C4987" t="s">
        <v>517</v>
      </c>
      <c r="D4987" t="s">
        <v>615</v>
      </c>
      <c r="E4987" t="s">
        <v>518</v>
      </c>
      <c r="F4987" s="29">
        <v>4543</v>
      </c>
      <c r="G4987" s="29">
        <v>2316542144.9299998</v>
      </c>
      <c r="H4987" t="s">
        <v>11</v>
      </c>
      <c r="I4987" t="s">
        <v>1118</v>
      </c>
      <c r="J4987" t="s">
        <v>1087</v>
      </c>
      <c r="K4987" t="s">
        <v>1119</v>
      </c>
    </row>
    <row r="4988" spans="1:11">
      <c r="A4988" s="26">
        <v>43371</v>
      </c>
      <c r="B4988" t="s">
        <v>516</v>
      </c>
      <c r="C4988" t="s">
        <v>517</v>
      </c>
      <c r="D4988" t="s">
        <v>615</v>
      </c>
      <c r="E4988" t="s">
        <v>518</v>
      </c>
      <c r="F4988" s="29">
        <v>416</v>
      </c>
      <c r="G4988" s="29">
        <v>531393539.06</v>
      </c>
      <c r="H4988" t="s">
        <v>11</v>
      </c>
      <c r="I4988" t="s">
        <v>1122</v>
      </c>
      <c r="J4988" t="s">
        <v>1087</v>
      </c>
      <c r="K4988" t="s">
        <v>1123</v>
      </c>
    </row>
    <row r="4989" spans="1:11">
      <c r="A4989" s="26">
        <v>43371</v>
      </c>
      <c r="B4989" t="s">
        <v>516</v>
      </c>
      <c r="C4989" t="s">
        <v>517</v>
      </c>
      <c r="D4989" t="s">
        <v>615</v>
      </c>
      <c r="E4989" t="s">
        <v>518</v>
      </c>
      <c r="F4989" s="29">
        <v>0</v>
      </c>
      <c r="G4989" s="29">
        <v>0</v>
      </c>
      <c r="H4989" t="s">
        <v>11</v>
      </c>
      <c r="I4989" t="s">
        <v>1345</v>
      </c>
      <c r="J4989" t="s">
        <v>1129</v>
      </c>
      <c r="K4989" t="s">
        <v>1346</v>
      </c>
    </row>
    <row r="4990" spans="1:11">
      <c r="A4990" s="26">
        <v>43371</v>
      </c>
      <c r="B4990" t="s">
        <v>516</v>
      </c>
      <c r="C4990" t="s">
        <v>517</v>
      </c>
      <c r="D4990" t="s">
        <v>615</v>
      </c>
      <c r="E4990" t="s">
        <v>518</v>
      </c>
      <c r="F4990" s="29">
        <v>912</v>
      </c>
      <c r="G4990" s="29">
        <v>3169017.34</v>
      </c>
      <c r="H4990" t="s">
        <v>11</v>
      </c>
      <c r="I4990" t="s">
        <v>1128</v>
      </c>
      <c r="J4990" t="s">
        <v>1129</v>
      </c>
      <c r="K4990" t="s">
        <v>1130</v>
      </c>
    </row>
    <row r="4991" spans="1:11">
      <c r="A4991" s="26">
        <v>43371</v>
      </c>
      <c r="B4991" t="s">
        <v>516</v>
      </c>
      <c r="C4991" t="s">
        <v>517</v>
      </c>
      <c r="D4991" t="s">
        <v>615</v>
      </c>
      <c r="E4991" t="s">
        <v>518</v>
      </c>
      <c r="F4991" s="29">
        <v>434</v>
      </c>
      <c r="G4991" s="29">
        <v>898866.88</v>
      </c>
      <c r="H4991" t="s">
        <v>11</v>
      </c>
      <c r="I4991" t="s">
        <v>1131</v>
      </c>
      <c r="J4991" t="s">
        <v>1129</v>
      </c>
      <c r="K4991" t="s">
        <v>1132</v>
      </c>
    </row>
    <row r="4992" spans="1:11">
      <c r="A4992" s="26">
        <v>43371</v>
      </c>
      <c r="B4992" t="s">
        <v>516</v>
      </c>
      <c r="C4992" t="s">
        <v>517</v>
      </c>
      <c r="D4992" t="s">
        <v>615</v>
      </c>
      <c r="E4992" t="s">
        <v>518</v>
      </c>
      <c r="F4992" s="29">
        <v>336815</v>
      </c>
      <c r="G4992" s="29">
        <v>621408658.61000001</v>
      </c>
      <c r="H4992" t="s">
        <v>11</v>
      </c>
      <c r="I4992" t="s">
        <v>1133</v>
      </c>
      <c r="J4992" t="s">
        <v>1129</v>
      </c>
      <c r="K4992" t="s">
        <v>1134</v>
      </c>
    </row>
    <row r="4993" spans="1:11">
      <c r="A4993" s="26">
        <v>43371</v>
      </c>
      <c r="B4993" t="s">
        <v>516</v>
      </c>
      <c r="C4993" t="s">
        <v>517</v>
      </c>
      <c r="D4993" t="s">
        <v>615</v>
      </c>
      <c r="E4993" t="s">
        <v>518</v>
      </c>
      <c r="F4993" s="29">
        <v>363645</v>
      </c>
      <c r="G4993" s="29">
        <v>746656840.55999994</v>
      </c>
      <c r="H4993" t="s">
        <v>11</v>
      </c>
      <c r="I4993" t="s">
        <v>1133</v>
      </c>
      <c r="J4993" t="s">
        <v>1129</v>
      </c>
      <c r="K4993" t="s">
        <v>1135</v>
      </c>
    </row>
    <row r="4994" spans="1:11">
      <c r="A4994" s="26">
        <v>43371</v>
      </c>
      <c r="B4994" t="s">
        <v>516</v>
      </c>
      <c r="C4994" t="s">
        <v>517</v>
      </c>
      <c r="D4994" t="s">
        <v>615</v>
      </c>
      <c r="E4994" t="s">
        <v>518</v>
      </c>
      <c r="F4994" s="29">
        <v>342049</v>
      </c>
      <c r="G4994" s="29">
        <v>649616288.52999997</v>
      </c>
      <c r="H4994" t="s">
        <v>11</v>
      </c>
      <c r="I4994" t="s">
        <v>1133</v>
      </c>
      <c r="J4994" t="s">
        <v>1129</v>
      </c>
      <c r="K4994" t="s">
        <v>1136</v>
      </c>
    </row>
    <row r="4995" spans="1:11">
      <c r="A4995" s="26">
        <v>43371</v>
      </c>
      <c r="B4995" t="s">
        <v>516</v>
      </c>
      <c r="C4995" t="s">
        <v>517</v>
      </c>
      <c r="D4995" t="s">
        <v>615</v>
      </c>
      <c r="E4995" t="s">
        <v>518</v>
      </c>
      <c r="F4995" s="29">
        <v>339834</v>
      </c>
      <c r="G4995" s="29">
        <v>655286562.5</v>
      </c>
      <c r="H4995" t="s">
        <v>11</v>
      </c>
      <c r="I4995" t="s">
        <v>1133</v>
      </c>
      <c r="J4995" t="s">
        <v>1129</v>
      </c>
      <c r="K4995" t="s">
        <v>1137</v>
      </c>
    </row>
    <row r="4996" spans="1:11">
      <c r="A4996" s="26">
        <v>43371</v>
      </c>
      <c r="B4996" t="s">
        <v>516</v>
      </c>
      <c r="C4996" t="s">
        <v>517</v>
      </c>
      <c r="D4996" t="s">
        <v>615</v>
      </c>
      <c r="E4996" t="s">
        <v>518</v>
      </c>
      <c r="F4996" s="29">
        <v>269612</v>
      </c>
      <c r="G4996" s="29">
        <v>700417178.27999997</v>
      </c>
      <c r="H4996" t="s">
        <v>11</v>
      </c>
      <c r="I4996" t="s">
        <v>1138</v>
      </c>
      <c r="J4996" t="s">
        <v>1129</v>
      </c>
      <c r="K4996" t="s">
        <v>1139</v>
      </c>
    </row>
    <row r="4997" spans="1:11">
      <c r="A4997" s="26">
        <v>43371</v>
      </c>
      <c r="B4997" t="s">
        <v>516</v>
      </c>
      <c r="C4997" t="s">
        <v>517</v>
      </c>
      <c r="D4997" t="s">
        <v>615</v>
      </c>
      <c r="E4997" t="s">
        <v>518</v>
      </c>
      <c r="F4997" s="29">
        <v>0</v>
      </c>
      <c r="G4997" s="29">
        <v>0</v>
      </c>
      <c r="H4997" t="s">
        <v>11</v>
      </c>
      <c r="I4997" t="s">
        <v>1347</v>
      </c>
      <c r="J4997" t="s">
        <v>1129</v>
      </c>
      <c r="K4997" t="s">
        <v>1348</v>
      </c>
    </row>
    <row r="4998" spans="1:11">
      <c r="A4998" s="26">
        <v>43371</v>
      </c>
      <c r="B4998" t="s">
        <v>516</v>
      </c>
      <c r="C4998" t="s">
        <v>517</v>
      </c>
      <c r="D4998" t="s">
        <v>615</v>
      </c>
      <c r="E4998" t="s">
        <v>518</v>
      </c>
      <c r="F4998" s="29">
        <v>3</v>
      </c>
      <c r="G4998" s="29">
        <v>5554.06</v>
      </c>
      <c r="H4998" t="s">
        <v>11</v>
      </c>
      <c r="I4998" t="s">
        <v>626</v>
      </c>
      <c r="J4998" t="s">
        <v>1140</v>
      </c>
      <c r="K4998" t="s">
        <v>1141</v>
      </c>
    </row>
    <row r="4999" spans="1:11">
      <c r="A4999" s="26">
        <v>43371</v>
      </c>
      <c r="B4999" t="s">
        <v>516</v>
      </c>
      <c r="C4999" t="s">
        <v>517</v>
      </c>
      <c r="D4999" t="s">
        <v>615</v>
      </c>
      <c r="E4999" t="s">
        <v>518</v>
      </c>
      <c r="F4999" s="29">
        <v>48</v>
      </c>
      <c r="G4999" s="29">
        <v>57838.13</v>
      </c>
      <c r="H4999" t="s">
        <v>11</v>
      </c>
      <c r="I4999" t="s">
        <v>629</v>
      </c>
      <c r="J4999" t="s">
        <v>1140</v>
      </c>
      <c r="K4999" t="s">
        <v>1142</v>
      </c>
    </row>
    <row r="5000" spans="1:11">
      <c r="A5000" s="26">
        <v>43371</v>
      </c>
      <c r="B5000" t="s">
        <v>516</v>
      </c>
      <c r="C5000" t="s">
        <v>517</v>
      </c>
      <c r="D5000" t="s">
        <v>615</v>
      </c>
      <c r="E5000" t="s">
        <v>518</v>
      </c>
      <c r="F5000" s="29">
        <v>32</v>
      </c>
      <c r="G5000" s="29">
        <v>43992.19</v>
      </c>
      <c r="H5000" t="s">
        <v>11</v>
      </c>
      <c r="I5000" t="s">
        <v>631</v>
      </c>
      <c r="J5000" t="s">
        <v>1140</v>
      </c>
      <c r="K5000" t="s">
        <v>1143</v>
      </c>
    </row>
    <row r="5001" spans="1:11">
      <c r="A5001" s="26">
        <v>43371</v>
      </c>
      <c r="B5001" t="s">
        <v>516</v>
      </c>
      <c r="C5001" t="s">
        <v>517</v>
      </c>
      <c r="D5001" t="s">
        <v>615</v>
      </c>
      <c r="E5001" t="s">
        <v>518</v>
      </c>
      <c r="F5001" s="29">
        <v>161</v>
      </c>
      <c r="G5001" s="29">
        <v>1280092.81</v>
      </c>
      <c r="H5001" t="s">
        <v>11</v>
      </c>
      <c r="I5001" t="s">
        <v>1237</v>
      </c>
      <c r="J5001" t="s">
        <v>1140</v>
      </c>
      <c r="K5001" t="s">
        <v>1144</v>
      </c>
    </row>
    <row r="5002" spans="1:11">
      <c r="A5002" s="26">
        <v>43371</v>
      </c>
      <c r="B5002" t="s">
        <v>516</v>
      </c>
      <c r="C5002" t="s">
        <v>517</v>
      </c>
      <c r="D5002" t="s">
        <v>615</v>
      </c>
      <c r="E5002" t="s">
        <v>518</v>
      </c>
      <c r="F5002" s="29">
        <v>21</v>
      </c>
      <c r="G5002" s="29">
        <v>47935.94</v>
      </c>
      <c r="H5002" t="s">
        <v>11</v>
      </c>
      <c r="I5002" t="s">
        <v>635</v>
      </c>
      <c r="J5002" t="s">
        <v>1140</v>
      </c>
      <c r="K5002" t="s">
        <v>1145</v>
      </c>
    </row>
    <row r="5003" spans="1:11">
      <c r="A5003" s="26">
        <v>43371</v>
      </c>
      <c r="B5003" t="s">
        <v>516</v>
      </c>
      <c r="C5003" t="s">
        <v>517</v>
      </c>
      <c r="D5003" t="s">
        <v>615</v>
      </c>
      <c r="E5003" t="s">
        <v>518</v>
      </c>
      <c r="F5003" s="29">
        <v>0</v>
      </c>
      <c r="G5003" s="29">
        <v>455.31</v>
      </c>
      <c r="H5003" t="s">
        <v>11</v>
      </c>
      <c r="I5003" t="s">
        <v>637</v>
      </c>
      <c r="J5003" t="s">
        <v>1140</v>
      </c>
      <c r="K5003" t="s">
        <v>1146</v>
      </c>
    </row>
    <row r="5004" spans="1:11">
      <c r="A5004" s="26">
        <v>43371</v>
      </c>
      <c r="B5004" t="s">
        <v>516</v>
      </c>
      <c r="C5004" t="s">
        <v>517</v>
      </c>
      <c r="D5004" t="s">
        <v>615</v>
      </c>
      <c r="E5004" t="s">
        <v>518</v>
      </c>
      <c r="F5004" s="29">
        <v>6</v>
      </c>
      <c r="G5004" s="29">
        <v>4803.75</v>
      </c>
      <c r="H5004" t="s">
        <v>11</v>
      </c>
      <c r="I5004" t="s">
        <v>639</v>
      </c>
      <c r="J5004" t="s">
        <v>1140</v>
      </c>
      <c r="K5004" t="s">
        <v>1147</v>
      </c>
    </row>
    <row r="5005" spans="1:11">
      <c r="A5005" s="26">
        <v>43371</v>
      </c>
      <c r="B5005" t="s">
        <v>516</v>
      </c>
      <c r="C5005" t="s">
        <v>517</v>
      </c>
      <c r="D5005" t="s">
        <v>615</v>
      </c>
      <c r="E5005" t="s">
        <v>518</v>
      </c>
      <c r="F5005" s="29">
        <v>100</v>
      </c>
      <c r="G5005" s="29">
        <v>60143.13</v>
      </c>
      <c r="H5005" t="s">
        <v>11</v>
      </c>
      <c r="I5005" t="s">
        <v>641</v>
      </c>
      <c r="J5005" t="s">
        <v>1140</v>
      </c>
      <c r="K5005" t="s">
        <v>1148</v>
      </c>
    </row>
    <row r="5006" spans="1:11">
      <c r="A5006" s="26">
        <v>43371</v>
      </c>
      <c r="B5006" t="s">
        <v>516</v>
      </c>
      <c r="C5006" t="s">
        <v>517</v>
      </c>
      <c r="D5006" t="s">
        <v>615</v>
      </c>
      <c r="E5006" t="s">
        <v>518</v>
      </c>
      <c r="F5006" s="29">
        <v>0</v>
      </c>
      <c r="G5006" s="29">
        <v>159.06</v>
      </c>
      <c r="H5006" t="s">
        <v>11</v>
      </c>
      <c r="I5006" t="s">
        <v>643</v>
      </c>
      <c r="J5006" t="s">
        <v>1140</v>
      </c>
      <c r="K5006" t="s">
        <v>1149</v>
      </c>
    </row>
    <row r="5007" spans="1:11">
      <c r="A5007" s="26">
        <v>43371</v>
      </c>
      <c r="B5007" t="s">
        <v>516</v>
      </c>
      <c r="C5007" t="s">
        <v>517</v>
      </c>
      <c r="D5007" t="s">
        <v>615</v>
      </c>
      <c r="E5007" t="s">
        <v>518</v>
      </c>
      <c r="F5007" s="29">
        <v>65</v>
      </c>
      <c r="G5007" s="29">
        <v>179489.38</v>
      </c>
      <c r="H5007" t="s">
        <v>11</v>
      </c>
      <c r="I5007" t="s">
        <v>645</v>
      </c>
      <c r="J5007" t="s">
        <v>1140</v>
      </c>
      <c r="K5007" t="s">
        <v>1150</v>
      </c>
    </row>
    <row r="5008" spans="1:11">
      <c r="A5008" s="26">
        <v>43371</v>
      </c>
      <c r="B5008" t="s">
        <v>516</v>
      </c>
      <c r="C5008" t="s">
        <v>517</v>
      </c>
      <c r="D5008" t="s">
        <v>615</v>
      </c>
      <c r="E5008" t="s">
        <v>518</v>
      </c>
      <c r="F5008" s="29">
        <v>7</v>
      </c>
      <c r="G5008" s="29">
        <v>13217.19</v>
      </c>
      <c r="H5008" t="s">
        <v>11</v>
      </c>
      <c r="I5008" t="s">
        <v>1238</v>
      </c>
      <c r="J5008" t="s">
        <v>1140</v>
      </c>
      <c r="K5008" t="s">
        <v>1151</v>
      </c>
    </row>
    <row r="5009" spans="1:11">
      <c r="A5009" s="26">
        <v>43371</v>
      </c>
      <c r="B5009" t="s">
        <v>516</v>
      </c>
      <c r="C5009" t="s">
        <v>517</v>
      </c>
      <c r="D5009" t="s">
        <v>615</v>
      </c>
      <c r="E5009" t="s">
        <v>518</v>
      </c>
      <c r="F5009" s="29">
        <v>1</v>
      </c>
      <c r="G5009" s="29">
        <v>393.13</v>
      </c>
      <c r="H5009" t="s">
        <v>11</v>
      </c>
      <c r="I5009" t="s">
        <v>649</v>
      </c>
      <c r="J5009" t="s">
        <v>1140</v>
      </c>
      <c r="K5009" t="s">
        <v>1152</v>
      </c>
    </row>
    <row r="5010" spans="1:11">
      <c r="A5010" s="26">
        <v>43371</v>
      </c>
      <c r="B5010" t="s">
        <v>516</v>
      </c>
      <c r="C5010" t="s">
        <v>517</v>
      </c>
      <c r="D5010" t="s">
        <v>615</v>
      </c>
      <c r="E5010" t="s">
        <v>518</v>
      </c>
      <c r="F5010" s="29">
        <v>14</v>
      </c>
      <c r="G5010" s="29">
        <v>19853.439999999999</v>
      </c>
      <c r="H5010" t="s">
        <v>11</v>
      </c>
      <c r="I5010" t="s">
        <v>1239</v>
      </c>
      <c r="J5010" t="s">
        <v>1140</v>
      </c>
      <c r="K5010" t="s">
        <v>1153</v>
      </c>
    </row>
    <row r="5011" spans="1:11">
      <c r="A5011" s="26">
        <v>43371</v>
      </c>
      <c r="B5011" t="s">
        <v>516</v>
      </c>
      <c r="C5011" t="s">
        <v>517</v>
      </c>
      <c r="D5011" t="s">
        <v>615</v>
      </c>
      <c r="E5011" t="s">
        <v>518</v>
      </c>
      <c r="F5011" s="29">
        <v>1</v>
      </c>
      <c r="G5011" s="29">
        <v>1301.25</v>
      </c>
      <c r="H5011" t="s">
        <v>11</v>
      </c>
      <c r="I5011" t="s">
        <v>653</v>
      </c>
      <c r="J5011" t="s">
        <v>1140</v>
      </c>
      <c r="K5011" t="s">
        <v>1154</v>
      </c>
    </row>
    <row r="5012" spans="1:11">
      <c r="A5012" s="26">
        <v>43371</v>
      </c>
      <c r="B5012" t="s">
        <v>516</v>
      </c>
      <c r="C5012" t="s">
        <v>517</v>
      </c>
      <c r="D5012" t="s">
        <v>615</v>
      </c>
      <c r="E5012" t="s">
        <v>518</v>
      </c>
      <c r="F5012" s="29">
        <v>5</v>
      </c>
      <c r="G5012" s="29">
        <v>9354.3799999999992</v>
      </c>
      <c r="H5012" t="s">
        <v>11</v>
      </c>
      <c r="I5012" t="s">
        <v>1240</v>
      </c>
      <c r="J5012" t="s">
        <v>1140</v>
      </c>
      <c r="K5012" t="s">
        <v>1155</v>
      </c>
    </row>
    <row r="5013" spans="1:11">
      <c r="A5013" s="26">
        <v>43371</v>
      </c>
      <c r="B5013" t="s">
        <v>516</v>
      </c>
      <c r="C5013" t="s">
        <v>517</v>
      </c>
      <c r="D5013" t="s">
        <v>615</v>
      </c>
      <c r="E5013" t="s">
        <v>518</v>
      </c>
      <c r="F5013" s="29">
        <v>4</v>
      </c>
      <c r="G5013" s="29">
        <v>5749.06</v>
      </c>
      <c r="H5013" t="s">
        <v>11</v>
      </c>
      <c r="I5013" t="s">
        <v>657</v>
      </c>
      <c r="J5013" t="s">
        <v>1140</v>
      </c>
      <c r="K5013" t="s">
        <v>1156</v>
      </c>
    </row>
    <row r="5014" spans="1:11">
      <c r="A5014" s="26">
        <v>43371</v>
      </c>
      <c r="B5014" t="s">
        <v>516</v>
      </c>
      <c r="C5014" t="s">
        <v>517</v>
      </c>
      <c r="D5014" t="s">
        <v>615</v>
      </c>
      <c r="E5014" t="s">
        <v>518</v>
      </c>
      <c r="F5014" s="29">
        <v>6</v>
      </c>
      <c r="G5014" s="29">
        <v>29895.63</v>
      </c>
      <c r="H5014" t="s">
        <v>11</v>
      </c>
      <c r="I5014" t="s">
        <v>1336</v>
      </c>
      <c r="J5014" t="s">
        <v>1140</v>
      </c>
      <c r="K5014" t="s">
        <v>1228</v>
      </c>
    </row>
    <row r="5015" spans="1:11">
      <c r="A5015" s="26">
        <v>43371</v>
      </c>
      <c r="B5015" t="s">
        <v>516</v>
      </c>
      <c r="C5015" t="s">
        <v>517</v>
      </c>
      <c r="D5015" t="s">
        <v>615</v>
      </c>
      <c r="E5015" t="s">
        <v>518</v>
      </c>
      <c r="F5015" s="29">
        <v>3</v>
      </c>
      <c r="G5015" s="29">
        <v>2356.88</v>
      </c>
      <c r="H5015" t="s">
        <v>11</v>
      </c>
      <c r="I5015" t="s">
        <v>665</v>
      </c>
      <c r="J5015" t="s">
        <v>1140</v>
      </c>
      <c r="K5015" t="s">
        <v>1157</v>
      </c>
    </row>
    <row r="5016" spans="1:11">
      <c r="A5016" s="26">
        <v>43371</v>
      </c>
      <c r="B5016" t="s">
        <v>516</v>
      </c>
      <c r="C5016" t="s">
        <v>517</v>
      </c>
      <c r="D5016" t="s">
        <v>615</v>
      </c>
      <c r="E5016" t="s">
        <v>518</v>
      </c>
      <c r="F5016" s="29">
        <v>0</v>
      </c>
      <c r="G5016" s="29">
        <v>0</v>
      </c>
      <c r="H5016" t="s">
        <v>11</v>
      </c>
      <c r="I5016" t="s">
        <v>671</v>
      </c>
      <c r="J5016" t="s">
        <v>1140</v>
      </c>
      <c r="K5016" t="s">
        <v>1158</v>
      </c>
    </row>
    <row r="5017" spans="1:11">
      <c r="A5017" s="26">
        <v>43371</v>
      </c>
      <c r="B5017" t="s">
        <v>516</v>
      </c>
      <c r="C5017" t="s">
        <v>517</v>
      </c>
      <c r="D5017" t="s">
        <v>615</v>
      </c>
      <c r="E5017" t="s">
        <v>518</v>
      </c>
      <c r="F5017" s="29">
        <v>1</v>
      </c>
      <c r="G5017" s="29">
        <v>233.75</v>
      </c>
      <c r="H5017" t="s">
        <v>11</v>
      </c>
      <c r="I5017" t="s">
        <v>1244</v>
      </c>
      <c r="J5017" t="s">
        <v>1140</v>
      </c>
      <c r="K5017" t="s">
        <v>1159</v>
      </c>
    </row>
    <row r="5018" spans="1:11">
      <c r="A5018" s="26">
        <v>43371</v>
      </c>
      <c r="B5018" t="s">
        <v>516</v>
      </c>
      <c r="C5018" t="s">
        <v>517</v>
      </c>
      <c r="D5018" t="s">
        <v>615</v>
      </c>
      <c r="E5018" t="s">
        <v>518</v>
      </c>
      <c r="F5018" s="29">
        <v>7</v>
      </c>
      <c r="G5018" s="29">
        <v>14531.88</v>
      </c>
      <c r="H5018" t="s">
        <v>11</v>
      </c>
      <c r="I5018" t="s">
        <v>1245</v>
      </c>
      <c r="J5018" t="s">
        <v>1140</v>
      </c>
      <c r="K5018" t="s">
        <v>1160</v>
      </c>
    </row>
    <row r="5019" spans="1:11">
      <c r="A5019" s="26">
        <v>43371</v>
      </c>
      <c r="B5019" t="s">
        <v>516</v>
      </c>
      <c r="C5019" t="s">
        <v>517</v>
      </c>
      <c r="D5019" t="s">
        <v>615</v>
      </c>
      <c r="E5019" t="s">
        <v>518</v>
      </c>
      <c r="F5019" s="29">
        <v>0</v>
      </c>
      <c r="G5019" s="29">
        <v>703.75</v>
      </c>
      <c r="H5019" t="s">
        <v>11</v>
      </c>
      <c r="I5019" t="s">
        <v>1246</v>
      </c>
      <c r="J5019" t="s">
        <v>1140</v>
      </c>
      <c r="K5019" t="s">
        <v>1161</v>
      </c>
    </row>
    <row r="5020" spans="1:11">
      <c r="A5020" s="26">
        <v>43371</v>
      </c>
      <c r="B5020" t="s">
        <v>516</v>
      </c>
      <c r="C5020" t="s">
        <v>517</v>
      </c>
      <c r="D5020" t="s">
        <v>615</v>
      </c>
      <c r="E5020" t="s">
        <v>518</v>
      </c>
      <c r="F5020" s="29">
        <v>54</v>
      </c>
      <c r="G5020" s="29">
        <v>118659.38</v>
      </c>
      <c r="H5020" t="s">
        <v>11</v>
      </c>
      <c r="I5020" t="s">
        <v>681</v>
      </c>
      <c r="J5020" t="s">
        <v>1140</v>
      </c>
      <c r="K5020" t="s">
        <v>1162</v>
      </c>
    </row>
    <row r="5021" spans="1:11">
      <c r="A5021" s="26">
        <v>43371</v>
      </c>
      <c r="B5021" t="s">
        <v>516</v>
      </c>
      <c r="C5021" t="s">
        <v>517</v>
      </c>
      <c r="D5021" t="s">
        <v>615</v>
      </c>
      <c r="E5021" t="s">
        <v>518</v>
      </c>
      <c r="F5021" s="29">
        <v>0</v>
      </c>
      <c r="G5021" s="29">
        <v>1005.31</v>
      </c>
      <c r="H5021" t="s">
        <v>11</v>
      </c>
      <c r="I5021" t="s">
        <v>685</v>
      </c>
      <c r="J5021" t="s">
        <v>1140</v>
      </c>
      <c r="K5021" t="s">
        <v>1163</v>
      </c>
    </row>
    <row r="5022" spans="1:11">
      <c r="A5022" s="26">
        <v>43371</v>
      </c>
      <c r="B5022" t="s">
        <v>516</v>
      </c>
      <c r="C5022" t="s">
        <v>517</v>
      </c>
      <c r="D5022" t="s">
        <v>615</v>
      </c>
      <c r="E5022" t="s">
        <v>518</v>
      </c>
      <c r="F5022" s="29">
        <v>8</v>
      </c>
      <c r="G5022" s="29">
        <v>50165.31</v>
      </c>
      <c r="H5022" t="s">
        <v>11</v>
      </c>
      <c r="I5022" t="s">
        <v>687</v>
      </c>
      <c r="J5022" t="s">
        <v>1140</v>
      </c>
      <c r="K5022" t="s">
        <v>1164</v>
      </c>
    </row>
    <row r="5023" spans="1:11">
      <c r="A5023" s="26">
        <v>43371</v>
      </c>
      <c r="B5023" t="s">
        <v>516</v>
      </c>
      <c r="C5023" t="s">
        <v>517</v>
      </c>
      <c r="D5023" t="s">
        <v>615</v>
      </c>
      <c r="E5023" t="s">
        <v>518</v>
      </c>
      <c r="F5023" s="29">
        <v>1</v>
      </c>
      <c r="G5023" s="29">
        <v>5235.9399999999996</v>
      </c>
      <c r="H5023" t="s">
        <v>11</v>
      </c>
      <c r="I5023" t="s">
        <v>689</v>
      </c>
      <c r="J5023" t="s">
        <v>1140</v>
      </c>
      <c r="K5023" t="s">
        <v>1165</v>
      </c>
    </row>
    <row r="5024" spans="1:11">
      <c r="A5024" s="26">
        <v>43371</v>
      </c>
      <c r="B5024" t="s">
        <v>516</v>
      </c>
      <c r="C5024" t="s">
        <v>517</v>
      </c>
      <c r="D5024" t="s">
        <v>615</v>
      </c>
      <c r="E5024" t="s">
        <v>518</v>
      </c>
      <c r="F5024" s="29">
        <v>2</v>
      </c>
      <c r="G5024" s="29">
        <v>2704.69</v>
      </c>
      <c r="H5024" t="s">
        <v>11</v>
      </c>
      <c r="I5024" t="s">
        <v>691</v>
      </c>
      <c r="J5024" t="s">
        <v>1140</v>
      </c>
      <c r="K5024" t="s">
        <v>1166</v>
      </c>
    </row>
    <row r="5025" spans="1:11">
      <c r="A5025" s="26">
        <v>43371</v>
      </c>
      <c r="B5025" t="s">
        <v>516</v>
      </c>
      <c r="C5025" t="s">
        <v>517</v>
      </c>
      <c r="D5025" t="s">
        <v>615</v>
      </c>
      <c r="E5025" t="s">
        <v>518</v>
      </c>
      <c r="F5025" s="29">
        <v>28</v>
      </c>
      <c r="G5025" s="29">
        <v>10300</v>
      </c>
      <c r="H5025" t="s">
        <v>11</v>
      </c>
      <c r="I5025" t="s">
        <v>693</v>
      </c>
      <c r="J5025" t="s">
        <v>1140</v>
      </c>
      <c r="K5025" t="s">
        <v>1167</v>
      </c>
    </row>
    <row r="5026" spans="1:11">
      <c r="A5026" s="26">
        <v>43371</v>
      </c>
      <c r="B5026" t="s">
        <v>516</v>
      </c>
      <c r="C5026" t="s">
        <v>517</v>
      </c>
      <c r="D5026" t="s">
        <v>615</v>
      </c>
      <c r="E5026" t="s">
        <v>518</v>
      </c>
      <c r="F5026" s="29">
        <v>0</v>
      </c>
      <c r="G5026" s="29">
        <v>90.63</v>
      </c>
      <c r="H5026" t="s">
        <v>11</v>
      </c>
      <c r="I5026" t="s">
        <v>695</v>
      </c>
      <c r="J5026" t="s">
        <v>1140</v>
      </c>
      <c r="K5026" t="s">
        <v>1168</v>
      </c>
    </row>
    <row r="5027" spans="1:11">
      <c r="A5027" s="26">
        <v>43371</v>
      </c>
      <c r="B5027" t="s">
        <v>516</v>
      </c>
      <c r="C5027" t="s">
        <v>517</v>
      </c>
      <c r="D5027" t="s">
        <v>615</v>
      </c>
      <c r="E5027" t="s">
        <v>518</v>
      </c>
      <c r="F5027" s="29">
        <v>56</v>
      </c>
      <c r="G5027" s="29">
        <v>40646.559999999998</v>
      </c>
      <c r="H5027" t="s">
        <v>11</v>
      </c>
      <c r="I5027" t="s">
        <v>697</v>
      </c>
      <c r="J5027" t="s">
        <v>1140</v>
      </c>
      <c r="K5027" t="s">
        <v>1169</v>
      </c>
    </row>
    <row r="5028" spans="1:11">
      <c r="A5028" s="26">
        <v>43371</v>
      </c>
      <c r="B5028" t="s">
        <v>516</v>
      </c>
      <c r="C5028" t="s">
        <v>517</v>
      </c>
      <c r="D5028" t="s">
        <v>615</v>
      </c>
      <c r="E5028" t="s">
        <v>518</v>
      </c>
      <c r="F5028" s="29">
        <v>11</v>
      </c>
      <c r="G5028" s="29">
        <v>15967.19</v>
      </c>
      <c r="H5028" t="s">
        <v>11</v>
      </c>
      <c r="I5028" t="s">
        <v>699</v>
      </c>
      <c r="J5028" t="s">
        <v>1140</v>
      </c>
      <c r="K5028" t="s">
        <v>1170</v>
      </c>
    </row>
    <row r="5029" spans="1:11">
      <c r="A5029" s="26">
        <v>43371</v>
      </c>
      <c r="B5029" t="s">
        <v>516</v>
      </c>
      <c r="C5029" t="s">
        <v>517</v>
      </c>
      <c r="D5029" t="s">
        <v>615</v>
      </c>
      <c r="E5029" t="s">
        <v>518</v>
      </c>
      <c r="F5029" s="29">
        <v>16</v>
      </c>
      <c r="G5029" s="29">
        <v>35230.31</v>
      </c>
      <c r="H5029" t="s">
        <v>11</v>
      </c>
      <c r="I5029" t="s">
        <v>1248</v>
      </c>
      <c r="J5029" t="s">
        <v>1140</v>
      </c>
      <c r="K5029" t="s">
        <v>1229</v>
      </c>
    </row>
    <row r="5030" spans="1:11">
      <c r="A5030" s="26">
        <v>43371</v>
      </c>
      <c r="B5030" t="s">
        <v>516</v>
      </c>
      <c r="C5030" t="s">
        <v>517</v>
      </c>
      <c r="D5030" t="s">
        <v>615</v>
      </c>
      <c r="E5030" t="s">
        <v>518</v>
      </c>
      <c r="F5030" s="29">
        <v>4</v>
      </c>
      <c r="G5030" s="29">
        <v>27707.5</v>
      </c>
      <c r="H5030" t="s">
        <v>11</v>
      </c>
      <c r="I5030" t="s">
        <v>701</v>
      </c>
      <c r="J5030" t="s">
        <v>1140</v>
      </c>
      <c r="K5030" t="s">
        <v>1171</v>
      </c>
    </row>
    <row r="5031" spans="1:11">
      <c r="A5031" s="26">
        <v>43371</v>
      </c>
      <c r="B5031" t="s">
        <v>516</v>
      </c>
      <c r="C5031" t="s">
        <v>517</v>
      </c>
      <c r="D5031" t="s">
        <v>615</v>
      </c>
      <c r="E5031" t="s">
        <v>518</v>
      </c>
      <c r="F5031" s="29">
        <v>3</v>
      </c>
      <c r="G5031" s="29">
        <v>3618.44</v>
      </c>
      <c r="H5031" t="s">
        <v>11</v>
      </c>
      <c r="I5031" t="s">
        <v>1249</v>
      </c>
      <c r="J5031" t="s">
        <v>1140</v>
      </c>
      <c r="K5031" t="s">
        <v>1208</v>
      </c>
    </row>
    <row r="5032" spans="1:11">
      <c r="A5032" s="26">
        <v>43371</v>
      </c>
      <c r="B5032" t="s">
        <v>516</v>
      </c>
      <c r="C5032" t="s">
        <v>517</v>
      </c>
      <c r="D5032" t="s">
        <v>615</v>
      </c>
      <c r="E5032" t="s">
        <v>518</v>
      </c>
      <c r="F5032" s="29">
        <v>7</v>
      </c>
      <c r="G5032" s="29">
        <v>7612.5</v>
      </c>
      <c r="H5032" t="s">
        <v>11</v>
      </c>
      <c r="I5032" t="s">
        <v>1250</v>
      </c>
      <c r="J5032" t="s">
        <v>1140</v>
      </c>
      <c r="K5032" t="s">
        <v>1172</v>
      </c>
    </row>
    <row r="5033" spans="1:11">
      <c r="A5033" s="26">
        <v>43371</v>
      </c>
      <c r="B5033" t="s">
        <v>516</v>
      </c>
      <c r="C5033" t="s">
        <v>517</v>
      </c>
      <c r="D5033" t="s">
        <v>615</v>
      </c>
      <c r="E5033" t="s">
        <v>518</v>
      </c>
      <c r="F5033" s="29">
        <v>28</v>
      </c>
      <c r="G5033" s="29">
        <v>198222.5</v>
      </c>
      <c r="H5033" t="s">
        <v>11</v>
      </c>
      <c r="I5033" t="s">
        <v>763</v>
      </c>
      <c r="J5033" t="s">
        <v>1140</v>
      </c>
      <c r="K5033" t="s">
        <v>1173</v>
      </c>
    </row>
    <row r="5034" spans="1:11">
      <c r="A5034" s="26">
        <v>43371</v>
      </c>
      <c r="B5034" t="s">
        <v>516</v>
      </c>
      <c r="C5034" t="s">
        <v>517</v>
      </c>
      <c r="D5034" t="s">
        <v>615</v>
      </c>
      <c r="E5034" t="s">
        <v>518</v>
      </c>
      <c r="F5034" s="29">
        <v>7</v>
      </c>
      <c r="G5034" s="29">
        <v>80480</v>
      </c>
      <c r="H5034" t="s">
        <v>11</v>
      </c>
      <c r="I5034" t="s">
        <v>781</v>
      </c>
      <c r="J5034" t="s">
        <v>1140</v>
      </c>
      <c r="K5034" t="s">
        <v>1174</v>
      </c>
    </row>
    <row r="5035" spans="1:11">
      <c r="A5035" s="26">
        <v>43371</v>
      </c>
      <c r="B5035" t="s">
        <v>516</v>
      </c>
      <c r="C5035" t="s">
        <v>517</v>
      </c>
      <c r="D5035" t="s">
        <v>615</v>
      </c>
      <c r="E5035" t="s">
        <v>518</v>
      </c>
      <c r="F5035" s="29">
        <v>5</v>
      </c>
      <c r="G5035" s="29">
        <v>19017.810000000001</v>
      </c>
      <c r="H5035" t="s">
        <v>11</v>
      </c>
      <c r="I5035" t="s">
        <v>789</v>
      </c>
      <c r="J5035" t="s">
        <v>1140</v>
      </c>
      <c r="K5035" t="s">
        <v>1175</v>
      </c>
    </row>
    <row r="5036" spans="1:11">
      <c r="A5036" s="26">
        <v>43371</v>
      </c>
      <c r="B5036" t="s">
        <v>516</v>
      </c>
      <c r="C5036" t="s">
        <v>517</v>
      </c>
      <c r="D5036" t="s">
        <v>615</v>
      </c>
      <c r="E5036" t="s">
        <v>518</v>
      </c>
      <c r="F5036" s="29">
        <v>0</v>
      </c>
      <c r="G5036" s="29">
        <v>73248.75</v>
      </c>
      <c r="H5036" t="s">
        <v>11</v>
      </c>
      <c r="I5036" t="s">
        <v>809</v>
      </c>
      <c r="J5036" t="s">
        <v>1140</v>
      </c>
      <c r="K5036" t="s">
        <v>1176</v>
      </c>
    </row>
    <row r="5037" spans="1:11">
      <c r="A5037" s="26">
        <v>43371</v>
      </c>
      <c r="B5037" t="s">
        <v>516</v>
      </c>
      <c r="C5037" t="s">
        <v>517</v>
      </c>
      <c r="D5037" t="s">
        <v>615</v>
      </c>
      <c r="E5037" t="s">
        <v>518</v>
      </c>
      <c r="F5037" s="29">
        <v>1</v>
      </c>
      <c r="G5037" s="29">
        <v>188.13</v>
      </c>
      <c r="H5037" t="s">
        <v>11</v>
      </c>
      <c r="I5037" t="s">
        <v>1337</v>
      </c>
      <c r="J5037" t="s">
        <v>1140</v>
      </c>
      <c r="K5037" t="s">
        <v>1177</v>
      </c>
    </row>
    <row r="5038" spans="1:11">
      <c r="A5038" s="26">
        <v>43371</v>
      </c>
      <c r="B5038" t="s">
        <v>516</v>
      </c>
      <c r="C5038" t="s">
        <v>517</v>
      </c>
      <c r="D5038" t="s">
        <v>615</v>
      </c>
      <c r="E5038" t="s">
        <v>518</v>
      </c>
      <c r="F5038" s="29">
        <v>59</v>
      </c>
      <c r="G5038" s="29">
        <v>527667.18999999994</v>
      </c>
      <c r="H5038" t="s">
        <v>11</v>
      </c>
      <c r="I5038" t="s">
        <v>953</v>
      </c>
      <c r="J5038" t="s">
        <v>1140</v>
      </c>
      <c r="K5038" t="s">
        <v>1178</v>
      </c>
    </row>
    <row r="5039" spans="1:11">
      <c r="A5039" s="26">
        <v>43371</v>
      </c>
      <c r="B5039" t="s">
        <v>516</v>
      </c>
      <c r="C5039" t="s">
        <v>517</v>
      </c>
      <c r="D5039" t="s">
        <v>615</v>
      </c>
      <c r="E5039" t="s">
        <v>518</v>
      </c>
      <c r="F5039" s="29">
        <v>54</v>
      </c>
      <c r="G5039" s="29">
        <v>193434.38</v>
      </c>
      <c r="H5039" t="s">
        <v>11</v>
      </c>
      <c r="I5039" t="s">
        <v>955</v>
      </c>
      <c r="J5039" t="s">
        <v>1140</v>
      </c>
      <c r="K5039" t="s">
        <v>1179</v>
      </c>
    </row>
    <row r="5040" spans="1:11">
      <c r="A5040" s="26">
        <v>43371</v>
      </c>
      <c r="B5040" t="s">
        <v>516</v>
      </c>
      <c r="C5040" t="s">
        <v>517</v>
      </c>
      <c r="D5040" t="s">
        <v>615</v>
      </c>
      <c r="E5040" t="s">
        <v>518</v>
      </c>
      <c r="F5040" s="29">
        <v>150</v>
      </c>
      <c r="G5040" s="29">
        <v>673754.69</v>
      </c>
      <c r="H5040" t="s">
        <v>11</v>
      </c>
      <c r="I5040" t="s">
        <v>957</v>
      </c>
      <c r="J5040" t="s">
        <v>1140</v>
      </c>
      <c r="K5040" t="s">
        <v>1180</v>
      </c>
    </row>
    <row r="5041" spans="1:11">
      <c r="A5041" s="26">
        <v>43371</v>
      </c>
      <c r="B5041" t="s">
        <v>516</v>
      </c>
      <c r="C5041" t="s">
        <v>517</v>
      </c>
      <c r="D5041" t="s">
        <v>615</v>
      </c>
      <c r="E5041" t="s">
        <v>518</v>
      </c>
      <c r="F5041" s="29">
        <v>99</v>
      </c>
      <c r="G5041" s="29">
        <v>493492.19</v>
      </c>
      <c r="H5041" t="s">
        <v>11</v>
      </c>
      <c r="I5041" t="s">
        <v>959</v>
      </c>
      <c r="J5041" t="s">
        <v>1140</v>
      </c>
      <c r="K5041" t="s">
        <v>1181</v>
      </c>
    </row>
    <row r="5042" spans="1:11">
      <c r="A5042" s="26">
        <v>43371</v>
      </c>
      <c r="B5042" t="s">
        <v>516</v>
      </c>
      <c r="C5042" t="s">
        <v>517</v>
      </c>
      <c r="D5042" t="s">
        <v>615</v>
      </c>
      <c r="E5042" t="s">
        <v>518</v>
      </c>
      <c r="F5042" s="29">
        <v>80</v>
      </c>
      <c r="G5042" s="29">
        <v>460267.19</v>
      </c>
      <c r="H5042" t="s">
        <v>11</v>
      </c>
      <c r="I5042" t="s">
        <v>961</v>
      </c>
      <c r="J5042" t="s">
        <v>1140</v>
      </c>
      <c r="K5042" t="s">
        <v>1182</v>
      </c>
    </row>
    <row r="5043" spans="1:11">
      <c r="A5043" s="26">
        <v>43371</v>
      </c>
      <c r="B5043" t="s">
        <v>516</v>
      </c>
      <c r="C5043" t="s">
        <v>517</v>
      </c>
      <c r="D5043" t="s">
        <v>615</v>
      </c>
      <c r="E5043" t="s">
        <v>518</v>
      </c>
      <c r="F5043" s="29">
        <v>85</v>
      </c>
      <c r="G5043" s="29">
        <v>317171.88</v>
      </c>
      <c r="H5043" t="s">
        <v>11</v>
      </c>
      <c r="I5043" t="s">
        <v>969</v>
      </c>
      <c r="J5043" t="s">
        <v>1140</v>
      </c>
      <c r="K5043" t="s">
        <v>1183</v>
      </c>
    </row>
    <row r="5044" spans="1:11">
      <c r="A5044" s="26">
        <v>43371</v>
      </c>
      <c r="B5044" t="s">
        <v>516</v>
      </c>
      <c r="C5044" t="s">
        <v>517</v>
      </c>
      <c r="D5044" t="s">
        <v>615</v>
      </c>
      <c r="E5044" t="s">
        <v>518</v>
      </c>
      <c r="F5044" s="29">
        <v>49</v>
      </c>
      <c r="G5044" s="29">
        <v>74082.81</v>
      </c>
      <c r="H5044" t="s">
        <v>11</v>
      </c>
      <c r="I5044" t="s">
        <v>971</v>
      </c>
      <c r="J5044" t="s">
        <v>1140</v>
      </c>
      <c r="K5044" t="s">
        <v>1184</v>
      </c>
    </row>
    <row r="5045" spans="1:11">
      <c r="A5045" s="26">
        <v>43371</v>
      </c>
      <c r="B5045" t="s">
        <v>516</v>
      </c>
      <c r="C5045" t="s">
        <v>517</v>
      </c>
      <c r="D5045" t="s">
        <v>615</v>
      </c>
      <c r="E5045" t="s">
        <v>518</v>
      </c>
      <c r="F5045" s="29">
        <v>57</v>
      </c>
      <c r="G5045" s="29">
        <v>185215.63</v>
      </c>
      <c r="H5045" t="s">
        <v>11</v>
      </c>
      <c r="I5045" t="s">
        <v>975</v>
      </c>
      <c r="J5045" t="s">
        <v>1140</v>
      </c>
      <c r="K5045" t="s">
        <v>1185</v>
      </c>
    </row>
    <row r="5046" spans="1:11">
      <c r="A5046" s="26">
        <v>43371</v>
      </c>
      <c r="B5046" t="s">
        <v>516</v>
      </c>
      <c r="C5046" t="s">
        <v>517</v>
      </c>
      <c r="D5046" t="s">
        <v>615</v>
      </c>
      <c r="E5046" t="s">
        <v>518</v>
      </c>
      <c r="F5046" s="29">
        <v>5</v>
      </c>
      <c r="G5046" s="29">
        <v>9023.1299999999992</v>
      </c>
      <c r="H5046" t="s">
        <v>11</v>
      </c>
      <c r="I5046" t="s">
        <v>1325</v>
      </c>
      <c r="J5046" t="s">
        <v>1140</v>
      </c>
      <c r="K5046" t="s">
        <v>1186</v>
      </c>
    </row>
    <row r="5047" spans="1:11">
      <c r="A5047" s="26">
        <v>43371</v>
      </c>
      <c r="B5047" t="s">
        <v>516</v>
      </c>
      <c r="C5047" t="s">
        <v>517</v>
      </c>
      <c r="D5047" t="s">
        <v>615</v>
      </c>
      <c r="E5047" t="s">
        <v>1188</v>
      </c>
      <c r="F5047" s="29">
        <v>294</v>
      </c>
      <c r="G5047" s="29">
        <v>200164470.47</v>
      </c>
      <c r="H5047" t="s">
        <v>11</v>
      </c>
      <c r="I5047" t="s">
        <v>1189</v>
      </c>
      <c r="J5047" t="s">
        <v>1190</v>
      </c>
      <c r="K5047" t="s">
        <v>1191</v>
      </c>
    </row>
    <row r="5048" spans="1:11">
      <c r="A5048" s="26">
        <v>43371</v>
      </c>
      <c r="B5048" t="s">
        <v>516</v>
      </c>
      <c r="C5048" t="s">
        <v>517</v>
      </c>
      <c r="D5048" t="s">
        <v>615</v>
      </c>
      <c r="E5048" t="s">
        <v>1188</v>
      </c>
      <c r="F5048" s="29">
        <v>1119</v>
      </c>
      <c r="G5048" s="29">
        <v>152524723.81</v>
      </c>
      <c r="H5048" t="s">
        <v>11</v>
      </c>
      <c r="I5048" t="s">
        <v>1192</v>
      </c>
      <c r="J5048" t="s">
        <v>1190</v>
      </c>
      <c r="K5048" t="s">
        <v>1193</v>
      </c>
    </row>
    <row r="5049" spans="1:11">
      <c r="A5049" s="26">
        <v>43371</v>
      </c>
      <c r="B5049" t="s">
        <v>516</v>
      </c>
      <c r="C5049" t="s">
        <v>517</v>
      </c>
      <c r="D5049" t="s">
        <v>615</v>
      </c>
      <c r="E5049" t="s">
        <v>619</v>
      </c>
      <c r="F5049" s="29">
        <v>380</v>
      </c>
      <c r="G5049" s="29">
        <v>6924263.75</v>
      </c>
      <c r="H5049" t="s">
        <v>11</v>
      </c>
      <c r="I5049" t="s">
        <v>1194</v>
      </c>
      <c r="J5049" t="s">
        <v>1190</v>
      </c>
      <c r="K5049" t="s">
        <v>1195</v>
      </c>
    </row>
    <row r="5050" spans="1:11">
      <c r="A5050" s="26">
        <v>43371</v>
      </c>
      <c r="B5050" t="s">
        <v>516</v>
      </c>
      <c r="C5050" t="s">
        <v>517</v>
      </c>
      <c r="D5050" t="s">
        <v>615</v>
      </c>
      <c r="E5050" t="s">
        <v>619</v>
      </c>
      <c r="F5050" s="29">
        <v>468</v>
      </c>
      <c r="G5050" s="29">
        <v>12224353.779999999</v>
      </c>
      <c r="H5050" t="s">
        <v>11</v>
      </c>
      <c r="I5050" t="s">
        <v>1196</v>
      </c>
      <c r="J5050" t="s">
        <v>1190</v>
      </c>
      <c r="K5050" t="s">
        <v>1197</v>
      </c>
    </row>
    <row r="5051" spans="1:11">
      <c r="A5051" s="26">
        <v>43371</v>
      </c>
      <c r="B5051" t="s">
        <v>516</v>
      </c>
      <c r="C5051" t="s">
        <v>517</v>
      </c>
      <c r="D5051" t="s">
        <v>615</v>
      </c>
      <c r="E5051" t="s">
        <v>619</v>
      </c>
      <c r="F5051" s="29">
        <v>404</v>
      </c>
      <c r="G5051" s="29">
        <v>9415666.3100000005</v>
      </c>
      <c r="H5051" t="s">
        <v>11</v>
      </c>
      <c r="I5051" t="s">
        <v>1198</v>
      </c>
      <c r="J5051" t="s">
        <v>1190</v>
      </c>
      <c r="K5051" t="s">
        <v>1199</v>
      </c>
    </row>
    <row r="5052" spans="1:11">
      <c r="A5052" s="26">
        <v>43371</v>
      </c>
      <c r="B5052" t="s">
        <v>516</v>
      </c>
      <c r="C5052" t="s">
        <v>517</v>
      </c>
      <c r="D5052" t="s">
        <v>615</v>
      </c>
      <c r="E5052" t="s">
        <v>1200</v>
      </c>
      <c r="F5052" s="29">
        <v>301</v>
      </c>
      <c r="G5052" s="29">
        <v>668091875</v>
      </c>
      <c r="H5052" t="s">
        <v>11</v>
      </c>
      <c r="I5052" t="s">
        <v>1201</v>
      </c>
      <c r="J5052" t="s">
        <v>1190</v>
      </c>
      <c r="K5052" t="s">
        <v>1202</v>
      </c>
    </row>
    <row r="5053" spans="1:11">
      <c r="A5053" s="26">
        <v>43371</v>
      </c>
      <c r="B5053" t="s">
        <v>516</v>
      </c>
      <c r="C5053" t="s">
        <v>517</v>
      </c>
      <c r="D5053" t="s">
        <v>615</v>
      </c>
      <c r="E5053" t="s">
        <v>1188</v>
      </c>
      <c r="F5053" s="29">
        <v>54</v>
      </c>
      <c r="G5053" s="29">
        <v>372614.38</v>
      </c>
      <c r="H5053" t="s">
        <v>11</v>
      </c>
      <c r="I5053" t="s">
        <v>1209</v>
      </c>
      <c r="J5053" t="s">
        <v>1210</v>
      </c>
      <c r="K5053" t="s">
        <v>1211</v>
      </c>
    </row>
    <row r="5054" spans="1:11">
      <c r="A5054" s="26">
        <v>43371</v>
      </c>
      <c r="B5054" t="s">
        <v>516</v>
      </c>
      <c r="C5054" t="s">
        <v>517</v>
      </c>
      <c r="D5054" t="s">
        <v>615</v>
      </c>
      <c r="E5054" t="s">
        <v>1188</v>
      </c>
      <c r="F5054" s="29">
        <v>261</v>
      </c>
      <c r="G5054" s="29">
        <v>340954.03</v>
      </c>
      <c r="H5054" t="s">
        <v>11</v>
      </c>
      <c r="I5054" t="s">
        <v>1212</v>
      </c>
      <c r="J5054" t="s">
        <v>1210</v>
      </c>
      <c r="K5054" t="s">
        <v>1213</v>
      </c>
    </row>
    <row r="5055" spans="1:11">
      <c r="A5055" s="26">
        <v>43371</v>
      </c>
      <c r="B5055" t="s">
        <v>516</v>
      </c>
      <c r="C5055" t="s">
        <v>517</v>
      </c>
      <c r="D5055" t="s">
        <v>615</v>
      </c>
      <c r="E5055" t="s">
        <v>518</v>
      </c>
      <c r="F5055" s="29">
        <v>0</v>
      </c>
      <c r="G5055" s="29">
        <v>0</v>
      </c>
      <c r="H5055" t="s">
        <v>11</v>
      </c>
      <c r="I5055" t="s">
        <v>1349</v>
      </c>
      <c r="J5055" t="s">
        <v>1350</v>
      </c>
      <c r="K5055" t="s">
        <v>1351</v>
      </c>
    </row>
    <row r="5056" spans="1:11">
      <c r="A5056" s="26">
        <v>43280</v>
      </c>
      <c r="B5056" t="s">
        <v>516</v>
      </c>
      <c r="C5056" t="s">
        <v>517</v>
      </c>
      <c r="D5056" t="s">
        <v>615</v>
      </c>
      <c r="E5056" t="s">
        <v>619</v>
      </c>
      <c r="F5056" s="29">
        <v>41</v>
      </c>
      <c r="G5056" s="29">
        <v>503814.57</v>
      </c>
      <c r="H5056" t="s">
        <v>11</v>
      </c>
      <c r="I5056" t="s">
        <v>620</v>
      </c>
      <c r="J5056" t="s">
        <v>617</v>
      </c>
      <c r="K5056" t="s">
        <v>621</v>
      </c>
    </row>
    <row r="5057" spans="1:11">
      <c r="A5057" s="26">
        <v>43280</v>
      </c>
      <c r="B5057" t="s">
        <v>516</v>
      </c>
      <c r="C5057" t="s">
        <v>517</v>
      </c>
      <c r="D5057" t="s">
        <v>615</v>
      </c>
      <c r="E5057" t="s">
        <v>518</v>
      </c>
      <c r="F5057" s="29">
        <v>332</v>
      </c>
      <c r="G5057" s="29">
        <v>153847452.5</v>
      </c>
      <c r="H5057" t="s">
        <v>11</v>
      </c>
      <c r="I5057" t="s">
        <v>622</v>
      </c>
      <c r="J5057" t="s">
        <v>617</v>
      </c>
      <c r="K5057" t="s">
        <v>623</v>
      </c>
    </row>
    <row r="5058" spans="1:11">
      <c r="A5058" s="26">
        <v>43280</v>
      </c>
      <c r="B5058" t="s">
        <v>516</v>
      </c>
      <c r="C5058" t="s">
        <v>517</v>
      </c>
      <c r="D5058" t="s">
        <v>615</v>
      </c>
      <c r="E5058" t="s">
        <v>518</v>
      </c>
      <c r="F5058" s="29">
        <v>158</v>
      </c>
      <c r="G5058" s="29">
        <v>158209.57999999999</v>
      </c>
      <c r="H5058" t="s">
        <v>11</v>
      </c>
      <c r="I5058" t="s">
        <v>624</v>
      </c>
      <c r="J5058" t="s">
        <v>617</v>
      </c>
      <c r="K5058" t="s">
        <v>625</v>
      </c>
    </row>
    <row r="5059" spans="1:11">
      <c r="A5059" s="26">
        <v>43280</v>
      </c>
      <c r="B5059" t="s">
        <v>516</v>
      </c>
      <c r="C5059" t="s">
        <v>517</v>
      </c>
      <c r="D5059" t="s">
        <v>615</v>
      </c>
      <c r="E5059" t="s">
        <v>518</v>
      </c>
      <c r="F5059" s="29">
        <v>46</v>
      </c>
      <c r="G5059" s="29">
        <v>7773392</v>
      </c>
      <c r="H5059" t="s">
        <v>11</v>
      </c>
      <c r="I5059" t="s">
        <v>626</v>
      </c>
      <c r="J5059" t="s">
        <v>627</v>
      </c>
      <c r="K5059" t="s">
        <v>628</v>
      </c>
    </row>
    <row r="5060" spans="1:11">
      <c r="A5060" s="26">
        <v>43280</v>
      </c>
      <c r="B5060" t="s">
        <v>516</v>
      </c>
      <c r="C5060" t="s">
        <v>517</v>
      </c>
      <c r="D5060" t="s">
        <v>615</v>
      </c>
      <c r="E5060" t="s">
        <v>518</v>
      </c>
      <c r="F5060" s="29">
        <v>175</v>
      </c>
      <c r="G5060" s="29">
        <v>8289063.6699999999</v>
      </c>
      <c r="H5060" t="s">
        <v>11</v>
      </c>
      <c r="I5060" t="s">
        <v>629</v>
      </c>
      <c r="J5060" t="s">
        <v>627</v>
      </c>
      <c r="K5060" t="s">
        <v>630</v>
      </c>
    </row>
    <row r="5061" spans="1:11">
      <c r="A5061" s="26">
        <v>43280</v>
      </c>
      <c r="B5061" t="s">
        <v>516</v>
      </c>
      <c r="C5061" t="s">
        <v>517</v>
      </c>
      <c r="D5061" t="s">
        <v>615</v>
      </c>
      <c r="E5061" t="s">
        <v>518</v>
      </c>
      <c r="F5061" s="29">
        <v>2634</v>
      </c>
      <c r="G5061" s="29">
        <v>87969201.670000002</v>
      </c>
      <c r="H5061" t="s">
        <v>11</v>
      </c>
      <c r="I5061" t="s">
        <v>631</v>
      </c>
      <c r="J5061" t="s">
        <v>627</v>
      </c>
      <c r="K5061" t="s">
        <v>632</v>
      </c>
    </row>
    <row r="5062" spans="1:11">
      <c r="A5062" s="26">
        <v>43280</v>
      </c>
      <c r="B5062" t="s">
        <v>516</v>
      </c>
      <c r="C5062" t="s">
        <v>517</v>
      </c>
      <c r="D5062" t="s">
        <v>615</v>
      </c>
      <c r="E5062" t="s">
        <v>518</v>
      </c>
      <c r="F5062" s="29">
        <v>6875</v>
      </c>
      <c r="G5062" s="29">
        <v>3143519466.3299999</v>
      </c>
      <c r="H5062" t="s">
        <v>11</v>
      </c>
      <c r="I5062" t="s">
        <v>1237</v>
      </c>
      <c r="J5062" t="s">
        <v>627</v>
      </c>
      <c r="K5062" t="s">
        <v>634</v>
      </c>
    </row>
    <row r="5063" spans="1:11">
      <c r="A5063" s="26">
        <v>43280</v>
      </c>
      <c r="B5063" t="s">
        <v>516</v>
      </c>
      <c r="C5063" t="s">
        <v>517</v>
      </c>
      <c r="D5063" t="s">
        <v>615</v>
      </c>
      <c r="E5063" t="s">
        <v>518</v>
      </c>
      <c r="F5063" s="29">
        <v>364</v>
      </c>
      <c r="G5063" s="29">
        <v>37936062</v>
      </c>
      <c r="H5063" t="s">
        <v>11</v>
      </c>
      <c r="I5063" t="s">
        <v>635</v>
      </c>
      <c r="J5063" t="s">
        <v>627</v>
      </c>
      <c r="K5063" t="s">
        <v>636</v>
      </c>
    </row>
    <row r="5064" spans="1:11">
      <c r="A5064" s="26">
        <v>43280</v>
      </c>
      <c r="B5064" t="s">
        <v>516</v>
      </c>
      <c r="C5064" t="s">
        <v>517</v>
      </c>
      <c r="D5064" t="s">
        <v>615</v>
      </c>
      <c r="E5064" t="s">
        <v>518</v>
      </c>
      <c r="F5064" s="29">
        <v>106</v>
      </c>
      <c r="G5064" s="29">
        <v>22992504.329999998</v>
      </c>
      <c r="H5064" t="s">
        <v>11</v>
      </c>
      <c r="I5064" t="s">
        <v>637</v>
      </c>
      <c r="J5064" t="s">
        <v>627</v>
      </c>
      <c r="K5064" t="s">
        <v>638</v>
      </c>
    </row>
    <row r="5065" spans="1:11">
      <c r="A5065" s="26">
        <v>43280</v>
      </c>
      <c r="B5065" t="s">
        <v>516</v>
      </c>
      <c r="C5065" t="s">
        <v>517</v>
      </c>
      <c r="D5065" t="s">
        <v>615</v>
      </c>
      <c r="E5065" t="s">
        <v>518</v>
      </c>
      <c r="F5065" s="29">
        <v>194</v>
      </c>
      <c r="G5065" s="29">
        <v>7621192.3300000001</v>
      </c>
      <c r="H5065" t="s">
        <v>11</v>
      </c>
      <c r="I5065" t="s">
        <v>639</v>
      </c>
      <c r="J5065" t="s">
        <v>627</v>
      </c>
      <c r="K5065" t="s">
        <v>640</v>
      </c>
    </row>
    <row r="5066" spans="1:11">
      <c r="A5066" s="26">
        <v>43280</v>
      </c>
      <c r="B5066" t="s">
        <v>516</v>
      </c>
      <c r="C5066" t="s">
        <v>517</v>
      </c>
      <c r="D5066" t="s">
        <v>615</v>
      </c>
      <c r="E5066" t="s">
        <v>518</v>
      </c>
      <c r="F5066" s="29">
        <v>2918</v>
      </c>
      <c r="G5066" s="29">
        <v>75057226.329999998</v>
      </c>
      <c r="H5066" t="s">
        <v>11</v>
      </c>
      <c r="I5066" t="s">
        <v>641</v>
      </c>
      <c r="J5066" t="s">
        <v>627</v>
      </c>
      <c r="K5066" t="s">
        <v>642</v>
      </c>
    </row>
    <row r="5067" spans="1:11">
      <c r="A5067" s="26">
        <v>43280</v>
      </c>
      <c r="B5067" t="s">
        <v>516</v>
      </c>
      <c r="C5067" t="s">
        <v>517</v>
      </c>
      <c r="D5067" t="s">
        <v>615</v>
      </c>
      <c r="E5067" t="s">
        <v>518</v>
      </c>
      <c r="F5067" s="29">
        <v>10</v>
      </c>
      <c r="G5067" s="29">
        <v>346060</v>
      </c>
      <c r="H5067" t="s">
        <v>11</v>
      </c>
      <c r="I5067" t="s">
        <v>643</v>
      </c>
      <c r="J5067" t="s">
        <v>627</v>
      </c>
      <c r="K5067" t="s">
        <v>644</v>
      </c>
    </row>
    <row r="5068" spans="1:11">
      <c r="A5068" s="26">
        <v>43280</v>
      </c>
      <c r="B5068" t="s">
        <v>516</v>
      </c>
      <c r="C5068" t="s">
        <v>517</v>
      </c>
      <c r="D5068" t="s">
        <v>615</v>
      </c>
      <c r="E5068" t="s">
        <v>518</v>
      </c>
      <c r="F5068" s="29">
        <v>468</v>
      </c>
      <c r="G5068" s="29">
        <v>50411191</v>
      </c>
      <c r="H5068" t="s">
        <v>11</v>
      </c>
      <c r="I5068" t="s">
        <v>645</v>
      </c>
      <c r="J5068" t="s">
        <v>627</v>
      </c>
      <c r="K5068" t="s">
        <v>646</v>
      </c>
    </row>
    <row r="5069" spans="1:11">
      <c r="A5069" s="26">
        <v>43280</v>
      </c>
      <c r="B5069" t="s">
        <v>516</v>
      </c>
      <c r="C5069" t="s">
        <v>517</v>
      </c>
      <c r="D5069" t="s">
        <v>615</v>
      </c>
      <c r="E5069" t="s">
        <v>518</v>
      </c>
      <c r="F5069" s="29">
        <v>70</v>
      </c>
      <c r="G5069" s="29">
        <v>3695894.33</v>
      </c>
      <c r="H5069" t="s">
        <v>11</v>
      </c>
      <c r="I5069" t="s">
        <v>1238</v>
      </c>
      <c r="J5069" t="s">
        <v>627</v>
      </c>
      <c r="K5069" t="s">
        <v>648</v>
      </c>
    </row>
    <row r="5070" spans="1:11">
      <c r="A5070" s="26">
        <v>43280</v>
      </c>
      <c r="B5070" t="s">
        <v>516</v>
      </c>
      <c r="C5070" t="s">
        <v>517</v>
      </c>
      <c r="D5070" t="s">
        <v>615</v>
      </c>
      <c r="E5070" t="s">
        <v>518</v>
      </c>
      <c r="F5070" s="29">
        <v>31</v>
      </c>
      <c r="G5070" s="29">
        <v>892928.33</v>
      </c>
      <c r="H5070" t="s">
        <v>11</v>
      </c>
      <c r="I5070" t="s">
        <v>649</v>
      </c>
      <c r="J5070" t="s">
        <v>627</v>
      </c>
      <c r="K5070" t="s">
        <v>650</v>
      </c>
    </row>
    <row r="5071" spans="1:11">
      <c r="A5071" s="26">
        <v>43280</v>
      </c>
      <c r="B5071" t="s">
        <v>516</v>
      </c>
      <c r="C5071" t="s">
        <v>517</v>
      </c>
      <c r="D5071" t="s">
        <v>615</v>
      </c>
      <c r="E5071" t="s">
        <v>518</v>
      </c>
      <c r="F5071" s="29">
        <v>188</v>
      </c>
      <c r="G5071" s="29">
        <v>8172749.6699999999</v>
      </c>
      <c r="H5071" t="s">
        <v>11</v>
      </c>
      <c r="I5071" t="s">
        <v>1239</v>
      </c>
      <c r="J5071" t="s">
        <v>627</v>
      </c>
      <c r="K5071" t="s">
        <v>652</v>
      </c>
    </row>
    <row r="5072" spans="1:11">
      <c r="A5072" s="26">
        <v>43280</v>
      </c>
      <c r="B5072" t="s">
        <v>516</v>
      </c>
      <c r="C5072" t="s">
        <v>517</v>
      </c>
      <c r="D5072" t="s">
        <v>615</v>
      </c>
      <c r="E5072" t="s">
        <v>518</v>
      </c>
      <c r="F5072" s="29">
        <v>167</v>
      </c>
      <c r="G5072" s="29">
        <v>23918409</v>
      </c>
      <c r="H5072" t="s">
        <v>11</v>
      </c>
      <c r="I5072" t="s">
        <v>653</v>
      </c>
      <c r="J5072" t="s">
        <v>627</v>
      </c>
      <c r="K5072" t="s">
        <v>654</v>
      </c>
    </row>
    <row r="5073" spans="1:11">
      <c r="A5073" s="26">
        <v>43280</v>
      </c>
      <c r="B5073" t="s">
        <v>516</v>
      </c>
      <c r="C5073" t="s">
        <v>517</v>
      </c>
      <c r="D5073" t="s">
        <v>615</v>
      </c>
      <c r="E5073" t="s">
        <v>518</v>
      </c>
      <c r="F5073" s="29">
        <v>105</v>
      </c>
      <c r="G5073" s="29">
        <v>6000177.6699999999</v>
      </c>
      <c r="H5073" t="s">
        <v>11</v>
      </c>
      <c r="I5073" t="s">
        <v>1240</v>
      </c>
      <c r="J5073" t="s">
        <v>627</v>
      </c>
      <c r="K5073" t="s">
        <v>656</v>
      </c>
    </row>
    <row r="5074" spans="1:11">
      <c r="A5074" s="26">
        <v>43280</v>
      </c>
      <c r="B5074" t="s">
        <v>516</v>
      </c>
      <c r="C5074" t="s">
        <v>517</v>
      </c>
      <c r="D5074" t="s">
        <v>615</v>
      </c>
      <c r="E5074" t="s">
        <v>518</v>
      </c>
      <c r="F5074" s="29">
        <v>1587</v>
      </c>
      <c r="G5074" s="29">
        <v>70622708.670000002</v>
      </c>
      <c r="H5074" t="s">
        <v>11</v>
      </c>
      <c r="I5074" t="s">
        <v>657</v>
      </c>
      <c r="J5074" t="s">
        <v>627</v>
      </c>
      <c r="K5074" t="s">
        <v>658</v>
      </c>
    </row>
    <row r="5075" spans="1:11">
      <c r="A5075" s="26">
        <v>43280</v>
      </c>
      <c r="B5075" t="s">
        <v>516</v>
      </c>
      <c r="C5075" t="s">
        <v>517</v>
      </c>
      <c r="D5075" t="s">
        <v>615</v>
      </c>
      <c r="E5075" t="s">
        <v>518</v>
      </c>
      <c r="F5075" s="29">
        <v>1759</v>
      </c>
      <c r="G5075" s="29">
        <v>37437227.670000002</v>
      </c>
      <c r="H5075" t="s">
        <v>11</v>
      </c>
      <c r="I5075" t="s">
        <v>659</v>
      </c>
      <c r="J5075" t="s">
        <v>627</v>
      </c>
      <c r="K5075" t="s">
        <v>660</v>
      </c>
    </row>
    <row r="5076" spans="1:11">
      <c r="A5076" s="26">
        <v>43280</v>
      </c>
      <c r="B5076" t="s">
        <v>516</v>
      </c>
      <c r="C5076" t="s">
        <v>517</v>
      </c>
      <c r="D5076" t="s">
        <v>615</v>
      </c>
      <c r="E5076" t="s">
        <v>518</v>
      </c>
      <c r="F5076" s="29">
        <v>104</v>
      </c>
      <c r="G5076" s="29">
        <v>4435318</v>
      </c>
      <c r="H5076" t="s">
        <v>11</v>
      </c>
      <c r="I5076" t="s">
        <v>1241</v>
      </c>
      <c r="J5076" t="s">
        <v>627</v>
      </c>
      <c r="K5076" t="s">
        <v>662</v>
      </c>
    </row>
    <row r="5077" spans="1:11">
      <c r="A5077" s="26">
        <v>43280</v>
      </c>
      <c r="B5077" t="s">
        <v>516</v>
      </c>
      <c r="C5077" t="s">
        <v>517</v>
      </c>
      <c r="D5077" t="s">
        <v>615</v>
      </c>
      <c r="E5077" t="s">
        <v>518</v>
      </c>
      <c r="F5077" s="29">
        <v>2592</v>
      </c>
      <c r="G5077" s="29">
        <v>125099074</v>
      </c>
      <c r="H5077" t="s">
        <v>11</v>
      </c>
      <c r="I5077" t="s">
        <v>1242</v>
      </c>
      <c r="J5077" t="s">
        <v>627</v>
      </c>
      <c r="K5077" t="s">
        <v>1223</v>
      </c>
    </row>
    <row r="5078" spans="1:11">
      <c r="A5078" s="26">
        <v>43280</v>
      </c>
      <c r="B5078" t="s">
        <v>516</v>
      </c>
      <c r="C5078" t="s">
        <v>517</v>
      </c>
      <c r="D5078" t="s">
        <v>615</v>
      </c>
      <c r="E5078" t="s">
        <v>518</v>
      </c>
      <c r="F5078" s="29">
        <v>1173</v>
      </c>
      <c r="G5078" s="29">
        <v>223115205</v>
      </c>
      <c r="H5078" t="s">
        <v>11</v>
      </c>
      <c r="I5078" t="s">
        <v>1243</v>
      </c>
      <c r="J5078" t="s">
        <v>627</v>
      </c>
      <c r="K5078" t="s">
        <v>664</v>
      </c>
    </row>
    <row r="5079" spans="1:11">
      <c r="A5079" s="26">
        <v>43280</v>
      </c>
      <c r="B5079" t="s">
        <v>516</v>
      </c>
      <c r="C5079" t="s">
        <v>517</v>
      </c>
      <c r="D5079" t="s">
        <v>615</v>
      </c>
      <c r="E5079" t="s">
        <v>518</v>
      </c>
      <c r="F5079" s="29">
        <v>488</v>
      </c>
      <c r="G5079" s="29">
        <v>14428866.33</v>
      </c>
      <c r="H5079" t="s">
        <v>11</v>
      </c>
      <c r="I5079" t="s">
        <v>665</v>
      </c>
      <c r="J5079" t="s">
        <v>627</v>
      </c>
      <c r="K5079" t="s">
        <v>666</v>
      </c>
    </row>
    <row r="5080" spans="1:11">
      <c r="A5080" s="26">
        <v>43280</v>
      </c>
      <c r="B5080" t="s">
        <v>516</v>
      </c>
      <c r="C5080" t="s">
        <v>517</v>
      </c>
      <c r="D5080" t="s">
        <v>615</v>
      </c>
      <c r="E5080" t="s">
        <v>518</v>
      </c>
      <c r="F5080" s="29">
        <v>8</v>
      </c>
      <c r="G5080" s="29">
        <v>273142.33</v>
      </c>
      <c r="H5080" t="s">
        <v>11</v>
      </c>
      <c r="I5080" t="s">
        <v>671</v>
      </c>
      <c r="J5080" t="s">
        <v>627</v>
      </c>
      <c r="K5080" t="s">
        <v>672</v>
      </c>
    </row>
    <row r="5081" spans="1:11">
      <c r="A5081" s="26">
        <v>43280</v>
      </c>
      <c r="B5081" t="s">
        <v>516</v>
      </c>
      <c r="C5081" t="s">
        <v>517</v>
      </c>
      <c r="D5081" t="s">
        <v>615</v>
      </c>
      <c r="E5081" t="s">
        <v>518</v>
      </c>
      <c r="F5081" s="29">
        <v>1052</v>
      </c>
      <c r="G5081" s="29">
        <v>25329437</v>
      </c>
      <c r="H5081" t="s">
        <v>11</v>
      </c>
      <c r="I5081" t="s">
        <v>673</v>
      </c>
      <c r="J5081" t="s">
        <v>627</v>
      </c>
      <c r="K5081" t="s">
        <v>674</v>
      </c>
    </row>
    <row r="5082" spans="1:11">
      <c r="A5082" s="26">
        <v>43280</v>
      </c>
      <c r="B5082" t="s">
        <v>516</v>
      </c>
      <c r="C5082" t="s">
        <v>517</v>
      </c>
      <c r="D5082" t="s">
        <v>615</v>
      </c>
      <c r="E5082" t="s">
        <v>518</v>
      </c>
      <c r="F5082" s="29">
        <v>46</v>
      </c>
      <c r="G5082" s="29">
        <v>1004951.67</v>
      </c>
      <c r="H5082" t="s">
        <v>11</v>
      </c>
      <c r="I5082" t="s">
        <v>1244</v>
      </c>
      <c r="J5082" t="s">
        <v>627</v>
      </c>
      <c r="K5082" t="s">
        <v>676</v>
      </c>
    </row>
    <row r="5083" spans="1:11">
      <c r="A5083" s="26">
        <v>43280</v>
      </c>
      <c r="B5083" t="s">
        <v>516</v>
      </c>
      <c r="C5083" t="s">
        <v>517</v>
      </c>
      <c r="D5083" t="s">
        <v>615</v>
      </c>
      <c r="E5083" t="s">
        <v>518</v>
      </c>
      <c r="F5083" s="29">
        <v>457</v>
      </c>
      <c r="G5083" s="29">
        <v>39271124.329999998</v>
      </c>
      <c r="H5083" t="s">
        <v>11</v>
      </c>
      <c r="I5083" t="s">
        <v>1245</v>
      </c>
      <c r="J5083" t="s">
        <v>627</v>
      </c>
      <c r="K5083" t="s">
        <v>678</v>
      </c>
    </row>
    <row r="5084" spans="1:11">
      <c r="A5084" s="26">
        <v>43280</v>
      </c>
      <c r="B5084" t="s">
        <v>516</v>
      </c>
      <c r="C5084" t="s">
        <v>517</v>
      </c>
      <c r="D5084" t="s">
        <v>615</v>
      </c>
      <c r="E5084" t="s">
        <v>518</v>
      </c>
      <c r="F5084" s="29">
        <v>123</v>
      </c>
      <c r="G5084" s="29">
        <v>27989127.329999998</v>
      </c>
      <c r="H5084" t="s">
        <v>11</v>
      </c>
      <c r="I5084" t="s">
        <v>1246</v>
      </c>
      <c r="J5084" t="s">
        <v>627</v>
      </c>
      <c r="K5084" t="s">
        <v>680</v>
      </c>
    </row>
    <row r="5085" spans="1:11">
      <c r="A5085" s="26">
        <v>43280</v>
      </c>
      <c r="B5085" t="s">
        <v>516</v>
      </c>
      <c r="C5085" t="s">
        <v>517</v>
      </c>
      <c r="D5085" t="s">
        <v>615</v>
      </c>
      <c r="E5085" t="s">
        <v>518</v>
      </c>
      <c r="F5085" s="29">
        <v>4971</v>
      </c>
      <c r="G5085" s="29">
        <v>849747169.33000004</v>
      </c>
      <c r="H5085" t="s">
        <v>11</v>
      </c>
      <c r="I5085" t="s">
        <v>681</v>
      </c>
      <c r="J5085" t="s">
        <v>627</v>
      </c>
      <c r="K5085" t="s">
        <v>682</v>
      </c>
    </row>
    <row r="5086" spans="1:11">
      <c r="A5086" s="26">
        <v>43280</v>
      </c>
      <c r="B5086" t="s">
        <v>516</v>
      </c>
      <c r="C5086" t="s">
        <v>517</v>
      </c>
      <c r="D5086" t="s">
        <v>615</v>
      </c>
      <c r="E5086" t="s">
        <v>518</v>
      </c>
      <c r="F5086" s="29">
        <v>11</v>
      </c>
      <c r="G5086" s="29">
        <v>6266128.3300000001</v>
      </c>
      <c r="H5086" t="s">
        <v>11</v>
      </c>
      <c r="I5086" t="s">
        <v>685</v>
      </c>
      <c r="J5086" t="s">
        <v>627</v>
      </c>
      <c r="K5086" t="s">
        <v>686</v>
      </c>
    </row>
    <row r="5087" spans="1:11">
      <c r="A5087" s="26">
        <v>43280</v>
      </c>
      <c r="B5087" t="s">
        <v>516</v>
      </c>
      <c r="C5087" t="s">
        <v>517</v>
      </c>
      <c r="D5087" t="s">
        <v>615</v>
      </c>
      <c r="E5087" t="s">
        <v>518</v>
      </c>
      <c r="F5087" s="29">
        <v>103</v>
      </c>
      <c r="G5087" s="29">
        <v>11243850.67</v>
      </c>
      <c r="H5087" t="s">
        <v>11</v>
      </c>
      <c r="I5087" t="s">
        <v>687</v>
      </c>
      <c r="J5087" t="s">
        <v>627</v>
      </c>
      <c r="K5087" t="s">
        <v>688</v>
      </c>
    </row>
    <row r="5088" spans="1:11">
      <c r="A5088" s="26">
        <v>43280</v>
      </c>
      <c r="B5088" t="s">
        <v>516</v>
      </c>
      <c r="C5088" t="s">
        <v>517</v>
      </c>
      <c r="D5088" t="s">
        <v>615</v>
      </c>
      <c r="E5088" t="s">
        <v>518</v>
      </c>
      <c r="F5088" s="29">
        <v>39</v>
      </c>
      <c r="G5088" s="29">
        <v>8671705.6699999999</v>
      </c>
      <c r="H5088" t="s">
        <v>11</v>
      </c>
      <c r="I5088" t="s">
        <v>689</v>
      </c>
      <c r="J5088" t="s">
        <v>627</v>
      </c>
      <c r="K5088" t="s">
        <v>690</v>
      </c>
    </row>
    <row r="5089" spans="1:11">
      <c r="A5089" s="26">
        <v>43280</v>
      </c>
      <c r="B5089" t="s">
        <v>516</v>
      </c>
      <c r="C5089" t="s">
        <v>517</v>
      </c>
      <c r="D5089" t="s">
        <v>615</v>
      </c>
      <c r="E5089" t="s">
        <v>518</v>
      </c>
      <c r="F5089" s="29">
        <v>115</v>
      </c>
      <c r="G5089" s="29">
        <v>4789743.33</v>
      </c>
      <c r="H5089" t="s">
        <v>11</v>
      </c>
      <c r="I5089" t="s">
        <v>691</v>
      </c>
      <c r="J5089" t="s">
        <v>627</v>
      </c>
      <c r="K5089" t="s">
        <v>692</v>
      </c>
    </row>
    <row r="5090" spans="1:11">
      <c r="A5090" s="26">
        <v>43280</v>
      </c>
      <c r="B5090" t="s">
        <v>516</v>
      </c>
      <c r="C5090" t="s">
        <v>517</v>
      </c>
      <c r="D5090" t="s">
        <v>615</v>
      </c>
      <c r="E5090" t="s">
        <v>518</v>
      </c>
      <c r="F5090" s="29">
        <v>214</v>
      </c>
      <c r="G5090" s="29">
        <v>6053600.6699999999</v>
      </c>
      <c r="H5090" t="s">
        <v>11</v>
      </c>
      <c r="I5090" t="s">
        <v>693</v>
      </c>
      <c r="J5090" t="s">
        <v>627</v>
      </c>
      <c r="K5090" t="s">
        <v>694</v>
      </c>
    </row>
    <row r="5091" spans="1:11">
      <c r="A5091" s="26">
        <v>43280</v>
      </c>
      <c r="B5091" t="s">
        <v>516</v>
      </c>
      <c r="C5091" t="s">
        <v>517</v>
      </c>
      <c r="D5091" t="s">
        <v>615</v>
      </c>
      <c r="E5091" t="s">
        <v>518</v>
      </c>
      <c r="F5091" s="29">
        <v>33</v>
      </c>
      <c r="G5091" s="29">
        <v>1362885.33</v>
      </c>
      <c r="H5091" t="s">
        <v>11</v>
      </c>
      <c r="I5091" t="s">
        <v>695</v>
      </c>
      <c r="J5091" t="s">
        <v>627</v>
      </c>
      <c r="K5091" t="s">
        <v>696</v>
      </c>
    </row>
    <row r="5092" spans="1:11">
      <c r="A5092" s="26">
        <v>43280</v>
      </c>
      <c r="B5092" t="s">
        <v>516</v>
      </c>
      <c r="C5092" t="s">
        <v>517</v>
      </c>
      <c r="D5092" t="s">
        <v>615</v>
      </c>
      <c r="E5092" t="s">
        <v>518</v>
      </c>
      <c r="F5092" s="29">
        <v>2198</v>
      </c>
      <c r="G5092" s="29">
        <v>51425869.670000002</v>
      </c>
      <c r="H5092" t="s">
        <v>11</v>
      </c>
      <c r="I5092" t="s">
        <v>697</v>
      </c>
      <c r="J5092" t="s">
        <v>627</v>
      </c>
      <c r="K5092" t="s">
        <v>698</v>
      </c>
    </row>
    <row r="5093" spans="1:11">
      <c r="A5093" s="26">
        <v>43280</v>
      </c>
      <c r="B5093" t="s">
        <v>516</v>
      </c>
      <c r="C5093" t="s">
        <v>517</v>
      </c>
      <c r="D5093" t="s">
        <v>615</v>
      </c>
      <c r="E5093" t="s">
        <v>518</v>
      </c>
      <c r="F5093" s="29">
        <v>1915</v>
      </c>
      <c r="G5093" s="29">
        <v>93742642.329999998</v>
      </c>
      <c r="H5093" t="s">
        <v>11</v>
      </c>
      <c r="I5093" t="s">
        <v>699</v>
      </c>
      <c r="J5093" t="s">
        <v>627</v>
      </c>
      <c r="K5093" t="s">
        <v>700</v>
      </c>
    </row>
    <row r="5094" spans="1:11">
      <c r="A5094" s="26">
        <v>43280</v>
      </c>
      <c r="B5094" t="s">
        <v>516</v>
      </c>
      <c r="C5094" t="s">
        <v>517</v>
      </c>
      <c r="D5094" t="s">
        <v>615</v>
      </c>
      <c r="E5094" t="s">
        <v>518</v>
      </c>
      <c r="F5094" s="29">
        <v>3682</v>
      </c>
      <c r="G5094" s="29">
        <v>295643626.32999998</v>
      </c>
      <c r="H5094" t="s">
        <v>11</v>
      </c>
      <c r="I5094" t="s">
        <v>1248</v>
      </c>
      <c r="J5094" t="s">
        <v>627</v>
      </c>
      <c r="K5094" t="s">
        <v>1225</v>
      </c>
    </row>
    <row r="5095" spans="1:11">
      <c r="A5095" s="26">
        <v>43280</v>
      </c>
      <c r="B5095" t="s">
        <v>516</v>
      </c>
      <c r="C5095" t="s">
        <v>517</v>
      </c>
      <c r="D5095" t="s">
        <v>615</v>
      </c>
      <c r="E5095" t="s">
        <v>518</v>
      </c>
      <c r="F5095" s="29">
        <v>1290</v>
      </c>
      <c r="G5095" s="29">
        <v>857688934.33000004</v>
      </c>
      <c r="H5095" t="s">
        <v>11</v>
      </c>
      <c r="I5095" t="s">
        <v>701</v>
      </c>
      <c r="J5095" t="s">
        <v>627</v>
      </c>
      <c r="K5095" t="s">
        <v>702</v>
      </c>
    </row>
    <row r="5096" spans="1:11">
      <c r="A5096" s="26">
        <v>43280</v>
      </c>
      <c r="B5096" t="s">
        <v>516</v>
      </c>
      <c r="C5096" t="s">
        <v>517</v>
      </c>
      <c r="D5096" t="s">
        <v>615</v>
      </c>
      <c r="E5096" t="s">
        <v>518</v>
      </c>
      <c r="F5096" s="29">
        <v>305</v>
      </c>
      <c r="G5096" s="29">
        <v>36551304</v>
      </c>
      <c r="H5096" t="s">
        <v>11</v>
      </c>
      <c r="I5096" t="s">
        <v>1249</v>
      </c>
      <c r="J5096" t="s">
        <v>627</v>
      </c>
      <c r="K5096" t="s">
        <v>704</v>
      </c>
    </row>
    <row r="5097" spans="1:11">
      <c r="A5097" s="26">
        <v>43280</v>
      </c>
      <c r="B5097" t="s">
        <v>516</v>
      </c>
      <c r="C5097" t="s">
        <v>517</v>
      </c>
      <c r="D5097" t="s">
        <v>615</v>
      </c>
      <c r="E5097" t="s">
        <v>518</v>
      </c>
      <c r="F5097" s="29">
        <v>472</v>
      </c>
      <c r="G5097" s="29">
        <v>22225441.670000002</v>
      </c>
      <c r="H5097" t="s">
        <v>11</v>
      </c>
      <c r="I5097" t="s">
        <v>1250</v>
      </c>
      <c r="J5097" t="s">
        <v>627</v>
      </c>
      <c r="K5097" t="s">
        <v>706</v>
      </c>
    </row>
    <row r="5098" spans="1:11">
      <c r="A5098" s="26">
        <v>43280</v>
      </c>
      <c r="B5098" t="s">
        <v>516</v>
      </c>
      <c r="C5098" t="s">
        <v>517</v>
      </c>
      <c r="D5098" t="s">
        <v>615</v>
      </c>
      <c r="E5098" t="s">
        <v>518</v>
      </c>
      <c r="F5098" s="29">
        <v>71</v>
      </c>
      <c r="G5098" s="29">
        <v>4659739.33</v>
      </c>
      <c r="H5098" t="s">
        <v>11</v>
      </c>
      <c r="I5098" t="s">
        <v>1251</v>
      </c>
      <c r="J5098" t="s">
        <v>627</v>
      </c>
      <c r="K5098" t="s">
        <v>708</v>
      </c>
    </row>
    <row r="5099" spans="1:11">
      <c r="A5099" s="26">
        <v>43280</v>
      </c>
      <c r="B5099" t="s">
        <v>516</v>
      </c>
      <c r="C5099" t="s">
        <v>517</v>
      </c>
      <c r="D5099" t="s">
        <v>615</v>
      </c>
      <c r="E5099" t="s">
        <v>518</v>
      </c>
      <c r="F5099" s="29">
        <v>30</v>
      </c>
      <c r="G5099" s="29">
        <v>2318161</v>
      </c>
      <c r="H5099" t="s">
        <v>11</v>
      </c>
      <c r="I5099" t="s">
        <v>1252</v>
      </c>
      <c r="J5099" t="s">
        <v>627</v>
      </c>
      <c r="K5099" t="s">
        <v>710</v>
      </c>
    </row>
    <row r="5100" spans="1:11">
      <c r="A5100" s="26">
        <v>43280</v>
      </c>
      <c r="B5100" t="s">
        <v>516</v>
      </c>
      <c r="C5100" t="s">
        <v>517</v>
      </c>
      <c r="D5100" t="s">
        <v>615</v>
      </c>
      <c r="E5100" t="s">
        <v>518</v>
      </c>
      <c r="F5100" s="29">
        <v>533</v>
      </c>
      <c r="G5100" s="29">
        <v>34241797</v>
      </c>
      <c r="H5100" t="s">
        <v>11</v>
      </c>
      <c r="I5100" t="s">
        <v>1253</v>
      </c>
      <c r="J5100" t="s">
        <v>627</v>
      </c>
      <c r="K5100" t="s">
        <v>712</v>
      </c>
    </row>
    <row r="5101" spans="1:11">
      <c r="A5101" s="26">
        <v>43280</v>
      </c>
      <c r="B5101" t="s">
        <v>516</v>
      </c>
      <c r="C5101" t="s">
        <v>517</v>
      </c>
      <c r="D5101" t="s">
        <v>615</v>
      </c>
      <c r="E5101" t="s">
        <v>518</v>
      </c>
      <c r="F5101" s="29">
        <v>1216</v>
      </c>
      <c r="G5101" s="29">
        <v>32935667.670000002</v>
      </c>
      <c r="H5101" t="s">
        <v>11</v>
      </c>
      <c r="I5101" t="s">
        <v>1254</v>
      </c>
      <c r="J5101" t="s">
        <v>627</v>
      </c>
      <c r="K5101" t="s">
        <v>714</v>
      </c>
    </row>
    <row r="5102" spans="1:11">
      <c r="A5102" s="26">
        <v>43280</v>
      </c>
      <c r="B5102" t="s">
        <v>516</v>
      </c>
      <c r="C5102" t="s">
        <v>517</v>
      </c>
      <c r="D5102" t="s">
        <v>615</v>
      </c>
      <c r="E5102" t="s">
        <v>518</v>
      </c>
      <c r="F5102" s="29">
        <v>42</v>
      </c>
      <c r="G5102" s="29">
        <v>4403661.33</v>
      </c>
      <c r="H5102" t="s">
        <v>11</v>
      </c>
      <c r="I5102" t="s">
        <v>1255</v>
      </c>
      <c r="J5102" t="s">
        <v>627</v>
      </c>
      <c r="K5102" t="s">
        <v>716</v>
      </c>
    </row>
    <row r="5103" spans="1:11">
      <c r="A5103" s="26">
        <v>43280</v>
      </c>
      <c r="B5103" t="s">
        <v>516</v>
      </c>
      <c r="C5103" t="s">
        <v>517</v>
      </c>
      <c r="D5103" t="s">
        <v>615</v>
      </c>
      <c r="E5103" t="s">
        <v>518</v>
      </c>
      <c r="F5103" s="29">
        <v>26</v>
      </c>
      <c r="G5103" s="29">
        <v>1273765.33</v>
      </c>
      <c r="H5103" t="s">
        <v>11</v>
      </c>
      <c r="I5103" t="s">
        <v>719</v>
      </c>
      <c r="J5103" t="s">
        <v>627</v>
      </c>
      <c r="K5103" t="s">
        <v>720</v>
      </c>
    </row>
    <row r="5104" spans="1:11">
      <c r="A5104" s="26">
        <v>43280</v>
      </c>
      <c r="B5104" t="s">
        <v>516</v>
      </c>
      <c r="C5104" t="s">
        <v>517</v>
      </c>
      <c r="D5104" t="s">
        <v>615</v>
      </c>
      <c r="E5104" t="s">
        <v>518</v>
      </c>
      <c r="F5104" s="29">
        <v>6</v>
      </c>
      <c r="G5104" s="29">
        <v>6446081.6699999999</v>
      </c>
      <c r="H5104" t="s">
        <v>11</v>
      </c>
      <c r="I5104" t="s">
        <v>721</v>
      </c>
      <c r="J5104" t="s">
        <v>627</v>
      </c>
      <c r="K5104" t="s">
        <v>722</v>
      </c>
    </row>
    <row r="5105" spans="1:11">
      <c r="A5105" s="26">
        <v>43280</v>
      </c>
      <c r="B5105" t="s">
        <v>516</v>
      </c>
      <c r="C5105" t="s">
        <v>517</v>
      </c>
      <c r="D5105" t="s">
        <v>615</v>
      </c>
      <c r="E5105" t="s">
        <v>518</v>
      </c>
      <c r="F5105" s="29">
        <v>14</v>
      </c>
      <c r="G5105" s="29">
        <v>1708108.33</v>
      </c>
      <c r="H5105" t="s">
        <v>11</v>
      </c>
      <c r="I5105" t="s">
        <v>1362</v>
      </c>
      <c r="J5105" t="s">
        <v>627</v>
      </c>
      <c r="K5105" t="s">
        <v>724</v>
      </c>
    </row>
    <row r="5106" spans="1:11">
      <c r="A5106" s="26">
        <v>43280</v>
      </c>
      <c r="B5106" t="s">
        <v>516</v>
      </c>
      <c r="C5106" t="s">
        <v>517</v>
      </c>
      <c r="D5106" t="s">
        <v>615</v>
      </c>
      <c r="E5106" t="s">
        <v>518</v>
      </c>
      <c r="F5106" s="29">
        <v>9</v>
      </c>
      <c r="G5106" s="29">
        <v>781100.67</v>
      </c>
      <c r="H5106" t="s">
        <v>11</v>
      </c>
      <c r="I5106" t="s">
        <v>1356</v>
      </c>
      <c r="J5106" t="s">
        <v>627</v>
      </c>
      <c r="K5106" t="s">
        <v>1357</v>
      </c>
    </row>
    <row r="5107" spans="1:11">
      <c r="A5107" s="26">
        <v>43280</v>
      </c>
      <c r="B5107" t="s">
        <v>516</v>
      </c>
      <c r="C5107" t="s">
        <v>517</v>
      </c>
      <c r="D5107" t="s">
        <v>615</v>
      </c>
      <c r="E5107" t="s">
        <v>518</v>
      </c>
      <c r="F5107" s="29">
        <v>214</v>
      </c>
      <c r="G5107" s="29">
        <v>4488798.67</v>
      </c>
      <c r="H5107" t="s">
        <v>11</v>
      </c>
      <c r="I5107" t="s">
        <v>1257</v>
      </c>
      <c r="J5107" t="s">
        <v>627</v>
      </c>
      <c r="K5107" t="s">
        <v>726</v>
      </c>
    </row>
    <row r="5108" spans="1:11">
      <c r="A5108" s="26">
        <v>43280</v>
      </c>
      <c r="B5108" t="s">
        <v>516</v>
      </c>
      <c r="C5108" t="s">
        <v>517</v>
      </c>
      <c r="D5108" t="s">
        <v>615</v>
      </c>
      <c r="E5108" t="s">
        <v>518</v>
      </c>
      <c r="F5108" s="29">
        <v>1540</v>
      </c>
      <c r="G5108" s="29">
        <v>1361434576.6700001</v>
      </c>
      <c r="H5108" t="s">
        <v>11</v>
      </c>
      <c r="I5108" t="s">
        <v>735</v>
      </c>
      <c r="J5108" t="s">
        <v>627</v>
      </c>
      <c r="K5108" t="s">
        <v>736</v>
      </c>
    </row>
    <row r="5109" spans="1:11">
      <c r="A5109" s="26">
        <v>43280</v>
      </c>
      <c r="B5109" t="s">
        <v>516</v>
      </c>
      <c r="C5109" t="s">
        <v>517</v>
      </c>
      <c r="D5109" t="s">
        <v>615</v>
      </c>
      <c r="E5109" t="s">
        <v>518</v>
      </c>
      <c r="F5109" s="29">
        <v>1</v>
      </c>
      <c r="G5109" s="29">
        <v>1176793</v>
      </c>
      <c r="H5109" t="s">
        <v>11</v>
      </c>
      <c r="I5109" t="s">
        <v>1259</v>
      </c>
      <c r="J5109" t="s">
        <v>627</v>
      </c>
      <c r="K5109" t="s">
        <v>738</v>
      </c>
    </row>
    <row r="5110" spans="1:11">
      <c r="A5110" s="26">
        <v>43280</v>
      </c>
      <c r="B5110" t="s">
        <v>516</v>
      </c>
      <c r="C5110" t="s">
        <v>517</v>
      </c>
      <c r="D5110" t="s">
        <v>615</v>
      </c>
      <c r="E5110" t="s">
        <v>518</v>
      </c>
      <c r="F5110" s="29">
        <v>33</v>
      </c>
      <c r="G5110" s="29">
        <v>3116919.33</v>
      </c>
      <c r="H5110" t="s">
        <v>11</v>
      </c>
      <c r="I5110" t="s">
        <v>739</v>
      </c>
      <c r="J5110" t="s">
        <v>627</v>
      </c>
      <c r="K5110" t="s">
        <v>740</v>
      </c>
    </row>
    <row r="5111" spans="1:11">
      <c r="A5111" s="26">
        <v>43280</v>
      </c>
      <c r="B5111" t="s">
        <v>516</v>
      </c>
      <c r="C5111" t="s">
        <v>517</v>
      </c>
      <c r="D5111" t="s">
        <v>615</v>
      </c>
      <c r="E5111" t="s">
        <v>518</v>
      </c>
      <c r="F5111" s="29">
        <v>26</v>
      </c>
      <c r="G5111" s="29">
        <v>2054683</v>
      </c>
      <c r="H5111" t="s">
        <v>11</v>
      </c>
      <c r="I5111" t="s">
        <v>743</v>
      </c>
      <c r="J5111" t="s">
        <v>627</v>
      </c>
      <c r="K5111" t="s">
        <v>744</v>
      </c>
    </row>
    <row r="5112" spans="1:11">
      <c r="A5112" s="26">
        <v>43280</v>
      </c>
      <c r="B5112" t="s">
        <v>516</v>
      </c>
      <c r="C5112" t="s">
        <v>517</v>
      </c>
      <c r="D5112" t="s">
        <v>615</v>
      </c>
      <c r="E5112" t="s">
        <v>518</v>
      </c>
      <c r="F5112" s="29">
        <v>129</v>
      </c>
      <c r="G5112" s="29">
        <v>29303861.670000002</v>
      </c>
      <c r="H5112" t="s">
        <v>11</v>
      </c>
      <c r="I5112" t="s">
        <v>1260</v>
      </c>
      <c r="J5112" t="s">
        <v>627</v>
      </c>
      <c r="K5112" t="s">
        <v>746</v>
      </c>
    </row>
    <row r="5113" spans="1:11">
      <c r="A5113" s="26">
        <v>43280</v>
      </c>
      <c r="B5113" t="s">
        <v>516</v>
      </c>
      <c r="C5113" t="s">
        <v>517</v>
      </c>
      <c r="D5113" t="s">
        <v>615</v>
      </c>
      <c r="E5113" t="s">
        <v>518</v>
      </c>
      <c r="F5113" s="29">
        <v>2538</v>
      </c>
      <c r="G5113" s="29">
        <v>171765690</v>
      </c>
      <c r="H5113" t="s">
        <v>11</v>
      </c>
      <c r="I5113" t="s">
        <v>747</v>
      </c>
      <c r="J5113" t="s">
        <v>627</v>
      </c>
      <c r="K5113" t="s">
        <v>748</v>
      </c>
    </row>
    <row r="5114" spans="1:11">
      <c r="A5114" s="26">
        <v>43280</v>
      </c>
      <c r="B5114" t="s">
        <v>516</v>
      </c>
      <c r="C5114" t="s">
        <v>517</v>
      </c>
      <c r="D5114" t="s">
        <v>615</v>
      </c>
      <c r="E5114" t="s">
        <v>518</v>
      </c>
      <c r="F5114" s="29">
        <v>37</v>
      </c>
      <c r="G5114" s="29">
        <v>1276553.67</v>
      </c>
      <c r="H5114" t="s">
        <v>11</v>
      </c>
      <c r="I5114" t="s">
        <v>1261</v>
      </c>
      <c r="J5114" t="s">
        <v>627</v>
      </c>
      <c r="K5114" t="s">
        <v>750</v>
      </c>
    </row>
    <row r="5115" spans="1:11">
      <c r="A5115" s="26">
        <v>43280</v>
      </c>
      <c r="B5115" t="s">
        <v>516</v>
      </c>
      <c r="C5115" t="s">
        <v>517</v>
      </c>
      <c r="D5115" t="s">
        <v>615</v>
      </c>
      <c r="E5115" t="s">
        <v>518</v>
      </c>
      <c r="F5115" s="29">
        <v>199</v>
      </c>
      <c r="G5115" s="29">
        <v>5708319.3300000001</v>
      </c>
      <c r="H5115" t="s">
        <v>11</v>
      </c>
      <c r="I5115" t="s">
        <v>1262</v>
      </c>
      <c r="J5115" t="s">
        <v>627</v>
      </c>
      <c r="K5115" t="s">
        <v>752</v>
      </c>
    </row>
    <row r="5116" spans="1:11">
      <c r="A5116" s="26">
        <v>43280</v>
      </c>
      <c r="B5116" t="s">
        <v>516</v>
      </c>
      <c r="C5116" t="s">
        <v>517</v>
      </c>
      <c r="D5116" t="s">
        <v>615</v>
      </c>
      <c r="E5116" t="s">
        <v>518</v>
      </c>
      <c r="F5116" s="29">
        <v>1914</v>
      </c>
      <c r="G5116" s="29">
        <v>113705026.67</v>
      </c>
      <c r="H5116" t="s">
        <v>11</v>
      </c>
      <c r="I5116" t="s">
        <v>1263</v>
      </c>
      <c r="J5116" t="s">
        <v>627</v>
      </c>
      <c r="K5116" t="s">
        <v>754</v>
      </c>
    </row>
    <row r="5117" spans="1:11">
      <c r="A5117" s="26">
        <v>43280</v>
      </c>
      <c r="B5117" t="s">
        <v>516</v>
      </c>
      <c r="C5117" t="s">
        <v>517</v>
      </c>
      <c r="D5117" t="s">
        <v>615</v>
      </c>
      <c r="E5117" t="s">
        <v>518</v>
      </c>
      <c r="F5117" s="29">
        <v>1552</v>
      </c>
      <c r="G5117" s="29">
        <v>61215211</v>
      </c>
      <c r="H5117" t="s">
        <v>11</v>
      </c>
      <c r="I5117" t="s">
        <v>1264</v>
      </c>
      <c r="J5117" t="s">
        <v>627</v>
      </c>
      <c r="K5117" t="s">
        <v>756</v>
      </c>
    </row>
    <row r="5118" spans="1:11">
      <c r="A5118" s="26">
        <v>43280</v>
      </c>
      <c r="B5118" t="s">
        <v>516</v>
      </c>
      <c r="C5118" t="s">
        <v>517</v>
      </c>
      <c r="D5118" t="s">
        <v>615</v>
      </c>
      <c r="E5118" t="s">
        <v>518</v>
      </c>
      <c r="F5118" s="29">
        <v>86</v>
      </c>
      <c r="G5118" s="29">
        <v>7797627.3300000001</v>
      </c>
      <c r="H5118" t="s">
        <v>11</v>
      </c>
      <c r="I5118" t="s">
        <v>757</v>
      </c>
      <c r="J5118" t="s">
        <v>627</v>
      </c>
      <c r="K5118" t="s">
        <v>758</v>
      </c>
    </row>
    <row r="5119" spans="1:11">
      <c r="A5119" s="26">
        <v>43280</v>
      </c>
      <c r="B5119" t="s">
        <v>516</v>
      </c>
      <c r="C5119" t="s">
        <v>517</v>
      </c>
      <c r="D5119" t="s">
        <v>615</v>
      </c>
      <c r="E5119" t="s">
        <v>518</v>
      </c>
      <c r="F5119" s="29">
        <v>59</v>
      </c>
      <c r="G5119" s="29">
        <v>8884602</v>
      </c>
      <c r="H5119" t="s">
        <v>11</v>
      </c>
      <c r="I5119" t="s">
        <v>1265</v>
      </c>
      <c r="J5119" t="s">
        <v>627</v>
      </c>
      <c r="K5119" t="s">
        <v>760</v>
      </c>
    </row>
    <row r="5120" spans="1:11">
      <c r="A5120" s="26">
        <v>43280</v>
      </c>
      <c r="B5120" t="s">
        <v>516</v>
      </c>
      <c r="C5120" t="s">
        <v>517</v>
      </c>
      <c r="D5120" t="s">
        <v>615</v>
      </c>
      <c r="E5120" t="s">
        <v>518</v>
      </c>
      <c r="F5120" s="29">
        <v>1003</v>
      </c>
      <c r="G5120" s="29">
        <v>151265586.66999999</v>
      </c>
      <c r="H5120" t="s">
        <v>11</v>
      </c>
      <c r="I5120" t="s">
        <v>1266</v>
      </c>
      <c r="J5120" t="s">
        <v>627</v>
      </c>
      <c r="K5120" t="s">
        <v>762</v>
      </c>
    </row>
    <row r="5121" spans="1:11">
      <c r="A5121" s="26">
        <v>43280</v>
      </c>
      <c r="B5121" t="s">
        <v>516</v>
      </c>
      <c r="C5121" t="s">
        <v>517</v>
      </c>
      <c r="D5121" t="s">
        <v>615</v>
      </c>
      <c r="E5121" t="s">
        <v>518</v>
      </c>
      <c r="F5121" s="29">
        <v>1420</v>
      </c>
      <c r="G5121" s="29">
        <v>302494713</v>
      </c>
      <c r="H5121" t="s">
        <v>11</v>
      </c>
      <c r="I5121" t="s">
        <v>1267</v>
      </c>
      <c r="J5121" t="s">
        <v>627</v>
      </c>
      <c r="K5121" t="s">
        <v>764</v>
      </c>
    </row>
    <row r="5122" spans="1:11">
      <c r="A5122" s="26">
        <v>43280</v>
      </c>
      <c r="B5122" t="s">
        <v>516</v>
      </c>
      <c r="C5122" t="s">
        <v>517</v>
      </c>
      <c r="D5122" t="s">
        <v>615</v>
      </c>
      <c r="E5122" t="s">
        <v>518</v>
      </c>
      <c r="F5122" s="29">
        <v>162</v>
      </c>
      <c r="G5122" s="29">
        <v>39176304.670000002</v>
      </c>
      <c r="H5122" t="s">
        <v>11</v>
      </c>
      <c r="I5122" t="s">
        <v>1268</v>
      </c>
      <c r="J5122" t="s">
        <v>627</v>
      </c>
      <c r="K5122" t="s">
        <v>766</v>
      </c>
    </row>
    <row r="5123" spans="1:11">
      <c r="A5123" s="26">
        <v>43280</v>
      </c>
      <c r="B5123" t="s">
        <v>516</v>
      </c>
      <c r="C5123" t="s">
        <v>517</v>
      </c>
      <c r="D5123" t="s">
        <v>615</v>
      </c>
      <c r="E5123" t="s">
        <v>518</v>
      </c>
      <c r="F5123" s="29">
        <v>8</v>
      </c>
      <c r="G5123" s="29">
        <v>557378.32999999996</v>
      </c>
      <c r="H5123" t="s">
        <v>11</v>
      </c>
      <c r="I5123" t="s">
        <v>767</v>
      </c>
      <c r="J5123" t="s">
        <v>627</v>
      </c>
      <c r="K5123" t="s">
        <v>768</v>
      </c>
    </row>
    <row r="5124" spans="1:11">
      <c r="A5124" s="26">
        <v>43280</v>
      </c>
      <c r="B5124" t="s">
        <v>516</v>
      </c>
      <c r="C5124" t="s">
        <v>517</v>
      </c>
      <c r="D5124" t="s">
        <v>615</v>
      </c>
      <c r="E5124" t="s">
        <v>518</v>
      </c>
      <c r="F5124" s="29">
        <v>17</v>
      </c>
      <c r="G5124" s="29">
        <v>1365265.67</v>
      </c>
      <c r="H5124" t="s">
        <v>11</v>
      </c>
      <c r="I5124" t="s">
        <v>769</v>
      </c>
      <c r="J5124" t="s">
        <v>627</v>
      </c>
      <c r="K5124" t="s">
        <v>770</v>
      </c>
    </row>
    <row r="5125" spans="1:11">
      <c r="A5125" s="26">
        <v>43280</v>
      </c>
      <c r="B5125" t="s">
        <v>516</v>
      </c>
      <c r="C5125" t="s">
        <v>517</v>
      </c>
      <c r="D5125" t="s">
        <v>615</v>
      </c>
      <c r="E5125" t="s">
        <v>518</v>
      </c>
      <c r="F5125" s="29">
        <v>83</v>
      </c>
      <c r="G5125" s="29">
        <v>2575178</v>
      </c>
      <c r="H5125" t="s">
        <v>11</v>
      </c>
      <c r="I5125" t="s">
        <v>1269</v>
      </c>
      <c r="J5125" t="s">
        <v>627</v>
      </c>
      <c r="K5125" t="s">
        <v>772</v>
      </c>
    </row>
    <row r="5126" spans="1:11">
      <c r="A5126" s="26">
        <v>43280</v>
      </c>
      <c r="B5126" t="s">
        <v>516</v>
      </c>
      <c r="C5126" t="s">
        <v>517</v>
      </c>
      <c r="D5126" t="s">
        <v>615</v>
      </c>
      <c r="E5126" t="s">
        <v>518</v>
      </c>
      <c r="F5126" s="29">
        <v>6</v>
      </c>
      <c r="G5126" s="29">
        <v>782695</v>
      </c>
      <c r="H5126" t="s">
        <v>11</v>
      </c>
      <c r="I5126" t="s">
        <v>773</v>
      </c>
      <c r="J5126" t="s">
        <v>627</v>
      </c>
      <c r="K5126" t="s">
        <v>774</v>
      </c>
    </row>
    <row r="5127" spans="1:11">
      <c r="A5127" s="26">
        <v>43280</v>
      </c>
      <c r="B5127" t="s">
        <v>516</v>
      </c>
      <c r="C5127" t="s">
        <v>517</v>
      </c>
      <c r="D5127" t="s">
        <v>615</v>
      </c>
      <c r="E5127" t="s">
        <v>518</v>
      </c>
      <c r="F5127" s="29">
        <v>206</v>
      </c>
      <c r="G5127" s="29">
        <v>5242128.67</v>
      </c>
      <c r="H5127" t="s">
        <v>11</v>
      </c>
      <c r="I5127" t="s">
        <v>1358</v>
      </c>
      <c r="J5127" t="s">
        <v>627</v>
      </c>
      <c r="K5127" t="s">
        <v>1359</v>
      </c>
    </row>
    <row r="5128" spans="1:11">
      <c r="A5128" s="26">
        <v>43280</v>
      </c>
      <c r="B5128" t="s">
        <v>516</v>
      </c>
      <c r="C5128" t="s">
        <v>517</v>
      </c>
      <c r="D5128" t="s">
        <v>615</v>
      </c>
      <c r="E5128" t="s">
        <v>518</v>
      </c>
      <c r="F5128" s="29">
        <v>96</v>
      </c>
      <c r="G5128" s="29">
        <v>5582039</v>
      </c>
      <c r="H5128" t="s">
        <v>11</v>
      </c>
      <c r="I5128" t="s">
        <v>775</v>
      </c>
      <c r="J5128" t="s">
        <v>627</v>
      </c>
      <c r="K5128" t="s">
        <v>776</v>
      </c>
    </row>
    <row r="5129" spans="1:11">
      <c r="A5129" s="26">
        <v>43280</v>
      </c>
      <c r="B5129" t="s">
        <v>516</v>
      </c>
      <c r="C5129" t="s">
        <v>517</v>
      </c>
      <c r="D5129" t="s">
        <v>615</v>
      </c>
      <c r="E5129" t="s">
        <v>518</v>
      </c>
      <c r="F5129" s="29">
        <v>1698</v>
      </c>
      <c r="G5129" s="29">
        <v>368654696.32999998</v>
      </c>
      <c r="H5129" t="s">
        <v>11</v>
      </c>
      <c r="I5129" t="s">
        <v>777</v>
      </c>
      <c r="J5129" t="s">
        <v>627</v>
      </c>
      <c r="K5129" t="s">
        <v>778</v>
      </c>
    </row>
    <row r="5130" spans="1:11">
      <c r="A5130" s="26">
        <v>43280</v>
      </c>
      <c r="B5130" t="s">
        <v>516</v>
      </c>
      <c r="C5130" t="s">
        <v>517</v>
      </c>
      <c r="D5130" t="s">
        <v>615</v>
      </c>
      <c r="E5130" t="s">
        <v>518</v>
      </c>
      <c r="F5130" s="29">
        <v>334</v>
      </c>
      <c r="G5130" s="29">
        <v>33861403</v>
      </c>
      <c r="H5130" t="s">
        <v>11</v>
      </c>
      <c r="I5130" t="s">
        <v>1270</v>
      </c>
      <c r="J5130" t="s">
        <v>627</v>
      </c>
      <c r="K5130" t="s">
        <v>780</v>
      </c>
    </row>
    <row r="5131" spans="1:11">
      <c r="A5131" s="26">
        <v>43280</v>
      </c>
      <c r="B5131" t="s">
        <v>516</v>
      </c>
      <c r="C5131" t="s">
        <v>517</v>
      </c>
      <c r="D5131" t="s">
        <v>615</v>
      </c>
      <c r="E5131" t="s">
        <v>518</v>
      </c>
      <c r="F5131" s="29">
        <v>911</v>
      </c>
      <c r="G5131" s="29">
        <v>632751006.66999996</v>
      </c>
      <c r="H5131" t="s">
        <v>11</v>
      </c>
      <c r="I5131" t="s">
        <v>781</v>
      </c>
      <c r="J5131" t="s">
        <v>627</v>
      </c>
      <c r="K5131" t="s">
        <v>782</v>
      </c>
    </row>
    <row r="5132" spans="1:11">
      <c r="A5132" s="26">
        <v>43280</v>
      </c>
      <c r="B5132" t="s">
        <v>516</v>
      </c>
      <c r="C5132" t="s">
        <v>517</v>
      </c>
      <c r="D5132" t="s">
        <v>615</v>
      </c>
      <c r="E5132" t="s">
        <v>518</v>
      </c>
      <c r="F5132" s="29">
        <v>22</v>
      </c>
      <c r="G5132" s="29">
        <v>1149143</v>
      </c>
      <c r="H5132" t="s">
        <v>11</v>
      </c>
      <c r="I5132" t="s">
        <v>1271</v>
      </c>
      <c r="J5132" t="s">
        <v>627</v>
      </c>
      <c r="K5132" t="s">
        <v>784</v>
      </c>
    </row>
    <row r="5133" spans="1:11">
      <c r="A5133" s="26">
        <v>43280</v>
      </c>
      <c r="B5133" t="s">
        <v>516</v>
      </c>
      <c r="C5133" t="s">
        <v>517</v>
      </c>
      <c r="D5133" t="s">
        <v>615</v>
      </c>
      <c r="E5133" t="s">
        <v>518</v>
      </c>
      <c r="F5133" s="29">
        <v>50</v>
      </c>
      <c r="G5133" s="29">
        <v>1359013.67</v>
      </c>
      <c r="H5133" t="s">
        <v>11</v>
      </c>
      <c r="I5133" t="s">
        <v>1272</v>
      </c>
      <c r="J5133" t="s">
        <v>627</v>
      </c>
      <c r="K5133" t="s">
        <v>786</v>
      </c>
    </row>
    <row r="5134" spans="1:11">
      <c r="A5134" s="26">
        <v>43280</v>
      </c>
      <c r="B5134" t="s">
        <v>516</v>
      </c>
      <c r="C5134" t="s">
        <v>517</v>
      </c>
      <c r="D5134" t="s">
        <v>615</v>
      </c>
      <c r="E5134" t="s">
        <v>518</v>
      </c>
      <c r="F5134" s="29">
        <v>2878</v>
      </c>
      <c r="G5134" s="29">
        <v>2058626555.71</v>
      </c>
      <c r="H5134" t="s">
        <v>11</v>
      </c>
      <c r="I5134" t="s">
        <v>1273</v>
      </c>
      <c r="J5134" t="s">
        <v>627</v>
      </c>
      <c r="K5134" t="s">
        <v>788</v>
      </c>
    </row>
    <row r="5135" spans="1:11">
      <c r="A5135" s="26">
        <v>43280</v>
      </c>
      <c r="B5135" t="s">
        <v>516</v>
      </c>
      <c r="C5135" t="s">
        <v>517</v>
      </c>
      <c r="D5135" t="s">
        <v>615</v>
      </c>
      <c r="E5135" t="s">
        <v>518</v>
      </c>
      <c r="F5135" s="29">
        <v>1210</v>
      </c>
      <c r="G5135" s="29">
        <v>146355709</v>
      </c>
      <c r="H5135" t="s">
        <v>11</v>
      </c>
      <c r="I5135" t="s">
        <v>1274</v>
      </c>
      <c r="J5135" t="s">
        <v>627</v>
      </c>
      <c r="K5135" t="s">
        <v>790</v>
      </c>
    </row>
    <row r="5136" spans="1:11">
      <c r="A5136" s="26">
        <v>43280</v>
      </c>
      <c r="B5136" t="s">
        <v>516</v>
      </c>
      <c r="C5136" t="s">
        <v>517</v>
      </c>
      <c r="D5136" t="s">
        <v>615</v>
      </c>
      <c r="E5136" t="s">
        <v>518</v>
      </c>
      <c r="F5136" s="29">
        <v>402</v>
      </c>
      <c r="G5136" s="29">
        <v>6691723.6699999999</v>
      </c>
      <c r="H5136" t="s">
        <v>11</v>
      </c>
      <c r="I5136" t="s">
        <v>791</v>
      </c>
      <c r="J5136" t="s">
        <v>627</v>
      </c>
      <c r="K5136" t="s">
        <v>792</v>
      </c>
    </row>
    <row r="5137" spans="1:11">
      <c r="A5137" s="26">
        <v>43280</v>
      </c>
      <c r="B5137" t="s">
        <v>516</v>
      </c>
      <c r="C5137" t="s">
        <v>517</v>
      </c>
      <c r="D5137" t="s">
        <v>615</v>
      </c>
      <c r="E5137" t="s">
        <v>518</v>
      </c>
      <c r="F5137" s="29">
        <v>62</v>
      </c>
      <c r="G5137" s="29">
        <v>2610182.33</v>
      </c>
      <c r="H5137" t="s">
        <v>11</v>
      </c>
      <c r="I5137" t="s">
        <v>793</v>
      </c>
      <c r="J5137" t="s">
        <v>627</v>
      </c>
      <c r="K5137" t="s">
        <v>794</v>
      </c>
    </row>
    <row r="5138" spans="1:11">
      <c r="A5138" s="26">
        <v>43280</v>
      </c>
      <c r="B5138" t="s">
        <v>516</v>
      </c>
      <c r="C5138" t="s">
        <v>517</v>
      </c>
      <c r="D5138" t="s">
        <v>615</v>
      </c>
      <c r="E5138" t="s">
        <v>518</v>
      </c>
      <c r="F5138" s="29">
        <v>41</v>
      </c>
      <c r="G5138" s="29">
        <v>3772401.67</v>
      </c>
      <c r="H5138" t="s">
        <v>11</v>
      </c>
      <c r="I5138" t="s">
        <v>795</v>
      </c>
      <c r="J5138" t="s">
        <v>627</v>
      </c>
      <c r="K5138" t="s">
        <v>796</v>
      </c>
    </row>
    <row r="5139" spans="1:11">
      <c r="A5139" s="26">
        <v>43280</v>
      </c>
      <c r="B5139" t="s">
        <v>516</v>
      </c>
      <c r="C5139" t="s">
        <v>517</v>
      </c>
      <c r="D5139" t="s">
        <v>615</v>
      </c>
      <c r="E5139" t="s">
        <v>518</v>
      </c>
      <c r="F5139" s="29">
        <v>2</v>
      </c>
      <c r="G5139" s="29">
        <v>84969.67</v>
      </c>
      <c r="H5139" t="s">
        <v>11</v>
      </c>
      <c r="I5139" t="s">
        <v>1360</v>
      </c>
      <c r="J5139" t="s">
        <v>627</v>
      </c>
      <c r="K5139" t="s">
        <v>1361</v>
      </c>
    </row>
    <row r="5140" spans="1:11">
      <c r="A5140" s="26">
        <v>43280</v>
      </c>
      <c r="B5140" t="s">
        <v>516</v>
      </c>
      <c r="C5140" t="s">
        <v>517</v>
      </c>
      <c r="D5140" t="s">
        <v>615</v>
      </c>
      <c r="E5140" t="s">
        <v>518</v>
      </c>
      <c r="F5140" s="29">
        <v>6</v>
      </c>
      <c r="G5140" s="29">
        <v>804950.33</v>
      </c>
      <c r="H5140" t="s">
        <v>11</v>
      </c>
      <c r="I5140" t="s">
        <v>797</v>
      </c>
      <c r="J5140" t="s">
        <v>627</v>
      </c>
      <c r="K5140" t="s">
        <v>798</v>
      </c>
    </row>
    <row r="5141" spans="1:11">
      <c r="A5141" s="26">
        <v>43280</v>
      </c>
      <c r="B5141" t="s">
        <v>516</v>
      </c>
      <c r="C5141" t="s">
        <v>517</v>
      </c>
      <c r="D5141" t="s">
        <v>615</v>
      </c>
      <c r="E5141" t="s">
        <v>518</v>
      </c>
      <c r="F5141" s="29">
        <v>555</v>
      </c>
      <c r="G5141" s="29">
        <v>16851990.329999998</v>
      </c>
      <c r="H5141" t="s">
        <v>11</v>
      </c>
      <c r="I5141" t="s">
        <v>1275</v>
      </c>
      <c r="J5141" t="s">
        <v>627</v>
      </c>
      <c r="K5141" t="s">
        <v>802</v>
      </c>
    </row>
    <row r="5142" spans="1:11">
      <c r="A5142" s="26">
        <v>43280</v>
      </c>
      <c r="B5142" t="s">
        <v>516</v>
      </c>
      <c r="C5142" t="s">
        <v>517</v>
      </c>
      <c r="D5142" t="s">
        <v>615</v>
      </c>
      <c r="E5142" t="s">
        <v>518</v>
      </c>
      <c r="F5142" s="29">
        <v>27</v>
      </c>
      <c r="G5142" s="29">
        <v>1743693</v>
      </c>
      <c r="H5142" t="s">
        <v>11</v>
      </c>
      <c r="I5142" t="s">
        <v>1276</v>
      </c>
      <c r="J5142" t="s">
        <v>627</v>
      </c>
      <c r="K5142" t="s">
        <v>1217</v>
      </c>
    </row>
    <row r="5143" spans="1:11">
      <c r="A5143" s="26">
        <v>43280</v>
      </c>
      <c r="B5143" t="s">
        <v>516</v>
      </c>
      <c r="C5143" t="s">
        <v>517</v>
      </c>
      <c r="D5143" t="s">
        <v>615</v>
      </c>
      <c r="E5143" t="s">
        <v>518</v>
      </c>
      <c r="F5143" s="29">
        <v>105</v>
      </c>
      <c r="G5143" s="29">
        <v>1951152</v>
      </c>
      <c r="H5143" t="s">
        <v>11</v>
      </c>
      <c r="I5143" t="s">
        <v>1277</v>
      </c>
      <c r="J5143" t="s">
        <v>627</v>
      </c>
      <c r="K5143" t="s">
        <v>804</v>
      </c>
    </row>
    <row r="5144" spans="1:11">
      <c r="A5144" s="26">
        <v>43280</v>
      </c>
      <c r="B5144" t="s">
        <v>516</v>
      </c>
      <c r="C5144" t="s">
        <v>517</v>
      </c>
      <c r="D5144" t="s">
        <v>615</v>
      </c>
      <c r="E5144" t="s">
        <v>518</v>
      </c>
      <c r="F5144" s="29">
        <v>3</v>
      </c>
      <c r="G5144" s="29">
        <v>103865.33</v>
      </c>
      <c r="H5144" t="s">
        <v>11</v>
      </c>
      <c r="I5144" t="s">
        <v>1278</v>
      </c>
      <c r="J5144" t="s">
        <v>627</v>
      </c>
      <c r="K5144" t="s">
        <v>806</v>
      </c>
    </row>
    <row r="5145" spans="1:11">
      <c r="A5145" s="26">
        <v>43280</v>
      </c>
      <c r="B5145" t="s">
        <v>516</v>
      </c>
      <c r="C5145" t="s">
        <v>517</v>
      </c>
      <c r="D5145" t="s">
        <v>615</v>
      </c>
      <c r="E5145" t="s">
        <v>518</v>
      </c>
      <c r="F5145" s="29">
        <v>129</v>
      </c>
      <c r="G5145" s="29">
        <v>10865763.67</v>
      </c>
      <c r="H5145" t="s">
        <v>11</v>
      </c>
      <c r="I5145" t="s">
        <v>1218</v>
      </c>
      <c r="J5145" t="s">
        <v>627</v>
      </c>
      <c r="K5145" t="s">
        <v>808</v>
      </c>
    </row>
    <row r="5146" spans="1:11">
      <c r="A5146" s="26">
        <v>43280</v>
      </c>
      <c r="B5146" t="s">
        <v>516</v>
      </c>
      <c r="C5146" t="s">
        <v>517</v>
      </c>
      <c r="D5146" t="s">
        <v>615</v>
      </c>
      <c r="E5146" t="s">
        <v>518</v>
      </c>
      <c r="F5146" s="29">
        <v>33</v>
      </c>
      <c r="G5146" s="29">
        <v>254499577.66999999</v>
      </c>
      <c r="H5146" t="s">
        <v>11</v>
      </c>
      <c r="I5146" t="s">
        <v>1279</v>
      </c>
      <c r="J5146" t="s">
        <v>627</v>
      </c>
      <c r="K5146" t="s">
        <v>810</v>
      </c>
    </row>
    <row r="5147" spans="1:11">
      <c r="A5147" s="26">
        <v>43280</v>
      </c>
      <c r="B5147" t="s">
        <v>516</v>
      </c>
      <c r="C5147" t="s">
        <v>517</v>
      </c>
      <c r="D5147" t="s">
        <v>615</v>
      </c>
      <c r="E5147" t="s">
        <v>518</v>
      </c>
      <c r="F5147" s="29">
        <v>1675</v>
      </c>
      <c r="G5147" s="29">
        <v>338772469.67000002</v>
      </c>
      <c r="H5147" t="s">
        <v>11</v>
      </c>
      <c r="I5147" t="s">
        <v>811</v>
      </c>
      <c r="J5147" t="s">
        <v>627</v>
      </c>
      <c r="K5147" t="s">
        <v>812</v>
      </c>
    </row>
    <row r="5148" spans="1:11">
      <c r="A5148" s="26">
        <v>43280</v>
      </c>
      <c r="B5148" t="s">
        <v>516</v>
      </c>
      <c r="C5148" t="s">
        <v>517</v>
      </c>
      <c r="D5148" t="s">
        <v>615</v>
      </c>
      <c r="E5148" t="s">
        <v>518</v>
      </c>
      <c r="F5148" s="29">
        <v>5</v>
      </c>
      <c r="G5148" s="29">
        <v>355034.33</v>
      </c>
      <c r="H5148" t="s">
        <v>11</v>
      </c>
      <c r="I5148" t="s">
        <v>1338</v>
      </c>
      <c r="J5148" t="s">
        <v>627</v>
      </c>
      <c r="K5148" t="s">
        <v>1339</v>
      </c>
    </row>
    <row r="5149" spans="1:11">
      <c r="A5149" s="26">
        <v>43280</v>
      </c>
      <c r="B5149" t="s">
        <v>516</v>
      </c>
      <c r="C5149" t="s">
        <v>517</v>
      </c>
      <c r="D5149" t="s">
        <v>615</v>
      </c>
      <c r="E5149" t="s">
        <v>518</v>
      </c>
      <c r="F5149" s="29">
        <v>58</v>
      </c>
      <c r="G5149" s="29">
        <v>16092771</v>
      </c>
      <c r="H5149" t="s">
        <v>11</v>
      </c>
      <c r="I5149" t="s">
        <v>813</v>
      </c>
      <c r="J5149" t="s">
        <v>627</v>
      </c>
      <c r="K5149" t="s">
        <v>814</v>
      </c>
    </row>
    <row r="5150" spans="1:11">
      <c r="A5150" s="26">
        <v>43280</v>
      </c>
      <c r="B5150" t="s">
        <v>516</v>
      </c>
      <c r="C5150" t="s">
        <v>517</v>
      </c>
      <c r="D5150" t="s">
        <v>615</v>
      </c>
      <c r="E5150" t="s">
        <v>518</v>
      </c>
      <c r="F5150" s="29">
        <v>532</v>
      </c>
      <c r="G5150" s="29">
        <v>69341530.329999998</v>
      </c>
      <c r="H5150" t="s">
        <v>11</v>
      </c>
      <c r="I5150" t="s">
        <v>815</v>
      </c>
      <c r="J5150" t="s">
        <v>627</v>
      </c>
      <c r="K5150" t="s">
        <v>816</v>
      </c>
    </row>
    <row r="5151" spans="1:11">
      <c r="A5151" s="26">
        <v>43280</v>
      </c>
      <c r="B5151" t="s">
        <v>516</v>
      </c>
      <c r="C5151" t="s">
        <v>517</v>
      </c>
      <c r="D5151" t="s">
        <v>615</v>
      </c>
      <c r="E5151" t="s">
        <v>518</v>
      </c>
      <c r="F5151" s="29">
        <v>4</v>
      </c>
      <c r="G5151" s="29">
        <v>404896.33</v>
      </c>
      <c r="H5151" t="s">
        <v>11</v>
      </c>
      <c r="I5151" t="s">
        <v>817</v>
      </c>
      <c r="J5151" t="s">
        <v>627</v>
      </c>
      <c r="K5151" t="s">
        <v>818</v>
      </c>
    </row>
    <row r="5152" spans="1:11">
      <c r="A5152" s="26">
        <v>43280</v>
      </c>
      <c r="B5152" t="s">
        <v>516</v>
      </c>
      <c r="C5152" t="s">
        <v>517</v>
      </c>
      <c r="D5152" t="s">
        <v>615</v>
      </c>
      <c r="E5152" t="s">
        <v>518</v>
      </c>
      <c r="F5152" s="29">
        <v>519</v>
      </c>
      <c r="G5152" s="29">
        <v>18363694.329999998</v>
      </c>
      <c r="H5152" t="s">
        <v>11</v>
      </c>
      <c r="I5152" t="s">
        <v>819</v>
      </c>
      <c r="J5152" t="s">
        <v>627</v>
      </c>
      <c r="K5152" t="s">
        <v>820</v>
      </c>
    </row>
    <row r="5153" spans="1:11">
      <c r="A5153" s="26">
        <v>43280</v>
      </c>
      <c r="B5153" t="s">
        <v>516</v>
      </c>
      <c r="C5153" t="s">
        <v>517</v>
      </c>
      <c r="D5153" t="s">
        <v>615</v>
      </c>
      <c r="E5153" t="s">
        <v>518</v>
      </c>
      <c r="F5153" s="29">
        <v>4</v>
      </c>
      <c r="G5153" s="29">
        <v>271409.33</v>
      </c>
      <c r="H5153" t="s">
        <v>11</v>
      </c>
      <c r="I5153" t="s">
        <v>1280</v>
      </c>
      <c r="J5153" t="s">
        <v>627</v>
      </c>
      <c r="K5153" t="s">
        <v>822</v>
      </c>
    </row>
    <row r="5154" spans="1:11">
      <c r="A5154" s="26">
        <v>43280</v>
      </c>
      <c r="B5154" t="s">
        <v>516</v>
      </c>
      <c r="C5154" t="s">
        <v>517</v>
      </c>
      <c r="D5154" t="s">
        <v>615</v>
      </c>
      <c r="E5154" t="s">
        <v>518</v>
      </c>
      <c r="F5154" s="29">
        <v>6</v>
      </c>
      <c r="G5154" s="29">
        <v>278997.67</v>
      </c>
      <c r="H5154" t="s">
        <v>11</v>
      </c>
      <c r="I5154" t="s">
        <v>1352</v>
      </c>
      <c r="J5154" t="s">
        <v>627</v>
      </c>
      <c r="K5154" t="s">
        <v>1353</v>
      </c>
    </row>
    <row r="5155" spans="1:11">
      <c r="A5155" s="26">
        <v>43280</v>
      </c>
      <c r="B5155" t="s">
        <v>516</v>
      </c>
      <c r="C5155" t="s">
        <v>517</v>
      </c>
      <c r="D5155" t="s">
        <v>615</v>
      </c>
      <c r="E5155" t="s">
        <v>518</v>
      </c>
      <c r="F5155" s="29">
        <v>110</v>
      </c>
      <c r="G5155" s="29">
        <v>12364044.67</v>
      </c>
      <c r="H5155" t="s">
        <v>11</v>
      </c>
      <c r="I5155" t="s">
        <v>823</v>
      </c>
      <c r="J5155" t="s">
        <v>627</v>
      </c>
      <c r="K5155" t="s">
        <v>824</v>
      </c>
    </row>
    <row r="5156" spans="1:11">
      <c r="A5156" s="26">
        <v>43280</v>
      </c>
      <c r="B5156" t="s">
        <v>516</v>
      </c>
      <c r="C5156" t="s">
        <v>517</v>
      </c>
      <c r="D5156" t="s">
        <v>615</v>
      </c>
      <c r="E5156" t="s">
        <v>518</v>
      </c>
      <c r="F5156" s="29">
        <v>10</v>
      </c>
      <c r="G5156" s="29">
        <v>1623966.33</v>
      </c>
      <c r="H5156" t="s">
        <v>11</v>
      </c>
      <c r="I5156" t="s">
        <v>1281</v>
      </c>
      <c r="J5156" t="s">
        <v>627</v>
      </c>
      <c r="K5156" t="s">
        <v>826</v>
      </c>
    </row>
    <row r="5157" spans="1:11">
      <c r="A5157" s="26">
        <v>43280</v>
      </c>
      <c r="B5157" t="s">
        <v>516</v>
      </c>
      <c r="C5157" t="s">
        <v>517</v>
      </c>
      <c r="D5157" t="s">
        <v>615</v>
      </c>
      <c r="E5157" t="s">
        <v>518</v>
      </c>
      <c r="F5157" s="29">
        <v>190</v>
      </c>
      <c r="G5157" s="29">
        <v>8003677</v>
      </c>
      <c r="H5157" t="s">
        <v>11</v>
      </c>
      <c r="I5157" t="s">
        <v>827</v>
      </c>
      <c r="J5157" t="s">
        <v>627</v>
      </c>
      <c r="K5157" t="s">
        <v>828</v>
      </c>
    </row>
    <row r="5158" spans="1:11">
      <c r="A5158" s="26">
        <v>43280</v>
      </c>
      <c r="B5158" t="s">
        <v>516</v>
      </c>
      <c r="C5158" t="s">
        <v>517</v>
      </c>
      <c r="D5158" t="s">
        <v>615</v>
      </c>
      <c r="E5158" t="s">
        <v>518</v>
      </c>
      <c r="F5158" s="29">
        <v>2117</v>
      </c>
      <c r="G5158" s="29">
        <v>1178668841</v>
      </c>
      <c r="H5158" t="s">
        <v>11</v>
      </c>
      <c r="I5158" t="s">
        <v>829</v>
      </c>
      <c r="J5158" t="s">
        <v>627</v>
      </c>
      <c r="K5158" t="s">
        <v>830</v>
      </c>
    </row>
    <row r="5159" spans="1:11">
      <c r="A5159" s="26">
        <v>43280</v>
      </c>
      <c r="B5159" t="s">
        <v>516</v>
      </c>
      <c r="C5159" t="s">
        <v>517</v>
      </c>
      <c r="D5159" t="s">
        <v>615</v>
      </c>
      <c r="E5159" t="s">
        <v>518</v>
      </c>
      <c r="F5159" s="29">
        <v>160</v>
      </c>
      <c r="G5159" s="29">
        <v>4795503</v>
      </c>
      <c r="H5159" t="s">
        <v>11</v>
      </c>
      <c r="I5159" t="s">
        <v>1367</v>
      </c>
      <c r="J5159" t="s">
        <v>627</v>
      </c>
      <c r="K5159" t="s">
        <v>1368</v>
      </c>
    </row>
    <row r="5160" spans="1:11">
      <c r="A5160" s="26">
        <v>43280</v>
      </c>
      <c r="B5160" t="s">
        <v>516</v>
      </c>
      <c r="C5160" t="s">
        <v>517</v>
      </c>
      <c r="D5160" t="s">
        <v>615</v>
      </c>
      <c r="E5160" t="s">
        <v>518</v>
      </c>
      <c r="F5160" s="29">
        <v>183</v>
      </c>
      <c r="G5160" s="29">
        <v>72390830.329999998</v>
      </c>
      <c r="H5160" t="s">
        <v>11</v>
      </c>
      <c r="I5160" t="s">
        <v>1282</v>
      </c>
      <c r="J5160" t="s">
        <v>627</v>
      </c>
      <c r="K5160" t="s">
        <v>832</v>
      </c>
    </row>
    <row r="5161" spans="1:11">
      <c r="A5161" s="26">
        <v>43280</v>
      </c>
      <c r="B5161" t="s">
        <v>516</v>
      </c>
      <c r="C5161" t="s">
        <v>517</v>
      </c>
      <c r="D5161" t="s">
        <v>615</v>
      </c>
      <c r="E5161" t="s">
        <v>518</v>
      </c>
      <c r="F5161" s="29">
        <v>52</v>
      </c>
      <c r="G5161" s="29">
        <v>1312539.67</v>
      </c>
      <c r="H5161" t="s">
        <v>11</v>
      </c>
      <c r="I5161" t="s">
        <v>1369</v>
      </c>
      <c r="J5161" t="s">
        <v>627</v>
      </c>
      <c r="K5161" t="s">
        <v>1370</v>
      </c>
    </row>
    <row r="5162" spans="1:11">
      <c r="A5162" s="26">
        <v>43280</v>
      </c>
      <c r="B5162" t="s">
        <v>516</v>
      </c>
      <c r="C5162" t="s">
        <v>517</v>
      </c>
      <c r="D5162" t="s">
        <v>615</v>
      </c>
      <c r="E5162" t="s">
        <v>518</v>
      </c>
      <c r="F5162" s="29">
        <v>371</v>
      </c>
      <c r="G5162" s="29">
        <v>8659643.6699999999</v>
      </c>
      <c r="H5162" t="s">
        <v>11</v>
      </c>
      <c r="I5162" t="s">
        <v>1363</v>
      </c>
      <c r="J5162" t="s">
        <v>627</v>
      </c>
      <c r="K5162" t="s">
        <v>1341</v>
      </c>
    </row>
    <row r="5163" spans="1:11">
      <c r="A5163" s="26">
        <v>43280</v>
      </c>
      <c r="B5163" t="s">
        <v>516</v>
      </c>
      <c r="C5163" t="s">
        <v>517</v>
      </c>
      <c r="D5163" t="s">
        <v>615</v>
      </c>
      <c r="E5163" t="s">
        <v>518</v>
      </c>
      <c r="F5163" s="29">
        <v>1605</v>
      </c>
      <c r="G5163" s="29">
        <v>217336095.66999999</v>
      </c>
      <c r="H5163" t="s">
        <v>11</v>
      </c>
      <c r="I5163" t="s">
        <v>835</v>
      </c>
      <c r="J5163" t="s">
        <v>627</v>
      </c>
      <c r="K5163" t="s">
        <v>836</v>
      </c>
    </row>
    <row r="5164" spans="1:11">
      <c r="A5164" s="26">
        <v>43280</v>
      </c>
      <c r="B5164" t="s">
        <v>516</v>
      </c>
      <c r="C5164" t="s">
        <v>517</v>
      </c>
      <c r="D5164" t="s">
        <v>615</v>
      </c>
      <c r="E5164" t="s">
        <v>518</v>
      </c>
      <c r="F5164" s="29">
        <v>13</v>
      </c>
      <c r="G5164" s="29">
        <v>1056017.33</v>
      </c>
      <c r="H5164" t="s">
        <v>11</v>
      </c>
      <c r="I5164" t="s">
        <v>1283</v>
      </c>
      <c r="J5164" t="s">
        <v>627</v>
      </c>
      <c r="K5164" t="s">
        <v>838</v>
      </c>
    </row>
    <row r="5165" spans="1:11">
      <c r="A5165" s="26">
        <v>43280</v>
      </c>
      <c r="B5165" t="s">
        <v>516</v>
      </c>
      <c r="C5165" t="s">
        <v>517</v>
      </c>
      <c r="D5165" t="s">
        <v>615</v>
      </c>
      <c r="E5165" t="s">
        <v>518</v>
      </c>
      <c r="F5165" s="29">
        <v>245</v>
      </c>
      <c r="G5165" s="29">
        <v>33088972.329999998</v>
      </c>
      <c r="H5165" t="s">
        <v>11</v>
      </c>
      <c r="I5165" t="s">
        <v>1284</v>
      </c>
      <c r="J5165" t="s">
        <v>627</v>
      </c>
      <c r="K5165" t="s">
        <v>840</v>
      </c>
    </row>
    <row r="5166" spans="1:11">
      <c r="A5166" s="26">
        <v>43280</v>
      </c>
      <c r="B5166" t="s">
        <v>516</v>
      </c>
      <c r="C5166" t="s">
        <v>517</v>
      </c>
      <c r="D5166" t="s">
        <v>615</v>
      </c>
      <c r="E5166" t="s">
        <v>518</v>
      </c>
      <c r="F5166" s="29">
        <v>14</v>
      </c>
      <c r="G5166" s="29">
        <v>2592736.67</v>
      </c>
      <c r="H5166" t="s">
        <v>11</v>
      </c>
      <c r="I5166" t="s">
        <v>841</v>
      </c>
      <c r="J5166" t="s">
        <v>627</v>
      </c>
      <c r="K5166" t="s">
        <v>842</v>
      </c>
    </row>
    <row r="5167" spans="1:11">
      <c r="A5167" s="26">
        <v>43280</v>
      </c>
      <c r="B5167" t="s">
        <v>516</v>
      </c>
      <c r="C5167" t="s">
        <v>517</v>
      </c>
      <c r="D5167" t="s">
        <v>615</v>
      </c>
      <c r="E5167" t="s">
        <v>518</v>
      </c>
      <c r="F5167" s="29">
        <v>5112</v>
      </c>
      <c r="G5167" s="29">
        <v>613732884.33000004</v>
      </c>
      <c r="H5167" t="s">
        <v>11</v>
      </c>
      <c r="I5167" t="s">
        <v>1285</v>
      </c>
      <c r="J5167" t="s">
        <v>627</v>
      </c>
      <c r="K5167" t="s">
        <v>844</v>
      </c>
    </row>
    <row r="5168" spans="1:11">
      <c r="A5168" s="26">
        <v>43280</v>
      </c>
      <c r="B5168" t="s">
        <v>516</v>
      </c>
      <c r="C5168" t="s">
        <v>517</v>
      </c>
      <c r="D5168" t="s">
        <v>615</v>
      </c>
      <c r="E5168" t="s">
        <v>518</v>
      </c>
      <c r="F5168" s="29">
        <v>58</v>
      </c>
      <c r="G5168" s="29">
        <v>7454830.3300000001</v>
      </c>
      <c r="H5168" t="s">
        <v>11</v>
      </c>
      <c r="I5168" t="s">
        <v>845</v>
      </c>
      <c r="J5168" t="s">
        <v>627</v>
      </c>
      <c r="K5168" t="s">
        <v>846</v>
      </c>
    </row>
    <row r="5169" spans="1:11">
      <c r="A5169" s="26">
        <v>43280</v>
      </c>
      <c r="B5169" t="s">
        <v>516</v>
      </c>
      <c r="C5169" t="s">
        <v>517</v>
      </c>
      <c r="D5169" t="s">
        <v>615</v>
      </c>
      <c r="E5169" t="s">
        <v>518</v>
      </c>
      <c r="F5169" s="29">
        <v>24</v>
      </c>
      <c r="G5169" s="29">
        <v>4394820.67</v>
      </c>
      <c r="H5169" t="s">
        <v>11</v>
      </c>
      <c r="I5169" t="s">
        <v>849</v>
      </c>
      <c r="J5169" t="s">
        <v>627</v>
      </c>
      <c r="K5169" t="s">
        <v>850</v>
      </c>
    </row>
    <row r="5170" spans="1:11">
      <c r="A5170" s="26">
        <v>43280</v>
      </c>
      <c r="B5170" t="s">
        <v>516</v>
      </c>
      <c r="C5170" t="s">
        <v>517</v>
      </c>
      <c r="D5170" t="s">
        <v>615</v>
      </c>
      <c r="E5170" t="s">
        <v>518</v>
      </c>
      <c r="F5170" s="29">
        <v>61</v>
      </c>
      <c r="G5170" s="29">
        <v>13564205.33</v>
      </c>
      <c r="H5170" t="s">
        <v>11</v>
      </c>
      <c r="I5170" t="s">
        <v>1286</v>
      </c>
      <c r="J5170" t="s">
        <v>627</v>
      </c>
      <c r="K5170" t="s">
        <v>852</v>
      </c>
    </row>
    <row r="5171" spans="1:11">
      <c r="A5171" s="26">
        <v>43280</v>
      </c>
      <c r="B5171" t="s">
        <v>516</v>
      </c>
      <c r="C5171" t="s">
        <v>517</v>
      </c>
      <c r="D5171" t="s">
        <v>615</v>
      </c>
      <c r="E5171" t="s">
        <v>518</v>
      </c>
      <c r="F5171" s="29">
        <v>17</v>
      </c>
      <c r="G5171" s="29">
        <v>670008</v>
      </c>
      <c r="H5171" t="s">
        <v>11</v>
      </c>
      <c r="I5171" t="s">
        <v>1287</v>
      </c>
      <c r="J5171" t="s">
        <v>627</v>
      </c>
      <c r="K5171" t="s">
        <v>856</v>
      </c>
    </row>
    <row r="5172" spans="1:11">
      <c r="A5172" s="26">
        <v>43280</v>
      </c>
      <c r="B5172" t="s">
        <v>516</v>
      </c>
      <c r="C5172" t="s">
        <v>517</v>
      </c>
      <c r="D5172" t="s">
        <v>615</v>
      </c>
      <c r="E5172" t="s">
        <v>518</v>
      </c>
      <c r="F5172" s="29">
        <v>57</v>
      </c>
      <c r="G5172" s="29">
        <v>8212462.3300000001</v>
      </c>
      <c r="H5172" t="s">
        <v>11</v>
      </c>
      <c r="I5172" t="s">
        <v>1288</v>
      </c>
      <c r="J5172" t="s">
        <v>627</v>
      </c>
      <c r="K5172" t="s">
        <v>858</v>
      </c>
    </row>
    <row r="5173" spans="1:11">
      <c r="A5173" s="26">
        <v>43280</v>
      </c>
      <c r="B5173" t="s">
        <v>516</v>
      </c>
      <c r="C5173" t="s">
        <v>517</v>
      </c>
      <c r="D5173" t="s">
        <v>615</v>
      </c>
      <c r="E5173" t="s">
        <v>518</v>
      </c>
      <c r="F5173" s="29">
        <v>27</v>
      </c>
      <c r="G5173" s="29">
        <v>2306153.33</v>
      </c>
      <c r="H5173" t="s">
        <v>11</v>
      </c>
      <c r="I5173" t="s">
        <v>1289</v>
      </c>
      <c r="J5173" t="s">
        <v>627</v>
      </c>
      <c r="K5173" t="s">
        <v>860</v>
      </c>
    </row>
    <row r="5174" spans="1:11">
      <c r="A5174" s="26">
        <v>43280</v>
      </c>
      <c r="B5174" t="s">
        <v>516</v>
      </c>
      <c r="C5174" t="s">
        <v>517</v>
      </c>
      <c r="D5174" t="s">
        <v>615</v>
      </c>
      <c r="E5174" t="s">
        <v>518</v>
      </c>
      <c r="F5174" s="29">
        <v>1237</v>
      </c>
      <c r="G5174" s="29">
        <v>191095130</v>
      </c>
      <c r="H5174" t="s">
        <v>11</v>
      </c>
      <c r="I5174" t="s">
        <v>1290</v>
      </c>
      <c r="J5174" t="s">
        <v>627</v>
      </c>
      <c r="K5174" t="s">
        <v>862</v>
      </c>
    </row>
    <row r="5175" spans="1:11">
      <c r="A5175" s="26">
        <v>43280</v>
      </c>
      <c r="B5175" t="s">
        <v>516</v>
      </c>
      <c r="C5175" t="s">
        <v>517</v>
      </c>
      <c r="D5175" t="s">
        <v>615</v>
      </c>
      <c r="E5175" t="s">
        <v>518</v>
      </c>
      <c r="F5175" s="29">
        <v>30</v>
      </c>
      <c r="G5175" s="29">
        <v>2232692.33</v>
      </c>
      <c r="H5175" t="s">
        <v>11</v>
      </c>
      <c r="I5175" t="s">
        <v>1291</v>
      </c>
      <c r="J5175" t="s">
        <v>627</v>
      </c>
      <c r="K5175" t="s">
        <v>864</v>
      </c>
    </row>
    <row r="5176" spans="1:11">
      <c r="A5176" s="26">
        <v>43280</v>
      </c>
      <c r="B5176" t="s">
        <v>516</v>
      </c>
      <c r="C5176" t="s">
        <v>517</v>
      </c>
      <c r="D5176" t="s">
        <v>615</v>
      </c>
      <c r="E5176" t="s">
        <v>518</v>
      </c>
      <c r="F5176" s="29">
        <v>8</v>
      </c>
      <c r="G5176" s="29">
        <v>805197</v>
      </c>
      <c r="H5176" t="s">
        <v>11</v>
      </c>
      <c r="I5176" t="s">
        <v>1292</v>
      </c>
      <c r="J5176" t="s">
        <v>627</v>
      </c>
      <c r="K5176" t="s">
        <v>866</v>
      </c>
    </row>
    <row r="5177" spans="1:11">
      <c r="A5177" s="26">
        <v>43280</v>
      </c>
      <c r="B5177" t="s">
        <v>516</v>
      </c>
      <c r="C5177" t="s">
        <v>517</v>
      </c>
      <c r="D5177" t="s">
        <v>615</v>
      </c>
      <c r="E5177" t="s">
        <v>518</v>
      </c>
      <c r="F5177" s="29">
        <v>86</v>
      </c>
      <c r="G5177" s="29">
        <v>6192146.6699999999</v>
      </c>
      <c r="H5177" t="s">
        <v>11</v>
      </c>
      <c r="I5177" t="s">
        <v>1293</v>
      </c>
      <c r="J5177" t="s">
        <v>627</v>
      </c>
      <c r="K5177" t="s">
        <v>868</v>
      </c>
    </row>
    <row r="5178" spans="1:11">
      <c r="A5178" s="26">
        <v>43280</v>
      </c>
      <c r="B5178" t="s">
        <v>516</v>
      </c>
      <c r="C5178" t="s">
        <v>517</v>
      </c>
      <c r="D5178" t="s">
        <v>615</v>
      </c>
      <c r="E5178" t="s">
        <v>518</v>
      </c>
      <c r="F5178" s="29">
        <v>65</v>
      </c>
      <c r="G5178" s="29">
        <v>18114882.329999998</v>
      </c>
      <c r="H5178" t="s">
        <v>11</v>
      </c>
      <c r="I5178" t="s">
        <v>869</v>
      </c>
      <c r="J5178" t="s">
        <v>627</v>
      </c>
      <c r="K5178" t="s">
        <v>870</v>
      </c>
    </row>
    <row r="5179" spans="1:11">
      <c r="A5179" s="26">
        <v>43280</v>
      </c>
      <c r="B5179" t="s">
        <v>516</v>
      </c>
      <c r="C5179" t="s">
        <v>517</v>
      </c>
      <c r="D5179" t="s">
        <v>615</v>
      </c>
      <c r="E5179" t="s">
        <v>518</v>
      </c>
      <c r="F5179" s="29">
        <v>112</v>
      </c>
      <c r="G5179" s="29">
        <v>4863581</v>
      </c>
      <c r="H5179" t="s">
        <v>11</v>
      </c>
      <c r="I5179" t="s">
        <v>873</v>
      </c>
      <c r="J5179" t="s">
        <v>627</v>
      </c>
      <c r="K5179" t="s">
        <v>874</v>
      </c>
    </row>
    <row r="5180" spans="1:11">
      <c r="A5180" s="26">
        <v>43280</v>
      </c>
      <c r="B5180" t="s">
        <v>516</v>
      </c>
      <c r="C5180" t="s">
        <v>517</v>
      </c>
      <c r="D5180" t="s">
        <v>615</v>
      </c>
      <c r="E5180" t="s">
        <v>518</v>
      </c>
      <c r="F5180" s="29">
        <v>15</v>
      </c>
      <c r="G5180" s="29">
        <v>2695925.67</v>
      </c>
      <c r="H5180" t="s">
        <v>11</v>
      </c>
      <c r="I5180" t="s">
        <v>875</v>
      </c>
      <c r="J5180" t="s">
        <v>627</v>
      </c>
      <c r="K5180" t="s">
        <v>876</v>
      </c>
    </row>
    <row r="5181" spans="1:11">
      <c r="A5181" s="26">
        <v>43280</v>
      </c>
      <c r="B5181" t="s">
        <v>516</v>
      </c>
      <c r="C5181" t="s">
        <v>517</v>
      </c>
      <c r="D5181" t="s">
        <v>615</v>
      </c>
      <c r="E5181" t="s">
        <v>518</v>
      </c>
      <c r="F5181" s="29">
        <v>15</v>
      </c>
      <c r="G5181" s="29">
        <v>3227931.33</v>
      </c>
      <c r="H5181" t="s">
        <v>11</v>
      </c>
      <c r="I5181" t="s">
        <v>877</v>
      </c>
      <c r="J5181" t="s">
        <v>627</v>
      </c>
      <c r="K5181" t="s">
        <v>878</v>
      </c>
    </row>
    <row r="5182" spans="1:11">
      <c r="A5182" s="26">
        <v>43280</v>
      </c>
      <c r="B5182" t="s">
        <v>516</v>
      </c>
      <c r="C5182" t="s">
        <v>517</v>
      </c>
      <c r="D5182" t="s">
        <v>615</v>
      </c>
      <c r="E5182" t="s">
        <v>518</v>
      </c>
      <c r="F5182" s="29">
        <v>318</v>
      </c>
      <c r="G5182" s="29">
        <v>56745098</v>
      </c>
      <c r="H5182" t="s">
        <v>11</v>
      </c>
      <c r="I5182" t="s">
        <v>881</v>
      </c>
      <c r="J5182" t="s">
        <v>627</v>
      </c>
      <c r="K5182" t="s">
        <v>882</v>
      </c>
    </row>
    <row r="5183" spans="1:11">
      <c r="A5183" s="26">
        <v>43280</v>
      </c>
      <c r="B5183" t="s">
        <v>516</v>
      </c>
      <c r="C5183" t="s">
        <v>517</v>
      </c>
      <c r="D5183" t="s">
        <v>615</v>
      </c>
      <c r="E5183" t="s">
        <v>518</v>
      </c>
      <c r="F5183" s="29">
        <v>6</v>
      </c>
      <c r="G5183" s="29">
        <v>1567630.67</v>
      </c>
      <c r="H5183" t="s">
        <v>11</v>
      </c>
      <c r="I5183" t="s">
        <v>883</v>
      </c>
      <c r="J5183" t="s">
        <v>627</v>
      </c>
      <c r="K5183" t="s">
        <v>884</v>
      </c>
    </row>
    <row r="5184" spans="1:11">
      <c r="A5184" s="26">
        <v>43280</v>
      </c>
      <c r="B5184" t="s">
        <v>516</v>
      </c>
      <c r="C5184" t="s">
        <v>517</v>
      </c>
      <c r="D5184" t="s">
        <v>615</v>
      </c>
      <c r="E5184" t="s">
        <v>518</v>
      </c>
      <c r="F5184" s="29">
        <v>14</v>
      </c>
      <c r="G5184" s="29">
        <v>490816.67</v>
      </c>
      <c r="H5184" t="s">
        <v>11</v>
      </c>
      <c r="I5184" t="s">
        <v>1295</v>
      </c>
      <c r="J5184" t="s">
        <v>627</v>
      </c>
      <c r="K5184" t="s">
        <v>886</v>
      </c>
    </row>
    <row r="5185" spans="1:11">
      <c r="A5185" s="26">
        <v>43280</v>
      </c>
      <c r="B5185" t="s">
        <v>516</v>
      </c>
      <c r="C5185" t="s">
        <v>517</v>
      </c>
      <c r="D5185" t="s">
        <v>615</v>
      </c>
      <c r="E5185" t="s">
        <v>518</v>
      </c>
      <c r="F5185" s="29">
        <v>193</v>
      </c>
      <c r="G5185" s="29">
        <v>9151436.6699999999</v>
      </c>
      <c r="H5185" t="s">
        <v>11</v>
      </c>
      <c r="I5185" t="s">
        <v>887</v>
      </c>
      <c r="J5185" t="s">
        <v>627</v>
      </c>
      <c r="K5185" t="s">
        <v>888</v>
      </c>
    </row>
    <row r="5186" spans="1:11">
      <c r="A5186" s="26">
        <v>43280</v>
      </c>
      <c r="B5186" t="s">
        <v>516</v>
      </c>
      <c r="C5186" t="s">
        <v>517</v>
      </c>
      <c r="D5186" t="s">
        <v>615</v>
      </c>
      <c r="E5186" t="s">
        <v>518</v>
      </c>
      <c r="F5186" s="29">
        <v>172</v>
      </c>
      <c r="G5186" s="29">
        <v>3844214.33</v>
      </c>
      <c r="H5186" t="s">
        <v>11</v>
      </c>
      <c r="I5186" t="s">
        <v>889</v>
      </c>
      <c r="J5186" t="s">
        <v>627</v>
      </c>
      <c r="K5186" t="s">
        <v>890</v>
      </c>
    </row>
    <row r="5187" spans="1:11">
      <c r="A5187" s="26">
        <v>43280</v>
      </c>
      <c r="B5187" t="s">
        <v>516</v>
      </c>
      <c r="C5187" t="s">
        <v>517</v>
      </c>
      <c r="D5187" t="s">
        <v>615</v>
      </c>
      <c r="E5187" t="s">
        <v>518</v>
      </c>
      <c r="F5187" s="29">
        <v>16</v>
      </c>
      <c r="G5187" s="29">
        <v>2434546.67</v>
      </c>
      <c r="H5187" t="s">
        <v>11</v>
      </c>
      <c r="I5187" t="s">
        <v>891</v>
      </c>
      <c r="J5187" t="s">
        <v>627</v>
      </c>
      <c r="K5187" t="s">
        <v>892</v>
      </c>
    </row>
    <row r="5188" spans="1:11">
      <c r="A5188" s="26">
        <v>43280</v>
      </c>
      <c r="B5188" t="s">
        <v>516</v>
      </c>
      <c r="C5188" t="s">
        <v>517</v>
      </c>
      <c r="D5188" t="s">
        <v>615</v>
      </c>
      <c r="E5188" t="s">
        <v>518</v>
      </c>
      <c r="F5188" s="29">
        <v>135</v>
      </c>
      <c r="G5188" s="29">
        <v>18280062.329999998</v>
      </c>
      <c r="H5188" t="s">
        <v>11</v>
      </c>
      <c r="I5188" t="s">
        <v>893</v>
      </c>
      <c r="J5188" t="s">
        <v>627</v>
      </c>
      <c r="K5188" t="s">
        <v>894</v>
      </c>
    </row>
    <row r="5189" spans="1:11">
      <c r="A5189" s="26">
        <v>43280</v>
      </c>
      <c r="B5189" t="s">
        <v>516</v>
      </c>
      <c r="C5189" t="s">
        <v>517</v>
      </c>
      <c r="D5189" t="s">
        <v>615</v>
      </c>
      <c r="E5189" t="s">
        <v>518</v>
      </c>
      <c r="F5189" s="29">
        <v>324</v>
      </c>
      <c r="G5189" s="29">
        <v>69380523.329999998</v>
      </c>
      <c r="H5189" t="s">
        <v>11</v>
      </c>
      <c r="I5189" t="s">
        <v>895</v>
      </c>
      <c r="J5189" t="s">
        <v>627</v>
      </c>
      <c r="K5189" t="s">
        <v>896</v>
      </c>
    </row>
    <row r="5190" spans="1:11">
      <c r="A5190" s="26">
        <v>43280</v>
      </c>
      <c r="B5190" t="s">
        <v>516</v>
      </c>
      <c r="C5190" t="s">
        <v>517</v>
      </c>
      <c r="D5190" t="s">
        <v>615</v>
      </c>
      <c r="E5190" t="s">
        <v>518</v>
      </c>
      <c r="F5190" s="29">
        <v>358</v>
      </c>
      <c r="G5190" s="29">
        <v>260171946</v>
      </c>
      <c r="H5190" t="s">
        <v>11</v>
      </c>
      <c r="I5190" t="s">
        <v>897</v>
      </c>
      <c r="J5190" t="s">
        <v>627</v>
      </c>
      <c r="K5190" t="s">
        <v>898</v>
      </c>
    </row>
    <row r="5191" spans="1:11">
      <c r="A5191" s="26">
        <v>43280</v>
      </c>
      <c r="B5191" t="s">
        <v>516</v>
      </c>
      <c r="C5191" t="s">
        <v>517</v>
      </c>
      <c r="D5191" t="s">
        <v>615</v>
      </c>
      <c r="E5191" t="s">
        <v>518</v>
      </c>
      <c r="F5191" s="29">
        <v>1052</v>
      </c>
      <c r="G5191" s="29">
        <v>2171580249.52</v>
      </c>
      <c r="H5191" t="s">
        <v>11</v>
      </c>
      <c r="I5191" t="s">
        <v>1296</v>
      </c>
      <c r="J5191" t="s">
        <v>627</v>
      </c>
      <c r="K5191" t="s">
        <v>900</v>
      </c>
    </row>
    <row r="5192" spans="1:11">
      <c r="A5192" s="26">
        <v>43280</v>
      </c>
      <c r="B5192" t="s">
        <v>516</v>
      </c>
      <c r="C5192" t="s">
        <v>517</v>
      </c>
      <c r="D5192" t="s">
        <v>615</v>
      </c>
      <c r="E5192" t="s">
        <v>518</v>
      </c>
      <c r="F5192" s="29">
        <v>0</v>
      </c>
      <c r="G5192" s="29">
        <v>171693.33</v>
      </c>
      <c r="H5192" t="s">
        <v>11</v>
      </c>
      <c r="I5192" t="s">
        <v>1364</v>
      </c>
      <c r="J5192" t="s">
        <v>627</v>
      </c>
      <c r="K5192" t="s">
        <v>1365</v>
      </c>
    </row>
    <row r="5193" spans="1:11">
      <c r="A5193" s="26">
        <v>43280</v>
      </c>
      <c r="B5193" t="s">
        <v>516</v>
      </c>
      <c r="C5193" t="s">
        <v>517</v>
      </c>
      <c r="D5193" t="s">
        <v>615</v>
      </c>
      <c r="E5193" t="s">
        <v>518</v>
      </c>
      <c r="F5193" s="29">
        <v>141</v>
      </c>
      <c r="G5193" s="29">
        <v>69657149</v>
      </c>
      <c r="H5193" t="s">
        <v>11</v>
      </c>
      <c r="I5193" t="s">
        <v>1297</v>
      </c>
      <c r="J5193" t="s">
        <v>627</v>
      </c>
      <c r="K5193" t="s">
        <v>904</v>
      </c>
    </row>
    <row r="5194" spans="1:11">
      <c r="A5194" s="26">
        <v>43280</v>
      </c>
      <c r="B5194" t="s">
        <v>516</v>
      </c>
      <c r="C5194" t="s">
        <v>517</v>
      </c>
      <c r="D5194" t="s">
        <v>615</v>
      </c>
      <c r="E5194" t="s">
        <v>518</v>
      </c>
      <c r="F5194" s="29">
        <v>42</v>
      </c>
      <c r="G5194" s="29">
        <v>3418128.33</v>
      </c>
      <c r="H5194" t="s">
        <v>11</v>
      </c>
      <c r="I5194" t="s">
        <v>905</v>
      </c>
      <c r="J5194" t="s">
        <v>627</v>
      </c>
      <c r="K5194" t="s">
        <v>906</v>
      </c>
    </row>
    <row r="5195" spans="1:11">
      <c r="A5195" s="26">
        <v>43280</v>
      </c>
      <c r="B5195" t="s">
        <v>516</v>
      </c>
      <c r="C5195" t="s">
        <v>517</v>
      </c>
      <c r="D5195" t="s">
        <v>615</v>
      </c>
      <c r="E5195" t="s">
        <v>518</v>
      </c>
      <c r="F5195" s="29">
        <v>383</v>
      </c>
      <c r="G5195" s="29">
        <v>15132981.33</v>
      </c>
      <c r="H5195" t="s">
        <v>11</v>
      </c>
      <c r="I5195" t="s">
        <v>1226</v>
      </c>
      <c r="J5195" t="s">
        <v>627</v>
      </c>
      <c r="K5195" t="s">
        <v>1227</v>
      </c>
    </row>
    <row r="5196" spans="1:11">
      <c r="A5196" s="26">
        <v>43280</v>
      </c>
      <c r="B5196" t="s">
        <v>516</v>
      </c>
      <c r="C5196" t="s">
        <v>517</v>
      </c>
      <c r="D5196" t="s">
        <v>615</v>
      </c>
      <c r="E5196" t="s">
        <v>518</v>
      </c>
      <c r="F5196" s="29">
        <v>77</v>
      </c>
      <c r="G5196" s="29">
        <v>1643951.67</v>
      </c>
      <c r="H5196" t="s">
        <v>11</v>
      </c>
      <c r="I5196" t="s">
        <v>1366</v>
      </c>
      <c r="J5196" t="s">
        <v>627</v>
      </c>
      <c r="K5196" t="s">
        <v>1299</v>
      </c>
    </row>
    <row r="5197" spans="1:11">
      <c r="A5197" s="26">
        <v>43280</v>
      </c>
      <c r="B5197" t="s">
        <v>516</v>
      </c>
      <c r="C5197" t="s">
        <v>517</v>
      </c>
      <c r="D5197" t="s">
        <v>615</v>
      </c>
      <c r="E5197" t="s">
        <v>518</v>
      </c>
      <c r="F5197" s="29">
        <v>2</v>
      </c>
      <c r="G5197" s="29">
        <v>165662</v>
      </c>
      <c r="H5197" t="s">
        <v>11</v>
      </c>
      <c r="I5197" t="s">
        <v>1354</v>
      </c>
      <c r="J5197" t="s">
        <v>627</v>
      </c>
      <c r="K5197" t="s">
        <v>1355</v>
      </c>
    </row>
    <row r="5198" spans="1:11">
      <c r="A5198" s="26">
        <v>43280</v>
      </c>
      <c r="B5198" t="s">
        <v>516</v>
      </c>
      <c r="C5198" t="s">
        <v>517</v>
      </c>
      <c r="D5198" t="s">
        <v>615</v>
      </c>
      <c r="E5198" t="s">
        <v>518</v>
      </c>
      <c r="F5198" s="29">
        <v>69</v>
      </c>
      <c r="G5198" s="29">
        <v>21984191.670000002</v>
      </c>
      <c r="H5198" t="s">
        <v>11</v>
      </c>
      <c r="I5198" t="s">
        <v>907</v>
      </c>
      <c r="J5198" t="s">
        <v>627</v>
      </c>
      <c r="K5198" t="s">
        <v>908</v>
      </c>
    </row>
    <row r="5199" spans="1:11">
      <c r="A5199" s="26">
        <v>43280</v>
      </c>
      <c r="B5199" t="s">
        <v>516</v>
      </c>
      <c r="C5199" t="s">
        <v>517</v>
      </c>
      <c r="D5199" t="s">
        <v>615</v>
      </c>
      <c r="E5199" t="s">
        <v>518</v>
      </c>
      <c r="F5199" s="29">
        <v>722</v>
      </c>
      <c r="G5199" s="29">
        <v>205017932</v>
      </c>
      <c r="H5199" t="s">
        <v>11</v>
      </c>
      <c r="I5199" t="s">
        <v>909</v>
      </c>
      <c r="J5199" t="s">
        <v>627</v>
      </c>
      <c r="K5199" t="s">
        <v>910</v>
      </c>
    </row>
    <row r="5200" spans="1:11">
      <c r="A5200" s="26">
        <v>43280</v>
      </c>
      <c r="B5200" t="s">
        <v>516</v>
      </c>
      <c r="C5200" t="s">
        <v>517</v>
      </c>
      <c r="D5200" t="s">
        <v>615</v>
      </c>
      <c r="E5200" t="s">
        <v>518</v>
      </c>
      <c r="F5200" s="29">
        <v>1</v>
      </c>
      <c r="G5200" s="29">
        <v>103644</v>
      </c>
      <c r="H5200" t="s">
        <v>11</v>
      </c>
      <c r="I5200" t="s">
        <v>1371</v>
      </c>
      <c r="J5200" t="s">
        <v>627</v>
      </c>
      <c r="K5200" t="s">
        <v>1372</v>
      </c>
    </row>
    <row r="5201" spans="1:11">
      <c r="A5201" s="26">
        <v>43280</v>
      </c>
      <c r="B5201" t="s">
        <v>516</v>
      </c>
      <c r="C5201" t="s">
        <v>517</v>
      </c>
      <c r="D5201" t="s">
        <v>615</v>
      </c>
      <c r="E5201" t="s">
        <v>518</v>
      </c>
      <c r="F5201" s="29">
        <v>5</v>
      </c>
      <c r="G5201" s="29">
        <v>617698.32999999996</v>
      </c>
      <c r="H5201" t="s">
        <v>11</v>
      </c>
      <c r="I5201" t="s">
        <v>911</v>
      </c>
      <c r="J5201" t="s">
        <v>627</v>
      </c>
      <c r="K5201" t="s">
        <v>912</v>
      </c>
    </row>
    <row r="5202" spans="1:11">
      <c r="A5202" s="26">
        <v>43280</v>
      </c>
      <c r="B5202" t="s">
        <v>516</v>
      </c>
      <c r="C5202" t="s">
        <v>517</v>
      </c>
      <c r="D5202" t="s">
        <v>615</v>
      </c>
      <c r="E5202" t="s">
        <v>518</v>
      </c>
      <c r="F5202" s="29">
        <v>132</v>
      </c>
      <c r="G5202" s="29">
        <v>10109240</v>
      </c>
      <c r="H5202" t="s">
        <v>11</v>
      </c>
      <c r="I5202" t="s">
        <v>913</v>
      </c>
      <c r="J5202" t="s">
        <v>627</v>
      </c>
      <c r="K5202" t="s">
        <v>914</v>
      </c>
    </row>
    <row r="5203" spans="1:11">
      <c r="A5203" s="26">
        <v>43280</v>
      </c>
      <c r="B5203" t="s">
        <v>516</v>
      </c>
      <c r="C5203" t="s">
        <v>517</v>
      </c>
      <c r="D5203" t="s">
        <v>615</v>
      </c>
      <c r="E5203" t="s">
        <v>518</v>
      </c>
      <c r="F5203" s="29">
        <v>80</v>
      </c>
      <c r="G5203" s="29">
        <v>11790730.33</v>
      </c>
      <c r="H5203" t="s">
        <v>11</v>
      </c>
      <c r="I5203" t="s">
        <v>1300</v>
      </c>
      <c r="J5203" t="s">
        <v>627</v>
      </c>
      <c r="K5203" t="s">
        <v>916</v>
      </c>
    </row>
    <row r="5204" spans="1:11">
      <c r="A5204" s="26">
        <v>43280</v>
      </c>
      <c r="B5204" t="s">
        <v>516</v>
      </c>
      <c r="C5204" t="s">
        <v>517</v>
      </c>
      <c r="D5204" t="s">
        <v>615</v>
      </c>
      <c r="E5204" t="s">
        <v>518</v>
      </c>
      <c r="F5204" s="29">
        <v>2</v>
      </c>
      <c r="G5204" s="29">
        <v>2447235.67</v>
      </c>
      <c r="H5204" t="s">
        <v>11</v>
      </c>
      <c r="I5204" t="s">
        <v>1301</v>
      </c>
      <c r="J5204" t="s">
        <v>627</v>
      </c>
      <c r="K5204" t="s">
        <v>918</v>
      </c>
    </row>
    <row r="5205" spans="1:11">
      <c r="A5205" s="26">
        <v>43280</v>
      </c>
      <c r="B5205" t="s">
        <v>516</v>
      </c>
      <c r="C5205" t="s">
        <v>517</v>
      </c>
      <c r="D5205" t="s">
        <v>615</v>
      </c>
      <c r="E5205" t="s">
        <v>518</v>
      </c>
      <c r="F5205" s="29">
        <v>1513</v>
      </c>
      <c r="G5205" s="29">
        <v>798800123.33000004</v>
      </c>
      <c r="H5205" t="s">
        <v>11</v>
      </c>
      <c r="I5205" t="s">
        <v>919</v>
      </c>
      <c r="J5205" t="s">
        <v>627</v>
      </c>
      <c r="K5205" t="s">
        <v>920</v>
      </c>
    </row>
    <row r="5206" spans="1:11">
      <c r="A5206" s="26">
        <v>43280</v>
      </c>
      <c r="B5206" t="s">
        <v>516</v>
      </c>
      <c r="C5206" t="s">
        <v>517</v>
      </c>
      <c r="D5206" t="s">
        <v>615</v>
      </c>
      <c r="E5206" t="s">
        <v>518</v>
      </c>
      <c r="F5206" s="29">
        <v>1</v>
      </c>
      <c r="G5206" s="29">
        <v>739707.33</v>
      </c>
      <c r="H5206" t="s">
        <v>11</v>
      </c>
      <c r="I5206" t="s">
        <v>1302</v>
      </c>
      <c r="J5206" t="s">
        <v>627</v>
      </c>
      <c r="K5206" t="s">
        <v>922</v>
      </c>
    </row>
    <row r="5207" spans="1:11">
      <c r="A5207" s="26">
        <v>43280</v>
      </c>
      <c r="B5207" t="s">
        <v>516</v>
      </c>
      <c r="C5207" t="s">
        <v>517</v>
      </c>
      <c r="D5207" t="s">
        <v>615</v>
      </c>
      <c r="E5207" t="s">
        <v>518</v>
      </c>
      <c r="F5207" s="29">
        <v>1</v>
      </c>
      <c r="G5207" s="29">
        <v>62701.33</v>
      </c>
      <c r="H5207" t="s">
        <v>11</v>
      </c>
      <c r="I5207" t="s">
        <v>1303</v>
      </c>
      <c r="J5207" t="s">
        <v>627</v>
      </c>
      <c r="K5207" t="s">
        <v>924</v>
      </c>
    </row>
    <row r="5208" spans="1:11">
      <c r="A5208" s="26">
        <v>43280</v>
      </c>
      <c r="B5208" t="s">
        <v>516</v>
      </c>
      <c r="C5208" t="s">
        <v>517</v>
      </c>
      <c r="D5208" t="s">
        <v>615</v>
      </c>
      <c r="E5208" t="s">
        <v>518</v>
      </c>
      <c r="F5208" s="29">
        <v>160</v>
      </c>
      <c r="G5208" s="29">
        <v>21653402.670000002</v>
      </c>
      <c r="H5208" t="s">
        <v>11</v>
      </c>
      <c r="I5208" t="s">
        <v>925</v>
      </c>
      <c r="J5208" t="s">
        <v>627</v>
      </c>
      <c r="K5208" t="s">
        <v>926</v>
      </c>
    </row>
    <row r="5209" spans="1:11">
      <c r="A5209" s="26">
        <v>43280</v>
      </c>
      <c r="B5209" t="s">
        <v>516</v>
      </c>
      <c r="C5209" t="s">
        <v>517</v>
      </c>
      <c r="D5209" t="s">
        <v>615</v>
      </c>
      <c r="E5209" t="s">
        <v>518</v>
      </c>
      <c r="F5209" s="29">
        <v>44</v>
      </c>
      <c r="G5209" s="29">
        <v>3171361.33</v>
      </c>
      <c r="H5209" t="s">
        <v>11</v>
      </c>
      <c r="I5209" t="s">
        <v>1304</v>
      </c>
      <c r="J5209" t="s">
        <v>627</v>
      </c>
      <c r="K5209" t="s">
        <v>928</v>
      </c>
    </row>
    <row r="5210" spans="1:11">
      <c r="A5210" s="26">
        <v>43280</v>
      </c>
      <c r="B5210" t="s">
        <v>516</v>
      </c>
      <c r="C5210" t="s">
        <v>517</v>
      </c>
      <c r="D5210" t="s">
        <v>615</v>
      </c>
      <c r="E5210" t="s">
        <v>518</v>
      </c>
      <c r="F5210" s="29">
        <v>139</v>
      </c>
      <c r="G5210" s="29">
        <v>48087103</v>
      </c>
      <c r="H5210" t="s">
        <v>11</v>
      </c>
      <c r="I5210" t="s">
        <v>1305</v>
      </c>
      <c r="J5210" t="s">
        <v>627</v>
      </c>
      <c r="K5210" t="s">
        <v>930</v>
      </c>
    </row>
    <row r="5211" spans="1:11">
      <c r="A5211" s="26">
        <v>43280</v>
      </c>
      <c r="B5211" t="s">
        <v>516</v>
      </c>
      <c r="C5211" t="s">
        <v>517</v>
      </c>
      <c r="D5211" t="s">
        <v>615</v>
      </c>
      <c r="E5211" t="s">
        <v>518</v>
      </c>
      <c r="F5211" s="29">
        <v>23</v>
      </c>
      <c r="G5211" s="29">
        <v>4650981.67</v>
      </c>
      <c r="H5211" t="s">
        <v>11</v>
      </c>
      <c r="I5211" t="s">
        <v>1306</v>
      </c>
      <c r="J5211" t="s">
        <v>627</v>
      </c>
      <c r="K5211" t="s">
        <v>1234</v>
      </c>
    </row>
    <row r="5212" spans="1:11">
      <c r="A5212" s="26">
        <v>43280</v>
      </c>
      <c r="B5212" t="s">
        <v>516</v>
      </c>
      <c r="C5212" t="s">
        <v>517</v>
      </c>
      <c r="D5212" t="s">
        <v>615</v>
      </c>
      <c r="E5212" t="s">
        <v>518</v>
      </c>
      <c r="F5212" s="29">
        <v>171</v>
      </c>
      <c r="G5212" s="29">
        <v>23321708.329999998</v>
      </c>
      <c r="H5212" t="s">
        <v>11</v>
      </c>
      <c r="I5212" t="s">
        <v>931</v>
      </c>
      <c r="J5212" t="s">
        <v>627</v>
      </c>
      <c r="K5212" t="s">
        <v>932</v>
      </c>
    </row>
    <row r="5213" spans="1:11">
      <c r="A5213" s="26">
        <v>43280</v>
      </c>
      <c r="B5213" t="s">
        <v>516</v>
      </c>
      <c r="C5213" t="s">
        <v>517</v>
      </c>
      <c r="D5213" t="s">
        <v>615</v>
      </c>
      <c r="E5213" t="s">
        <v>518</v>
      </c>
      <c r="F5213" s="29">
        <v>6</v>
      </c>
      <c r="G5213" s="29">
        <v>236462</v>
      </c>
      <c r="H5213" t="s">
        <v>11</v>
      </c>
      <c r="I5213" t="s">
        <v>933</v>
      </c>
      <c r="J5213" t="s">
        <v>627</v>
      </c>
      <c r="K5213" t="s">
        <v>934</v>
      </c>
    </row>
    <row r="5214" spans="1:11">
      <c r="A5214" s="26">
        <v>43280</v>
      </c>
      <c r="B5214" t="s">
        <v>516</v>
      </c>
      <c r="C5214" t="s">
        <v>517</v>
      </c>
      <c r="D5214" t="s">
        <v>615</v>
      </c>
      <c r="E5214" t="s">
        <v>518</v>
      </c>
      <c r="F5214" s="29">
        <v>45</v>
      </c>
      <c r="G5214" s="29">
        <v>6027100.3300000001</v>
      </c>
      <c r="H5214" t="s">
        <v>11</v>
      </c>
      <c r="I5214" t="s">
        <v>935</v>
      </c>
      <c r="J5214" t="s">
        <v>627</v>
      </c>
      <c r="K5214" t="s">
        <v>936</v>
      </c>
    </row>
    <row r="5215" spans="1:11">
      <c r="A5215" s="26">
        <v>43280</v>
      </c>
      <c r="B5215" t="s">
        <v>516</v>
      </c>
      <c r="C5215" t="s">
        <v>517</v>
      </c>
      <c r="D5215" t="s">
        <v>615</v>
      </c>
      <c r="E5215" t="s">
        <v>518</v>
      </c>
      <c r="F5215" s="29">
        <v>15</v>
      </c>
      <c r="G5215" s="29">
        <v>1242338.67</v>
      </c>
      <c r="H5215" t="s">
        <v>11</v>
      </c>
      <c r="I5215" t="s">
        <v>1307</v>
      </c>
      <c r="J5215" t="s">
        <v>627</v>
      </c>
      <c r="K5215" t="s">
        <v>938</v>
      </c>
    </row>
    <row r="5216" spans="1:11">
      <c r="A5216" s="26">
        <v>43280</v>
      </c>
      <c r="B5216" t="s">
        <v>516</v>
      </c>
      <c r="C5216" t="s">
        <v>517</v>
      </c>
      <c r="D5216" t="s">
        <v>615</v>
      </c>
      <c r="E5216" t="s">
        <v>518</v>
      </c>
      <c r="F5216" s="29">
        <v>19</v>
      </c>
      <c r="G5216" s="29">
        <v>3323638</v>
      </c>
      <c r="H5216" t="s">
        <v>11</v>
      </c>
      <c r="I5216" t="s">
        <v>1308</v>
      </c>
      <c r="J5216" t="s">
        <v>627</v>
      </c>
      <c r="K5216" t="s">
        <v>1236</v>
      </c>
    </row>
    <row r="5217" spans="1:11">
      <c r="A5217" s="26">
        <v>43280</v>
      </c>
      <c r="B5217" t="s">
        <v>516</v>
      </c>
      <c r="C5217" t="s">
        <v>517</v>
      </c>
      <c r="D5217" t="s">
        <v>615</v>
      </c>
      <c r="E5217" t="s">
        <v>518</v>
      </c>
      <c r="F5217" s="29">
        <v>3291</v>
      </c>
      <c r="G5217" s="29">
        <v>871437083.33000004</v>
      </c>
      <c r="H5217" t="s">
        <v>11</v>
      </c>
      <c r="I5217" t="s">
        <v>939</v>
      </c>
      <c r="J5217" t="s">
        <v>627</v>
      </c>
      <c r="K5217" t="s">
        <v>940</v>
      </c>
    </row>
    <row r="5218" spans="1:11">
      <c r="A5218" s="26">
        <v>43280</v>
      </c>
      <c r="B5218" t="s">
        <v>516</v>
      </c>
      <c r="C5218" t="s">
        <v>517</v>
      </c>
      <c r="D5218" t="s">
        <v>615</v>
      </c>
      <c r="E5218" t="s">
        <v>518</v>
      </c>
      <c r="F5218" s="29">
        <v>8</v>
      </c>
      <c r="G5218" s="29">
        <v>3009737.67</v>
      </c>
      <c r="H5218" t="s">
        <v>11</v>
      </c>
      <c r="I5218" t="s">
        <v>1309</v>
      </c>
      <c r="J5218" t="s">
        <v>627</v>
      </c>
      <c r="K5218" t="s">
        <v>942</v>
      </c>
    </row>
    <row r="5219" spans="1:11">
      <c r="A5219" s="26">
        <v>43280</v>
      </c>
      <c r="B5219" t="s">
        <v>516</v>
      </c>
      <c r="C5219" t="s">
        <v>517</v>
      </c>
      <c r="D5219" t="s">
        <v>615</v>
      </c>
      <c r="E5219" t="s">
        <v>518</v>
      </c>
      <c r="F5219" s="29">
        <v>293</v>
      </c>
      <c r="G5219" s="29">
        <v>36970491</v>
      </c>
      <c r="H5219" t="s">
        <v>11</v>
      </c>
      <c r="I5219" t="s">
        <v>1310</v>
      </c>
      <c r="J5219" t="s">
        <v>627</v>
      </c>
      <c r="K5219" t="s">
        <v>944</v>
      </c>
    </row>
    <row r="5220" spans="1:11">
      <c r="A5220" s="26">
        <v>43280</v>
      </c>
      <c r="B5220" t="s">
        <v>516</v>
      </c>
      <c r="C5220" t="s">
        <v>517</v>
      </c>
      <c r="D5220" t="s">
        <v>615</v>
      </c>
      <c r="E5220" t="s">
        <v>518</v>
      </c>
      <c r="F5220" s="29">
        <v>107</v>
      </c>
      <c r="G5220" s="29">
        <v>4119855.67</v>
      </c>
      <c r="H5220" t="s">
        <v>11</v>
      </c>
      <c r="I5220" t="s">
        <v>1311</v>
      </c>
      <c r="J5220" t="s">
        <v>627</v>
      </c>
      <c r="K5220" t="s">
        <v>1312</v>
      </c>
    </row>
    <row r="5221" spans="1:11">
      <c r="A5221" s="26">
        <v>43280</v>
      </c>
      <c r="B5221" t="s">
        <v>516</v>
      </c>
      <c r="C5221" t="s">
        <v>517</v>
      </c>
      <c r="D5221" t="s">
        <v>615</v>
      </c>
      <c r="E5221" t="s">
        <v>518</v>
      </c>
      <c r="F5221" s="29">
        <v>40</v>
      </c>
      <c r="G5221" s="29">
        <v>11356590</v>
      </c>
      <c r="H5221" t="s">
        <v>11</v>
      </c>
      <c r="I5221" t="s">
        <v>945</v>
      </c>
      <c r="J5221" t="s">
        <v>627</v>
      </c>
      <c r="K5221" t="s">
        <v>946</v>
      </c>
    </row>
    <row r="5222" spans="1:11">
      <c r="A5222" s="26">
        <v>43280</v>
      </c>
      <c r="B5222" t="s">
        <v>516</v>
      </c>
      <c r="C5222" t="s">
        <v>517</v>
      </c>
      <c r="D5222" t="s">
        <v>615</v>
      </c>
      <c r="E5222" t="s">
        <v>518</v>
      </c>
      <c r="F5222" s="29">
        <v>1145</v>
      </c>
      <c r="G5222" s="29">
        <v>81892280.670000002</v>
      </c>
      <c r="H5222" t="s">
        <v>11</v>
      </c>
      <c r="I5222" t="s">
        <v>1313</v>
      </c>
      <c r="J5222" t="s">
        <v>627</v>
      </c>
      <c r="K5222" t="s">
        <v>948</v>
      </c>
    </row>
    <row r="5223" spans="1:11">
      <c r="A5223" s="26">
        <v>43280</v>
      </c>
      <c r="B5223" t="s">
        <v>516</v>
      </c>
      <c r="C5223" t="s">
        <v>517</v>
      </c>
      <c r="D5223" t="s">
        <v>615</v>
      </c>
      <c r="E5223" t="s">
        <v>518</v>
      </c>
      <c r="F5223" s="29">
        <v>105</v>
      </c>
      <c r="G5223" s="29">
        <v>58215514.670000002</v>
      </c>
      <c r="H5223" t="s">
        <v>11</v>
      </c>
      <c r="I5223" t="s">
        <v>949</v>
      </c>
      <c r="J5223" t="s">
        <v>627</v>
      </c>
      <c r="K5223" t="s">
        <v>950</v>
      </c>
    </row>
    <row r="5224" spans="1:11">
      <c r="A5224" s="26">
        <v>43280</v>
      </c>
      <c r="B5224" t="s">
        <v>516</v>
      </c>
      <c r="C5224" t="s">
        <v>517</v>
      </c>
      <c r="D5224" t="s">
        <v>615</v>
      </c>
      <c r="E5224" t="s">
        <v>518</v>
      </c>
      <c r="F5224" s="29">
        <v>8</v>
      </c>
      <c r="G5224" s="29">
        <v>1201281</v>
      </c>
      <c r="H5224" t="s">
        <v>11</v>
      </c>
      <c r="I5224" t="s">
        <v>1314</v>
      </c>
      <c r="J5224" t="s">
        <v>627</v>
      </c>
      <c r="K5224" t="s">
        <v>952</v>
      </c>
    </row>
    <row r="5225" spans="1:11">
      <c r="A5225" s="26">
        <v>43280</v>
      </c>
      <c r="B5225" t="s">
        <v>516</v>
      </c>
      <c r="C5225" t="s">
        <v>517</v>
      </c>
      <c r="D5225" t="s">
        <v>615</v>
      </c>
      <c r="E5225" t="s">
        <v>518</v>
      </c>
      <c r="F5225" s="29">
        <v>933</v>
      </c>
      <c r="G5225" s="29">
        <v>759854603.33000004</v>
      </c>
      <c r="H5225" t="s">
        <v>11</v>
      </c>
      <c r="I5225" t="s">
        <v>953</v>
      </c>
      <c r="J5225" t="s">
        <v>627</v>
      </c>
      <c r="K5225" t="s">
        <v>954</v>
      </c>
    </row>
    <row r="5226" spans="1:11">
      <c r="A5226" s="26">
        <v>43280</v>
      </c>
      <c r="B5226" t="s">
        <v>516</v>
      </c>
      <c r="C5226" t="s">
        <v>517</v>
      </c>
      <c r="D5226" t="s">
        <v>615</v>
      </c>
      <c r="E5226" t="s">
        <v>518</v>
      </c>
      <c r="F5226" s="29">
        <v>303</v>
      </c>
      <c r="G5226" s="29">
        <v>55869736.670000002</v>
      </c>
      <c r="H5226" t="s">
        <v>11</v>
      </c>
      <c r="I5226" t="s">
        <v>955</v>
      </c>
      <c r="J5226" t="s">
        <v>627</v>
      </c>
      <c r="K5226" t="s">
        <v>956</v>
      </c>
    </row>
    <row r="5227" spans="1:11">
      <c r="A5227" s="26">
        <v>43280</v>
      </c>
      <c r="B5227" t="s">
        <v>516</v>
      </c>
      <c r="C5227" t="s">
        <v>517</v>
      </c>
      <c r="D5227" t="s">
        <v>615</v>
      </c>
      <c r="E5227" t="s">
        <v>518</v>
      </c>
      <c r="F5227" s="29">
        <v>1809</v>
      </c>
      <c r="G5227" s="29">
        <v>561299426.66999996</v>
      </c>
      <c r="H5227" t="s">
        <v>11</v>
      </c>
      <c r="I5227" t="s">
        <v>957</v>
      </c>
      <c r="J5227" t="s">
        <v>627</v>
      </c>
      <c r="K5227" t="s">
        <v>958</v>
      </c>
    </row>
    <row r="5228" spans="1:11">
      <c r="A5228" s="26">
        <v>43280</v>
      </c>
      <c r="B5228" t="s">
        <v>516</v>
      </c>
      <c r="C5228" t="s">
        <v>517</v>
      </c>
      <c r="D5228" t="s">
        <v>615</v>
      </c>
      <c r="E5228" t="s">
        <v>518</v>
      </c>
      <c r="F5228" s="29">
        <v>304</v>
      </c>
      <c r="G5228" s="29">
        <v>94264951.670000002</v>
      </c>
      <c r="H5228" t="s">
        <v>11</v>
      </c>
      <c r="I5228" t="s">
        <v>959</v>
      </c>
      <c r="J5228" t="s">
        <v>627</v>
      </c>
      <c r="K5228" t="s">
        <v>960</v>
      </c>
    </row>
    <row r="5229" spans="1:11">
      <c r="A5229" s="26">
        <v>43280</v>
      </c>
      <c r="B5229" t="s">
        <v>516</v>
      </c>
      <c r="C5229" t="s">
        <v>517</v>
      </c>
      <c r="D5229" t="s">
        <v>615</v>
      </c>
      <c r="E5229" t="s">
        <v>518</v>
      </c>
      <c r="F5229" s="29">
        <v>245</v>
      </c>
      <c r="G5229" s="29">
        <v>57282096.670000002</v>
      </c>
      <c r="H5229" t="s">
        <v>11</v>
      </c>
      <c r="I5229" t="s">
        <v>961</v>
      </c>
      <c r="J5229" t="s">
        <v>627</v>
      </c>
      <c r="K5229" t="s">
        <v>962</v>
      </c>
    </row>
    <row r="5230" spans="1:11">
      <c r="A5230" s="26">
        <v>43280</v>
      </c>
      <c r="B5230" t="s">
        <v>516</v>
      </c>
      <c r="C5230" t="s">
        <v>517</v>
      </c>
      <c r="D5230" t="s">
        <v>615</v>
      </c>
      <c r="E5230" t="s">
        <v>518</v>
      </c>
      <c r="F5230" s="29">
        <v>54</v>
      </c>
      <c r="G5230" s="29">
        <v>42266668.329999998</v>
      </c>
      <c r="H5230" t="s">
        <v>11</v>
      </c>
      <c r="I5230" t="s">
        <v>1315</v>
      </c>
      <c r="J5230" t="s">
        <v>627</v>
      </c>
      <c r="K5230" t="s">
        <v>964</v>
      </c>
    </row>
    <row r="5231" spans="1:11">
      <c r="A5231" s="26">
        <v>43280</v>
      </c>
      <c r="B5231" t="s">
        <v>516</v>
      </c>
      <c r="C5231" t="s">
        <v>517</v>
      </c>
      <c r="D5231" t="s">
        <v>615</v>
      </c>
      <c r="E5231" t="s">
        <v>518</v>
      </c>
      <c r="F5231" s="29">
        <v>323</v>
      </c>
      <c r="G5231" s="29">
        <v>5857132.3300000001</v>
      </c>
      <c r="H5231" t="s">
        <v>11</v>
      </c>
      <c r="I5231" t="s">
        <v>965</v>
      </c>
      <c r="J5231" t="s">
        <v>627</v>
      </c>
      <c r="K5231" t="s">
        <v>966</v>
      </c>
    </row>
    <row r="5232" spans="1:11">
      <c r="A5232" s="26">
        <v>43280</v>
      </c>
      <c r="B5232" t="s">
        <v>516</v>
      </c>
      <c r="C5232" t="s">
        <v>517</v>
      </c>
      <c r="D5232" t="s">
        <v>615</v>
      </c>
      <c r="E5232" t="s">
        <v>518</v>
      </c>
      <c r="F5232" s="29">
        <v>1</v>
      </c>
      <c r="G5232" s="29">
        <v>54766.67</v>
      </c>
      <c r="H5232" t="s">
        <v>11</v>
      </c>
      <c r="I5232" t="s">
        <v>1373</v>
      </c>
      <c r="J5232" t="s">
        <v>627</v>
      </c>
      <c r="K5232" t="s">
        <v>1374</v>
      </c>
    </row>
    <row r="5233" spans="1:11">
      <c r="A5233" s="26">
        <v>43280</v>
      </c>
      <c r="B5233" t="s">
        <v>516</v>
      </c>
      <c r="C5233" t="s">
        <v>517</v>
      </c>
      <c r="D5233" t="s">
        <v>615</v>
      </c>
      <c r="E5233" t="s">
        <v>518</v>
      </c>
      <c r="F5233" s="29">
        <v>25</v>
      </c>
      <c r="G5233" s="29">
        <v>1481058.33</v>
      </c>
      <c r="H5233" t="s">
        <v>11</v>
      </c>
      <c r="I5233" t="s">
        <v>1316</v>
      </c>
      <c r="J5233" t="s">
        <v>627</v>
      </c>
      <c r="K5233" t="s">
        <v>1231</v>
      </c>
    </row>
    <row r="5234" spans="1:11">
      <c r="A5234" s="26">
        <v>43280</v>
      </c>
      <c r="B5234" t="s">
        <v>516</v>
      </c>
      <c r="C5234" t="s">
        <v>517</v>
      </c>
      <c r="D5234" t="s">
        <v>615</v>
      </c>
      <c r="E5234" t="s">
        <v>518</v>
      </c>
      <c r="F5234" s="29">
        <v>3</v>
      </c>
      <c r="G5234" s="29">
        <v>883704</v>
      </c>
      <c r="H5234" t="s">
        <v>11</v>
      </c>
      <c r="I5234" t="s">
        <v>1317</v>
      </c>
      <c r="J5234" t="s">
        <v>627</v>
      </c>
      <c r="K5234" t="s">
        <v>968</v>
      </c>
    </row>
    <row r="5235" spans="1:11">
      <c r="A5235" s="26">
        <v>43280</v>
      </c>
      <c r="B5235" t="s">
        <v>516</v>
      </c>
      <c r="C5235" t="s">
        <v>517</v>
      </c>
      <c r="D5235" t="s">
        <v>615</v>
      </c>
      <c r="E5235" t="s">
        <v>518</v>
      </c>
      <c r="F5235" s="29">
        <v>1283</v>
      </c>
      <c r="G5235" s="29">
        <v>259818580</v>
      </c>
      <c r="H5235" t="s">
        <v>11</v>
      </c>
      <c r="I5235" t="s">
        <v>969</v>
      </c>
      <c r="J5235" t="s">
        <v>627</v>
      </c>
      <c r="K5235" t="s">
        <v>970</v>
      </c>
    </row>
    <row r="5236" spans="1:11">
      <c r="A5236" s="26">
        <v>43280</v>
      </c>
      <c r="B5236" t="s">
        <v>516</v>
      </c>
      <c r="C5236" t="s">
        <v>517</v>
      </c>
      <c r="D5236" t="s">
        <v>615</v>
      </c>
      <c r="E5236" t="s">
        <v>518</v>
      </c>
      <c r="F5236" s="29">
        <v>311</v>
      </c>
      <c r="G5236" s="29">
        <v>34331763.329999998</v>
      </c>
      <c r="H5236" t="s">
        <v>11</v>
      </c>
      <c r="I5236" t="s">
        <v>971</v>
      </c>
      <c r="J5236" t="s">
        <v>627</v>
      </c>
      <c r="K5236" t="s">
        <v>972</v>
      </c>
    </row>
    <row r="5237" spans="1:11">
      <c r="A5237" s="26">
        <v>43280</v>
      </c>
      <c r="B5237" t="s">
        <v>516</v>
      </c>
      <c r="C5237" t="s">
        <v>517</v>
      </c>
      <c r="D5237" t="s">
        <v>615</v>
      </c>
      <c r="E5237" t="s">
        <v>518</v>
      </c>
      <c r="F5237" s="29">
        <v>1457</v>
      </c>
      <c r="G5237" s="29">
        <v>569470726.16999996</v>
      </c>
      <c r="H5237" t="s">
        <v>11</v>
      </c>
      <c r="I5237" t="s">
        <v>1279</v>
      </c>
      <c r="J5237" t="s">
        <v>627</v>
      </c>
      <c r="K5237" t="s">
        <v>973</v>
      </c>
    </row>
    <row r="5238" spans="1:11">
      <c r="A5238" s="26">
        <v>43280</v>
      </c>
      <c r="B5238" t="s">
        <v>516</v>
      </c>
      <c r="C5238" t="s">
        <v>517</v>
      </c>
      <c r="D5238" t="s">
        <v>615</v>
      </c>
      <c r="E5238" t="s">
        <v>518</v>
      </c>
      <c r="F5238" s="29">
        <v>6</v>
      </c>
      <c r="G5238" s="29">
        <v>479981.35</v>
      </c>
      <c r="H5238" t="s">
        <v>11</v>
      </c>
      <c r="I5238" t="s">
        <v>1301</v>
      </c>
      <c r="J5238" t="s">
        <v>627</v>
      </c>
      <c r="K5238" t="s">
        <v>974</v>
      </c>
    </row>
    <row r="5239" spans="1:11">
      <c r="A5239" s="26">
        <v>43280</v>
      </c>
      <c r="B5239" t="s">
        <v>516</v>
      </c>
      <c r="C5239" t="s">
        <v>517</v>
      </c>
      <c r="D5239" t="s">
        <v>615</v>
      </c>
      <c r="E5239" t="s">
        <v>518</v>
      </c>
      <c r="F5239" s="29">
        <v>16</v>
      </c>
      <c r="G5239" s="29">
        <v>274633.5</v>
      </c>
      <c r="H5239" t="s">
        <v>11</v>
      </c>
      <c r="I5239" t="s">
        <v>1305</v>
      </c>
      <c r="J5239" t="s">
        <v>627</v>
      </c>
      <c r="K5239" t="s">
        <v>1375</v>
      </c>
    </row>
    <row r="5240" spans="1:11">
      <c r="A5240" s="26">
        <v>43280</v>
      </c>
      <c r="B5240" t="s">
        <v>516</v>
      </c>
      <c r="C5240" t="s">
        <v>517</v>
      </c>
      <c r="D5240" t="s">
        <v>615</v>
      </c>
      <c r="E5240" t="s">
        <v>518</v>
      </c>
      <c r="F5240" s="29">
        <v>134</v>
      </c>
      <c r="G5240" s="29">
        <v>20358746.670000002</v>
      </c>
      <c r="H5240" t="s">
        <v>11</v>
      </c>
      <c r="I5240" t="s">
        <v>975</v>
      </c>
      <c r="J5240" t="s">
        <v>627</v>
      </c>
      <c r="K5240" t="s">
        <v>976</v>
      </c>
    </row>
    <row r="5241" spans="1:11">
      <c r="A5241" s="26">
        <v>43280</v>
      </c>
      <c r="B5241" t="s">
        <v>516</v>
      </c>
      <c r="C5241" t="s">
        <v>517</v>
      </c>
      <c r="D5241" t="s">
        <v>615</v>
      </c>
      <c r="E5241" t="s">
        <v>518</v>
      </c>
      <c r="F5241" s="29">
        <v>616</v>
      </c>
      <c r="G5241" s="29">
        <v>98211659.329999998</v>
      </c>
      <c r="H5241" t="s">
        <v>11</v>
      </c>
      <c r="I5241" t="s">
        <v>977</v>
      </c>
      <c r="J5241" t="s">
        <v>627</v>
      </c>
      <c r="K5241" t="s">
        <v>978</v>
      </c>
    </row>
    <row r="5242" spans="1:11">
      <c r="A5242" s="26">
        <v>43280</v>
      </c>
      <c r="B5242" t="s">
        <v>516</v>
      </c>
      <c r="C5242" t="s">
        <v>517</v>
      </c>
      <c r="D5242" t="s">
        <v>615</v>
      </c>
      <c r="E5242" t="s">
        <v>518</v>
      </c>
      <c r="F5242" s="29">
        <v>17</v>
      </c>
      <c r="G5242" s="29">
        <v>16381962</v>
      </c>
      <c r="H5242" t="s">
        <v>11</v>
      </c>
      <c r="I5242" t="s">
        <v>1318</v>
      </c>
      <c r="J5242" t="s">
        <v>627</v>
      </c>
      <c r="K5242" t="s">
        <v>980</v>
      </c>
    </row>
    <row r="5243" spans="1:11">
      <c r="A5243" s="26">
        <v>43280</v>
      </c>
      <c r="B5243" t="s">
        <v>516</v>
      </c>
      <c r="C5243" t="s">
        <v>517</v>
      </c>
      <c r="D5243" t="s">
        <v>615</v>
      </c>
      <c r="E5243" t="s">
        <v>518</v>
      </c>
      <c r="F5243" s="29">
        <v>104</v>
      </c>
      <c r="G5243" s="29">
        <v>29457599.670000002</v>
      </c>
      <c r="H5243" t="s">
        <v>11</v>
      </c>
      <c r="I5243" t="s">
        <v>1319</v>
      </c>
      <c r="J5243" t="s">
        <v>627</v>
      </c>
      <c r="K5243" t="s">
        <v>982</v>
      </c>
    </row>
    <row r="5244" spans="1:11">
      <c r="A5244" s="26">
        <v>43280</v>
      </c>
      <c r="B5244" t="s">
        <v>516</v>
      </c>
      <c r="C5244" t="s">
        <v>517</v>
      </c>
      <c r="D5244" t="s">
        <v>615</v>
      </c>
      <c r="E5244" t="s">
        <v>518</v>
      </c>
      <c r="F5244" s="29">
        <v>50</v>
      </c>
      <c r="G5244" s="29">
        <v>3401858.67</v>
      </c>
      <c r="H5244" t="s">
        <v>11</v>
      </c>
      <c r="I5244" t="s">
        <v>1320</v>
      </c>
      <c r="J5244" t="s">
        <v>627</v>
      </c>
      <c r="K5244" t="s">
        <v>984</v>
      </c>
    </row>
    <row r="5245" spans="1:11">
      <c r="A5245" s="26">
        <v>43280</v>
      </c>
      <c r="B5245" t="s">
        <v>516</v>
      </c>
      <c r="C5245" t="s">
        <v>517</v>
      </c>
      <c r="D5245" t="s">
        <v>615</v>
      </c>
      <c r="E5245" t="s">
        <v>518</v>
      </c>
      <c r="F5245" s="29">
        <v>13</v>
      </c>
      <c r="G5245" s="29">
        <v>8114630.6699999999</v>
      </c>
      <c r="H5245" t="s">
        <v>11</v>
      </c>
      <c r="I5245" t="s">
        <v>1321</v>
      </c>
      <c r="J5245" t="s">
        <v>627</v>
      </c>
      <c r="K5245" t="s">
        <v>986</v>
      </c>
    </row>
    <row r="5246" spans="1:11">
      <c r="A5246" s="26">
        <v>43280</v>
      </c>
      <c r="B5246" t="s">
        <v>516</v>
      </c>
      <c r="C5246" t="s">
        <v>517</v>
      </c>
      <c r="D5246" t="s">
        <v>615</v>
      </c>
      <c r="E5246" t="s">
        <v>518</v>
      </c>
      <c r="F5246" s="29">
        <v>20</v>
      </c>
      <c r="G5246" s="29">
        <v>4360974.67</v>
      </c>
      <c r="H5246" t="s">
        <v>11</v>
      </c>
      <c r="I5246" t="s">
        <v>1322</v>
      </c>
      <c r="J5246" t="s">
        <v>627</v>
      </c>
      <c r="K5246" t="s">
        <v>988</v>
      </c>
    </row>
    <row r="5247" spans="1:11">
      <c r="A5247" s="26">
        <v>43280</v>
      </c>
      <c r="B5247" t="s">
        <v>516</v>
      </c>
      <c r="C5247" t="s">
        <v>517</v>
      </c>
      <c r="D5247" t="s">
        <v>615</v>
      </c>
      <c r="E5247" t="s">
        <v>518</v>
      </c>
      <c r="F5247" s="29">
        <v>217</v>
      </c>
      <c r="G5247" s="29">
        <v>43409025.670000002</v>
      </c>
      <c r="H5247" t="s">
        <v>11</v>
      </c>
      <c r="I5247" t="s">
        <v>1323</v>
      </c>
      <c r="J5247" t="s">
        <v>627</v>
      </c>
      <c r="K5247" t="s">
        <v>990</v>
      </c>
    </row>
    <row r="5248" spans="1:11">
      <c r="A5248" s="26">
        <v>43280</v>
      </c>
      <c r="B5248" t="s">
        <v>516</v>
      </c>
      <c r="C5248" t="s">
        <v>517</v>
      </c>
      <c r="D5248" t="s">
        <v>615</v>
      </c>
      <c r="E5248" t="s">
        <v>518</v>
      </c>
      <c r="F5248" s="29">
        <v>685</v>
      </c>
      <c r="G5248" s="29">
        <v>740058819.66999996</v>
      </c>
      <c r="H5248" t="s">
        <v>11</v>
      </c>
      <c r="I5248" t="s">
        <v>1324</v>
      </c>
      <c r="J5248" t="s">
        <v>627</v>
      </c>
      <c r="K5248" t="s">
        <v>992</v>
      </c>
    </row>
    <row r="5249" spans="1:11">
      <c r="A5249" s="26">
        <v>43280</v>
      </c>
      <c r="B5249" t="s">
        <v>516</v>
      </c>
      <c r="C5249" t="s">
        <v>517</v>
      </c>
      <c r="D5249" t="s">
        <v>615</v>
      </c>
      <c r="E5249" t="s">
        <v>518</v>
      </c>
      <c r="F5249" s="29">
        <v>1</v>
      </c>
      <c r="G5249" s="29">
        <v>2009237.33</v>
      </c>
      <c r="H5249" t="s">
        <v>11</v>
      </c>
      <c r="I5249" t="s">
        <v>993</v>
      </c>
      <c r="J5249" t="s">
        <v>627</v>
      </c>
      <c r="K5249" t="s">
        <v>994</v>
      </c>
    </row>
    <row r="5250" spans="1:11">
      <c r="A5250" s="26">
        <v>43280</v>
      </c>
      <c r="B5250" t="s">
        <v>516</v>
      </c>
      <c r="C5250" t="s">
        <v>517</v>
      </c>
      <c r="D5250" t="s">
        <v>615</v>
      </c>
      <c r="E5250" t="s">
        <v>518</v>
      </c>
      <c r="F5250" s="29">
        <v>15</v>
      </c>
      <c r="G5250" s="29">
        <v>1197713.8</v>
      </c>
      <c r="H5250" t="s">
        <v>11</v>
      </c>
      <c r="I5250" t="s">
        <v>993</v>
      </c>
      <c r="J5250" t="s">
        <v>627</v>
      </c>
      <c r="K5250" t="s">
        <v>995</v>
      </c>
    </row>
    <row r="5251" spans="1:11">
      <c r="A5251" s="26">
        <v>43280</v>
      </c>
      <c r="B5251" t="s">
        <v>516</v>
      </c>
      <c r="C5251" t="s">
        <v>517</v>
      </c>
      <c r="D5251" t="s">
        <v>615</v>
      </c>
      <c r="E5251" t="s">
        <v>518</v>
      </c>
      <c r="F5251" s="29">
        <v>218</v>
      </c>
      <c r="G5251" s="29">
        <v>33898599.07</v>
      </c>
      <c r="H5251" t="s">
        <v>11</v>
      </c>
      <c r="I5251" t="s">
        <v>1325</v>
      </c>
      <c r="J5251" t="s">
        <v>627</v>
      </c>
      <c r="K5251" t="s">
        <v>997</v>
      </c>
    </row>
    <row r="5252" spans="1:11">
      <c r="A5252" s="26">
        <v>43280</v>
      </c>
      <c r="B5252" t="s">
        <v>516</v>
      </c>
      <c r="C5252" t="s">
        <v>517</v>
      </c>
      <c r="D5252" t="s">
        <v>615</v>
      </c>
      <c r="E5252" t="s">
        <v>518</v>
      </c>
      <c r="F5252" s="29">
        <v>55</v>
      </c>
      <c r="G5252" s="29">
        <v>13240931.9</v>
      </c>
      <c r="H5252" t="s">
        <v>11</v>
      </c>
      <c r="I5252" t="s">
        <v>1326</v>
      </c>
      <c r="J5252" t="s">
        <v>627</v>
      </c>
      <c r="K5252" t="s">
        <v>999</v>
      </c>
    </row>
    <row r="5253" spans="1:11">
      <c r="A5253" s="26">
        <v>43280</v>
      </c>
      <c r="B5253" t="s">
        <v>516</v>
      </c>
      <c r="C5253" t="s">
        <v>517</v>
      </c>
      <c r="D5253" t="s">
        <v>615</v>
      </c>
      <c r="E5253" t="s">
        <v>518</v>
      </c>
      <c r="F5253" s="29">
        <v>3981</v>
      </c>
      <c r="G5253" s="29">
        <v>7060511016.6700001</v>
      </c>
      <c r="H5253" t="s">
        <v>11</v>
      </c>
      <c r="I5253" t="s">
        <v>1091</v>
      </c>
      <c r="J5253" t="s">
        <v>1087</v>
      </c>
      <c r="K5253" t="s">
        <v>1092</v>
      </c>
    </row>
    <row r="5254" spans="1:11">
      <c r="A5254" s="26">
        <v>43280</v>
      </c>
      <c r="B5254" t="s">
        <v>516</v>
      </c>
      <c r="C5254" t="s">
        <v>517</v>
      </c>
      <c r="D5254" t="s">
        <v>615</v>
      </c>
      <c r="E5254" t="s">
        <v>518</v>
      </c>
      <c r="F5254" s="29">
        <v>2016</v>
      </c>
      <c r="G5254" s="29">
        <v>2512164556.6700001</v>
      </c>
      <c r="H5254" t="s">
        <v>11</v>
      </c>
      <c r="I5254" t="s">
        <v>1095</v>
      </c>
      <c r="J5254" t="s">
        <v>1087</v>
      </c>
      <c r="K5254" t="s">
        <v>1096</v>
      </c>
    </row>
    <row r="5255" spans="1:11">
      <c r="A5255" s="26">
        <v>43280</v>
      </c>
      <c r="B5255" t="s">
        <v>516</v>
      </c>
      <c r="C5255" t="s">
        <v>517</v>
      </c>
      <c r="D5255" t="s">
        <v>615</v>
      </c>
      <c r="E5255" t="s">
        <v>518</v>
      </c>
      <c r="F5255" s="29">
        <v>23</v>
      </c>
      <c r="G5255" s="29">
        <v>13840113.33</v>
      </c>
      <c r="H5255" t="s">
        <v>11</v>
      </c>
      <c r="I5255" t="s">
        <v>1099</v>
      </c>
      <c r="J5255" t="s">
        <v>1087</v>
      </c>
      <c r="K5255" t="s">
        <v>1100</v>
      </c>
    </row>
    <row r="5256" spans="1:11">
      <c r="A5256" s="26">
        <v>43280</v>
      </c>
      <c r="B5256" t="s">
        <v>516</v>
      </c>
      <c r="C5256" t="s">
        <v>517</v>
      </c>
      <c r="D5256" t="s">
        <v>615</v>
      </c>
      <c r="E5256" t="s">
        <v>518</v>
      </c>
      <c r="F5256" s="29">
        <v>223</v>
      </c>
      <c r="G5256" s="29">
        <v>118684669.95999999</v>
      </c>
      <c r="H5256" t="s">
        <v>11</v>
      </c>
      <c r="I5256" t="s">
        <v>1343</v>
      </c>
      <c r="J5256" t="s">
        <v>1087</v>
      </c>
      <c r="K5256" t="s">
        <v>1344</v>
      </c>
    </row>
    <row r="5257" spans="1:11">
      <c r="A5257" s="26">
        <v>43280</v>
      </c>
      <c r="B5257" t="s">
        <v>516</v>
      </c>
      <c r="C5257" t="s">
        <v>517</v>
      </c>
      <c r="D5257" t="s">
        <v>615</v>
      </c>
      <c r="E5257" t="s">
        <v>518</v>
      </c>
      <c r="F5257" s="29">
        <v>432</v>
      </c>
      <c r="G5257" s="29">
        <v>232646076.47</v>
      </c>
      <c r="H5257" t="s">
        <v>11</v>
      </c>
      <c r="I5257" t="s">
        <v>1101</v>
      </c>
      <c r="J5257" t="s">
        <v>1087</v>
      </c>
      <c r="K5257" t="s">
        <v>1102</v>
      </c>
    </row>
    <row r="5258" spans="1:11">
      <c r="A5258" s="26">
        <v>43280</v>
      </c>
      <c r="B5258" t="s">
        <v>516</v>
      </c>
      <c r="C5258" t="s">
        <v>517</v>
      </c>
      <c r="D5258" t="s">
        <v>615</v>
      </c>
      <c r="E5258" t="s">
        <v>518</v>
      </c>
      <c r="F5258" s="29">
        <v>341</v>
      </c>
      <c r="G5258" s="29">
        <v>184206110</v>
      </c>
      <c r="H5258" t="s">
        <v>11</v>
      </c>
      <c r="I5258" t="s">
        <v>1101</v>
      </c>
      <c r="J5258" t="s">
        <v>1087</v>
      </c>
      <c r="K5258" t="s">
        <v>1103</v>
      </c>
    </row>
    <row r="5259" spans="1:11">
      <c r="A5259" s="26">
        <v>43280</v>
      </c>
      <c r="B5259" t="s">
        <v>516</v>
      </c>
      <c r="C5259" t="s">
        <v>517</v>
      </c>
      <c r="D5259" t="s">
        <v>615</v>
      </c>
      <c r="E5259" t="s">
        <v>518</v>
      </c>
      <c r="F5259" s="29">
        <v>574</v>
      </c>
      <c r="G5259" s="29">
        <v>309308513.88999999</v>
      </c>
      <c r="H5259" t="s">
        <v>11</v>
      </c>
      <c r="I5259" t="s">
        <v>1101</v>
      </c>
      <c r="J5259" t="s">
        <v>1087</v>
      </c>
      <c r="K5259" t="s">
        <v>1104</v>
      </c>
    </row>
    <row r="5260" spans="1:11">
      <c r="A5260" s="26">
        <v>43280</v>
      </c>
      <c r="B5260" t="s">
        <v>516</v>
      </c>
      <c r="C5260" t="s">
        <v>517</v>
      </c>
      <c r="D5260" t="s">
        <v>615</v>
      </c>
      <c r="E5260" t="s">
        <v>518</v>
      </c>
      <c r="F5260" s="29">
        <v>303</v>
      </c>
      <c r="G5260" s="29">
        <v>165217091.66999999</v>
      </c>
      <c r="H5260" t="s">
        <v>11</v>
      </c>
      <c r="I5260" t="s">
        <v>1101</v>
      </c>
      <c r="J5260" t="s">
        <v>1087</v>
      </c>
      <c r="K5260" t="s">
        <v>1105</v>
      </c>
    </row>
    <row r="5261" spans="1:11">
      <c r="A5261" s="26">
        <v>43280</v>
      </c>
      <c r="B5261" t="s">
        <v>516</v>
      </c>
      <c r="C5261" t="s">
        <v>517</v>
      </c>
      <c r="D5261" t="s">
        <v>615</v>
      </c>
      <c r="E5261" t="s">
        <v>518</v>
      </c>
      <c r="F5261" s="29">
        <v>136935</v>
      </c>
      <c r="G5261" s="29">
        <v>73965510160</v>
      </c>
      <c r="H5261" t="s">
        <v>11</v>
      </c>
      <c r="I5261" t="s">
        <v>1106</v>
      </c>
      <c r="J5261" t="s">
        <v>1087</v>
      </c>
      <c r="K5261" t="s">
        <v>1107</v>
      </c>
    </row>
    <row r="5262" spans="1:11">
      <c r="A5262" s="26">
        <v>43280</v>
      </c>
      <c r="B5262" t="s">
        <v>516</v>
      </c>
      <c r="C5262" t="s">
        <v>517</v>
      </c>
      <c r="D5262" t="s">
        <v>615</v>
      </c>
      <c r="E5262" t="s">
        <v>518</v>
      </c>
      <c r="F5262" s="29">
        <v>317</v>
      </c>
      <c r="G5262" s="29">
        <v>170206583.16999999</v>
      </c>
      <c r="H5262" t="s">
        <v>11</v>
      </c>
      <c r="I5262" t="s">
        <v>1112</v>
      </c>
      <c r="J5262" t="s">
        <v>1087</v>
      </c>
      <c r="K5262" t="s">
        <v>1113</v>
      </c>
    </row>
    <row r="5263" spans="1:11">
      <c r="A5263" s="26">
        <v>43280</v>
      </c>
      <c r="B5263" t="s">
        <v>516</v>
      </c>
      <c r="C5263" t="s">
        <v>517</v>
      </c>
      <c r="D5263" t="s">
        <v>615</v>
      </c>
      <c r="E5263" t="s">
        <v>518</v>
      </c>
      <c r="F5263" s="29">
        <v>48</v>
      </c>
      <c r="G5263" s="29">
        <v>38569956.670000002</v>
      </c>
      <c r="H5263" t="s">
        <v>11</v>
      </c>
      <c r="I5263" t="s">
        <v>1206</v>
      </c>
      <c r="J5263" t="s">
        <v>1087</v>
      </c>
      <c r="K5263" t="s">
        <v>1207</v>
      </c>
    </row>
    <row r="5264" spans="1:11">
      <c r="A5264" s="26">
        <v>43280</v>
      </c>
      <c r="B5264" t="s">
        <v>516</v>
      </c>
      <c r="C5264" t="s">
        <v>517</v>
      </c>
      <c r="D5264" t="s">
        <v>615</v>
      </c>
      <c r="E5264" t="s">
        <v>518</v>
      </c>
      <c r="F5264" s="29">
        <v>229</v>
      </c>
      <c r="G5264" s="29">
        <v>80296400.629999995</v>
      </c>
      <c r="H5264" t="s">
        <v>11</v>
      </c>
      <c r="I5264" t="s">
        <v>1114</v>
      </c>
      <c r="J5264" t="s">
        <v>1087</v>
      </c>
      <c r="K5264" t="s">
        <v>1115</v>
      </c>
    </row>
    <row r="5265" spans="1:11">
      <c r="A5265" s="26">
        <v>43280</v>
      </c>
      <c r="B5265" t="s">
        <v>516</v>
      </c>
      <c r="C5265" t="s">
        <v>517</v>
      </c>
      <c r="D5265" t="s">
        <v>615</v>
      </c>
      <c r="E5265" t="s">
        <v>518</v>
      </c>
      <c r="F5265" s="29">
        <v>179246</v>
      </c>
      <c r="G5265" s="29">
        <v>387666187643.33002</v>
      </c>
      <c r="H5265" t="s">
        <v>11</v>
      </c>
      <c r="I5265" t="s">
        <v>1116</v>
      </c>
      <c r="J5265" t="s">
        <v>1087</v>
      </c>
      <c r="K5265" t="s">
        <v>1117</v>
      </c>
    </row>
    <row r="5266" spans="1:11">
      <c r="A5266" s="26">
        <v>43280</v>
      </c>
      <c r="B5266" t="s">
        <v>516</v>
      </c>
      <c r="C5266" t="s">
        <v>517</v>
      </c>
      <c r="D5266" t="s">
        <v>615</v>
      </c>
      <c r="E5266" t="s">
        <v>518</v>
      </c>
      <c r="F5266" s="29">
        <v>4927</v>
      </c>
      <c r="G5266" s="29">
        <v>2411761593.0900002</v>
      </c>
      <c r="H5266" t="s">
        <v>11</v>
      </c>
      <c r="I5266" t="s">
        <v>1118</v>
      </c>
      <c r="J5266" t="s">
        <v>1087</v>
      </c>
      <c r="K5266" t="s">
        <v>1119</v>
      </c>
    </row>
    <row r="5267" spans="1:11">
      <c r="A5267" s="26">
        <v>43280</v>
      </c>
      <c r="B5267" t="s">
        <v>516</v>
      </c>
      <c r="C5267" t="s">
        <v>517</v>
      </c>
      <c r="D5267" t="s">
        <v>615</v>
      </c>
      <c r="E5267" t="s">
        <v>518</v>
      </c>
      <c r="F5267" s="29">
        <v>361</v>
      </c>
      <c r="G5267" s="29">
        <v>459532516.67000002</v>
      </c>
      <c r="H5267" t="s">
        <v>11</v>
      </c>
      <c r="I5267" t="s">
        <v>1122</v>
      </c>
      <c r="J5267" t="s">
        <v>1087</v>
      </c>
      <c r="K5267" t="s">
        <v>1123</v>
      </c>
    </row>
    <row r="5268" spans="1:11">
      <c r="A5268" s="26">
        <v>43280</v>
      </c>
      <c r="B5268" t="s">
        <v>516</v>
      </c>
      <c r="C5268" t="s">
        <v>517</v>
      </c>
      <c r="D5268" t="s">
        <v>615</v>
      </c>
      <c r="E5268" t="s">
        <v>518</v>
      </c>
      <c r="F5268" s="29">
        <v>0</v>
      </c>
      <c r="G5268" s="29">
        <v>0</v>
      </c>
      <c r="H5268" t="s">
        <v>11</v>
      </c>
      <c r="I5268" t="s">
        <v>1345</v>
      </c>
      <c r="J5268" t="s">
        <v>1129</v>
      </c>
      <c r="K5268" t="s">
        <v>1346</v>
      </c>
    </row>
    <row r="5269" spans="1:11">
      <c r="A5269" s="26">
        <v>43280</v>
      </c>
      <c r="B5269" t="s">
        <v>516</v>
      </c>
      <c r="C5269" t="s">
        <v>517</v>
      </c>
      <c r="D5269" t="s">
        <v>615</v>
      </c>
      <c r="E5269" t="s">
        <v>518</v>
      </c>
      <c r="F5269" s="29">
        <v>767</v>
      </c>
      <c r="G5269" s="29">
        <v>2426689.42</v>
      </c>
      <c r="H5269" t="s">
        <v>11</v>
      </c>
      <c r="I5269" t="s">
        <v>1128</v>
      </c>
      <c r="J5269" t="s">
        <v>1129</v>
      </c>
      <c r="K5269" t="s">
        <v>1130</v>
      </c>
    </row>
    <row r="5270" spans="1:11">
      <c r="A5270" s="26">
        <v>43280</v>
      </c>
      <c r="B5270" t="s">
        <v>516</v>
      </c>
      <c r="C5270" t="s">
        <v>517</v>
      </c>
      <c r="D5270" t="s">
        <v>615</v>
      </c>
      <c r="E5270" t="s">
        <v>518</v>
      </c>
      <c r="F5270" s="29">
        <v>540</v>
      </c>
      <c r="G5270" s="29">
        <v>1335772</v>
      </c>
      <c r="H5270" t="s">
        <v>11</v>
      </c>
      <c r="I5270" t="s">
        <v>1131</v>
      </c>
      <c r="J5270" t="s">
        <v>1129</v>
      </c>
      <c r="K5270" t="s">
        <v>1132</v>
      </c>
    </row>
    <row r="5271" spans="1:11">
      <c r="A5271" s="26">
        <v>43280</v>
      </c>
      <c r="B5271" t="s">
        <v>516</v>
      </c>
      <c r="C5271" t="s">
        <v>517</v>
      </c>
      <c r="D5271" t="s">
        <v>615</v>
      </c>
      <c r="E5271" t="s">
        <v>518</v>
      </c>
      <c r="F5271" s="29">
        <v>325532</v>
      </c>
      <c r="G5271" s="29">
        <v>711426517.05999994</v>
      </c>
      <c r="H5271" t="s">
        <v>11</v>
      </c>
      <c r="I5271" t="s">
        <v>1133</v>
      </c>
      <c r="J5271" t="s">
        <v>1129</v>
      </c>
      <c r="K5271" t="s">
        <v>1134</v>
      </c>
    </row>
    <row r="5272" spans="1:11">
      <c r="A5272" s="26">
        <v>43280</v>
      </c>
      <c r="B5272" t="s">
        <v>516</v>
      </c>
      <c r="C5272" t="s">
        <v>517</v>
      </c>
      <c r="D5272" t="s">
        <v>615</v>
      </c>
      <c r="E5272" t="s">
        <v>518</v>
      </c>
      <c r="F5272" s="29">
        <v>319830</v>
      </c>
      <c r="G5272" s="29">
        <v>645559719.33000004</v>
      </c>
      <c r="H5272" t="s">
        <v>11</v>
      </c>
      <c r="I5272" t="s">
        <v>1133</v>
      </c>
      <c r="J5272" t="s">
        <v>1129</v>
      </c>
      <c r="K5272" t="s">
        <v>1135</v>
      </c>
    </row>
    <row r="5273" spans="1:11">
      <c r="A5273" s="26">
        <v>43280</v>
      </c>
      <c r="B5273" t="s">
        <v>516</v>
      </c>
      <c r="C5273" t="s">
        <v>517</v>
      </c>
      <c r="D5273" t="s">
        <v>615</v>
      </c>
      <c r="E5273" t="s">
        <v>518</v>
      </c>
      <c r="F5273" s="29">
        <v>360435</v>
      </c>
      <c r="G5273" s="29">
        <v>753808739.16999996</v>
      </c>
      <c r="H5273" t="s">
        <v>11</v>
      </c>
      <c r="I5273" t="s">
        <v>1133</v>
      </c>
      <c r="J5273" t="s">
        <v>1129</v>
      </c>
      <c r="K5273" t="s">
        <v>1136</v>
      </c>
    </row>
    <row r="5274" spans="1:11">
      <c r="A5274" s="26">
        <v>43280</v>
      </c>
      <c r="B5274" t="s">
        <v>516</v>
      </c>
      <c r="C5274" t="s">
        <v>517</v>
      </c>
      <c r="D5274" t="s">
        <v>615</v>
      </c>
      <c r="E5274" t="s">
        <v>518</v>
      </c>
      <c r="F5274" s="29">
        <v>289597</v>
      </c>
      <c r="G5274" s="29">
        <v>559107307.5</v>
      </c>
      <c r="H5274" t="s">
        <v>11</v>
      </c>
      <c r="I5274" t="s">
        <v>1133</v>
      </c>
      <c r="J5274" t="s">
        <v>1129</v>
      </c>
      <c r="K5274" t="s">
        <v>1137</v>
      </c>
    </row>
    <row r="5275" spans="1:11">
      <c r="A5275" s="26">
        <v>43280</v>
      </c>
      <c r="B5275" t="s">
        <v>516</v>
      </c>
      <c r="C5275" t="s">
        <v>517</v>
      </c>
      <c r="D5275" t="s">
        <v>615</v>
      </c>
      <c r="E5275" t="s">
        <v>518</v>
      </c>
      <c r="F5275" s="29">
        <v>260187</v>
      </c>
      <c r="G5275" s="29">
        <v>721510759.91999996</v>
      </c>
      <c r="H5275" t="s">
        <v>11</v>
      </c>
      <c r="I5275" t="s">
        <v>1138</v>
      </c>
      <c r="J5275" t="s">
        <v>1129</v>
      </c>
      <c r="K5275" t="s">
        <v>1139</v>
      </c>
    </row>
    <row r="5276" spans="1:11">
      <c r="A5276" s="26">
        <v>43280</v>
      </c>
      <c r="B5276" t="s">
        <v>516</v>
      </c>
      <c r="C5276" t="s">
        <v>517</v>
      </c>
      <c r="D5276" t="s">
        <v>615</v>
      </c>
      <c r="E5276" t="s">
        <v>518</v>
      </c>
      <c r="F5276" s="29">
        <v>0</v>
      </c>
      <c r="G5276" s="29">
        <v>0</v>
      </c>
      <c r="H5276" t="s">
        <v>11</v>
      </c>
      <c r="I5276" t="s">
        <v>1347</v>
      </c>
      <c r="J5276" t="s">
        <v>1129</v>
      </c>
      <c r="K5276" t="s">
        <v>1348</v>
      </c>
    </row>
    <row r="5277" spans="1:11">
      <c r="A5277" s="26">
        <v>43280</v>
      </c>
      <c r="B5277" t="s">
        <v>516</v>
      </c>
      <c r="C5277" t="s">
        <v>517</v>
      </c>
      <c r="D5277" t="s">
        <v>615</v>
      </c>
      <c r="E5277" t="s">
        <v>518</v>
      </c>
      <c r="F5277" s="29">
        <v>3</v>
      </c>
      <c r="G5277" s="29">
        <v>8551</v>
      </c>
      <c r="H5277" t="s">
        <v>11</v>
      </c>
      <c r="I5277" t="s">
        <v>626</v>
      </c>
      <c r="J5277" t="s">
        <v>1140</v>
      </c>
      <c r="K5277" t="s">
        <v>1141</v>
      </c>
    </row>
    <row r="5278" spans="1:11">
      <c r="A5278" s="26">
        <v>43280</v>
      </c>
      <c r="B5278" t="s">
        <v>516</v>
      </c>
      <c r="C5278" t="s">
        <v>517</v>
      </c>
      <c r="D5278" t="s">
        <v>615</v>
      </c>
      <c r="E5278" t="s">
        <v>518</v>
      </c>
      <c r="F5278" s="29">
        <v>13</v>
      </c>
      <c r="G5278" s="29">
        <v>17704.669999999998</v>
      </c>
      <c r="H5278" t="s">
        <v>11</v>
      </c>
      <c r="I5278" t="s">
        <v>629</v>
      </c>
      <c r="J5278" t="s">
        <v>1140</v>
      </c>
      <c r="K5278" t="s">
        <v>1142</v>
      </c>
    </row>
    <row r="5279" spans="1:11">
      <c r="A5279" s="26">
        <v>43280</v>
      </c>
      <c r="B5279" t="s">
        <v>516</v>
      </c>
      <c r="C5279" t="s">
        <v>517</v>
      </c>
      <c r="D5279" t="s">
        <v>615</v>
      </c>
      <c r="E5279" t="s">
        <v>518</v>
      </c>
      <c r="F5279" s="29">
        <v>65</v>
      </c>
      <c r="G5279" s="29">
        <v>66404.67</v>
      </c>
      <c r="H5279" t="s">
        <v>11</v>
      </c>
      <c r="I5279" t="s">
        <v>631</v>
      </c>
      <c r="J5279" t="s">
        <v>1140</v>
      </c>
      <c r="K5279" t="s">
        <v>1143</v>
      </c>
    </row>
    <row r="5280" spans="1:11">
      <c r="A5280" s="26">
        <v>43280</v>
      </c>
      <c r="B5280" t="s">
        <v>516</v>
      </c>
      <c r="C5280" t="s">
        <v>517</v>
      </c>
      <c r="D5280" t="s">
        <v>615</v>
      </c>
      <c r="E5280" t="s">
        <v>518</v>
      </c>
      <c r="F5280" s="29">
        <v>171</v>
      </c>
      <c r="G5280" s="29">
        <v>1076986.33</v>
      </c>
      <c r="H5280" t="s">
        <v>11</v>
      </c>
      <c r="I5280" t="s">
        <v>1237</v>
      </c>
      <c r="J5280" t="s">
        <v>1140</v>
      </c>
      <c r="K5280" t="s">
        <v>1144</v>
      </c>
    </row>
    <row r="5281" spans="1:11">
      <c r="A5281" s="26">
        <v>43280</v>
      </c>
      <c r="B5281" t="s">
        <v>516</v>
      </c>
      <c r="C5281" t="s">
        <v>517</v>
      </c>
      <c r="D5281" t="s">
        <v>615</v>
      </c>
      <c r="E5281" t="s">
        <v>518</v>
      </c>
      <c r="F5281" s="29">
        <v>21</v>
      </c>
      <c r="G5281" s="29">
        <v>56804</v>
      </c>
      <c r="H5281" t="s">
        <v>11</v>
      </c>
      <c r="I5281" t="s">
        <v>635</v>
      </c>
      <c r="J5281" t="s">
        <v>1140</v>
      </c>
      <c r="K5281" t="s">
        <v>1145</v>
      </c>
    </row>
    <row r="5282" spans="1:11">
      <c r="A5282" s="26">
        <v>43280</v>
      </c>
      <c r="B5282" t="s">
        <v>516</v>
      </c>
      <c r="C5282" t="s">
        <v>517</v>
      </c>
      <c r="D5282" t="s">
        <v>615</v>
      </c>
      <c r="E5282" t="s">
        <v>518</v>
      </c>
      <c r="F5282" s="29">
        <v>0</v>
      </c>
      <c r="G5282" s="29">
        <v>2188.33</v>
      </c>
      <c r="H5282" t="s">
        <v>11</v>
      </c>
      <c r="I5282" t="s">
        <v>637</v>
      </c>
      <c r="J5282" t="s">
        <v>1140</v>
      </c>
      <c r="K5282" t="s">
        <v>1146</v>
      </c>
    </row>
    <row r="5283" spans="1:11">
      <c r="A5283" s="26">
        <v>43280</v>
      </c>
      <c r="B5283" t="s">
        <v>516</v>
      </c>
      <c r="C5283" t="s">
        <v>517</v>
      </c>
      <c r="D5283" t="s">
        <v>615</v>
      </c>
      <c r="E5283" t="s">
        <v>518</v>
      </c>
      <c r="F5283" s="29">
        <v>11</v>
      </c>
      <c r="G5283" s="29">
        <v>10017</v>
      </c>
      <c r="H5283" t="s">
        <v>11</v>
      </c>
      <c r="I5283" t="s">
        <v>639</v>
      </c>
      <c r="J5283" t="s">
        <v>1140</v>
      </c>
      <c r="K5283" t="s">
        <v>1147</v>
      </c>
    </row>
    <row r="5284" spans="1:11">
      <c r="A5284" s="26">
        <v>43280</v>
      </c>
      <c r="B5284" t="s">
        <v>516</v>
      </c>
      <c r="C5284" t="s">
        <v>517</v>
      </c>
      <c r="D5284" t="s">
        <v>615</v>
      </c>
      <c r="E5284" t="s">
        <v>518</v>
      </c>
      <c r="F5284" s="29">
        <v>88</v>
      </c>
      <c r="G5284" s="29">
        <v>73438.67</v>
      </c>
      <c r="H5284" t="s">
        <v>11</v>
      </c>
      <c r="I5284" t="s">
        <v>641</v>
      </c>
      <c r="J5284" t="s">
        <v>1140</v>
      </c>
      <c r="K5284" t="s">
        <v>1148</v>
      </c>
    </row>
    <row r="5285" spans="1:11">
      <c r="A5285" s="26">
        <v>43280</v>
      </c>
      <c r="B5285" t="s">
        <v>516</v>
      </c>
      <c r="C5285" t="s">
        <v>517</v>
      </c>
      <c r="D5285" t="s">
        <v>615</v>
      </c>
      <c r="E5285" t="s">
        <v>518</v>
      </c>
      <c r="F5285" s="29">
        <v>0</v>
      </c>
      <c r="G5285" s="29">
        <v>206</v>
      </c>
      <c r="H5285" t="s">
        <v>11</v>
      </c>
      <c r="I5285" t="s">
        <v>643</v>
      </c>
      <c r="J5285" t="s">
        <v>1140</v>
      </c>
      <c r="K5285" t="s">
        <v>1149</v>
      </c>
    </row>
    <row r="5286" spans="1:11">
      <c r="A5286" s="26">
        <v>43280</v>
      </c>
      <c r="B5286" t="s">
        <v>516</v>
      </c>
      <c r="C5286" t="s">
        <v>517</v>
      </c>
      <c r="D5286" t="s">
        <v>615</v>
      </c>
      <c r="E5286" t="s">
        <v>518</v>
      </c>
      <c r="F5286" s="29">
        <v>103</v>
      </c>
      <c r="G5286" s="29">
        <v>324934.33</v>
      </c>
      <c r="H5286" t="s">
        <v>11</v>
      </c>
      <c r="I5286" t="s">
        <v>645</v>
      </c>
      <c r="J5286" t="s">
        <v>1140</v>
      </c>
      <c r="K5286" t="s">
        <v>1150</v>
      </c>
    </row>
    <row r="5287" spans="1:11">
      <c r="A5287" s="26">
        <v>43280</v>
      </c>
      <c r="B5287" t="s">
        <v>516</v>
      </c>
      <c r="C5287" t="s">
        <v>517</v>
      </c>
      <c r="D5287" t="s">
        <v>615</v>
      </c>
      <c r="E5287" t="s">
        <v>518</v>
      </c>
      <c r="F5287" s="29">
        <v>12</v>
      </c>
      <c r="G5287" s="29">
        <v>22681.33</v>
      </c>
      <c r="H5287" t="s">
        <v>11</v>
      </c>
      <c r="I5287" t="s">
        <v>1238</v>
      </c>
      <c r="J5287" t="s">
        <v>1140</v>
      </c>
      <c r="K5287" t="s">
        <v>1151</v>
      </c>
    </row>
    <row r="5288" spans="1:11">
      <c r="A5288" s="26">
        <v>43280</v>
      </c>
      <c r="B5288" t="s">
        <v>516</v>
      </c>
      <c r="C5288" t="s">
        <v>517</v>
      </c>
      <c r="D5288" t="s">
        <v>615</v>
      </c>
      <c r="E5288" t="s">
        <v>518</v>
      </c>
      <c r="F5288" s="29">
        <v>1</v>
      </c>
      <c r="G5288" s="29">
        <v>889.33</v>
      </c>
      <c r="H5288" t="s">
        <v>11</v>
      </c>
      <c r="I5288" t="s">
        <v>649</v>
      </c>
      <c r="J5288" t="s">
        <v>1140</v>
      </c>
      <c r="K5288" t="s">
        <v>1152</v>
      </c>
    </row>
    <row r="5289" spans="1:11">
      <c r="A5289" s="26">
        <v>43280</v>
      </c>
      <c r="B5289" t="s">
        <v>516</v>
      </c>
      <c r="C5289" t="s">
        <v>517</v>
      </c>
      <c r="D5289" t="s">
        <v>615</v>
      </c>
      <c r="E5289" t="s">
        <v>518</v>
      </c>
      <c r="F5289" s="29">
        <v>24</v>
      </c>
      <c r="G5289" s="29">
        <v>39694.67</v>
      </c>
      <c r="H5289" t="s">
        <v>11</v>
      </c>
      <c r="I5289" t="s">
        <v>1239</v>
      </c>
      <c r="J5289" t="s">
        <v>1140</v>
      </c>
      <c r="K5289" t="s">
        <v>1153</v>
      </c>
    </row>
    <row r="5290" spans="1:11">
      <c r="A5290" s="26">
        <v>43280</v>
      </c>
      <c r="B5290" t="s">
        <v>516</v>
      </c>
      <c r="C5290" t="s">
        <v>517</v>
      </c>
      <c r="D5290" t="s">
        <v>615</v>
      </c>
      <c r="E5290" t="s">
        <v>518</v>
      </c>
      <c r="F5290" s="29">
        <v>1</v>
      </c>
      <c r="G5290" s="29">
        <v>1321</v>
      </c>
      <c r="H5290" t="s">
        <v>11</v>
      </c>
      <c r="I5290" t="s">
        <v>653</v>
      </c>
      <c r="J5290" t="s">
        <v>1140</v>
      </c>
      <c r="K5290" t="s">
        <v>1154</v>
      </c>
    </row>
    <row r="5291" spans="1:11">
      <c r="A5291" s="26">
        <v>43280</v>
      </c>
      <c r="B5291" t="s">
        <v>516</v>
      </c>
      <c r="C5291" t="s">
        <v>517</v>
      </c>
      <c r="D5291" t="s">
        <v>615</v>
      </c>
      <c r="E5291" t="s">
        <v>518</v>
      </c>
      <c r="F5291" s="29">
        <v>1</v>
      </c>
      <c r="G5291" s="29">
        <v>2935.67</v>
      </c>
      <c r="H5291" t="s">
        <v>11</v>
      </c>
      <c r="I5291" t="s">
        <v>1240</v>
      </c>
      <c r="J5291" t="s">
        <v>1140</v>
      </c>
      <c r="K5291" t="s">
        <v>1155</v>
      </c>
    </row>
    <row r="5292" spans="1:11">
      <c r="A5292" s="26">
        <v>43280</v>
      </c>
      <c r="B5292" t="s">
        <v>516</v>
      </c>
      <c r="C5292" t="s">
        <v>517</v>
      </c>
      <c r="D5292" t="s">
        <v>615</v>
      </c>
      <c r="E5292" t="s">
        <v>518</v>
      </c>
      <c r="F5292" s="29">
        <v>15</v>
      </c>
      <c r="G5292" s="29">
        <v>33922.33</v>
      </c>
      <c r="H5292" t="s">
        <v>11</v>
      </c>
      <c r="I5292" t="s">
        <v>657</v>
      </c>
      <c r="J5292" t="s">
        <v>1140</v>
      </c>
      <c r="K5292" t="s">
        <v>1156</v>
      </c>
    </row>
    <row r="5293" spans="1:11">
      <c r="A5293" s="26">
        <v>43280</v>
      </c>
      <c r="B5293" t="s">
        <v>516</v>
      </c>
      <c r="C5293" t="s">
        <v>517</v>
      </c>
      <c r="D5293" t="s">
        <v>615</v>
      </c>
      <c r="E5293" t="s">
        <v>518</v>
      </c>
      <c r="F5293" s="29">
        <v>5</v>
      </c>
      <c r="G5293" s="29">
        <v>13389</v>
      </c>
      <c r="H5293" t="s">
        <v>11</v>
      </c>
      <c r="I5293" t="s">
        <v>1336</v>
      </c>
      <c r="J5293" t="s">
        <v>1140</v>
      </c>
      <c r="K5293" t="s">
        <v>1228</v>
      </c>
    </row>
    <row r="5294" spans="1:11">
      <c r="A5294" s="26">
        <v>43280</v>
      </c>
      <c r="B5294" t="s">
        <v>516</v>
      </c>
      <c r="C5294" t="s">
        <v>517</v>
      </c>
      <c r="D5294" t="s">
        <v>615</v>
      </c>
      <c r="E5294" t="s">
        <v>518</v>
      </c>
      <c r="F5294" s="29">
        <v>8</v>
      </c>
      <c r="G5294" s="29">
        <v>8163.67</v>
      </c>
      <c r="H5294" t="s">
        <v>11</v>
      </c>
      <c r="I5294" t="s">
        <v>665</v>
      </c>
      <c r="J5294" t="s">
        <v>1140</v>
      </c>
      <c r="K5294" t="s">
        <v>1157</v>
      </c>
    </row>
    <row r="5295" spans="1:11">
      <c r="A5295" s="26">
        <v>43280</v>
      </c>
      <c r="B5295" t="s">
        <v>516</v>
      </c>
      <c r="C5295" t="s">
        <v>517</v>
      </c>
      <c r="D5295" t="s">
        <v>615</v>
      </c>
      <c r="E5295" t="s">
        <v>518</v>
      </c>
      <c r="F5295" s="29">
        <v>0</v>
      </c>
      <c r="G5295" s="29">
        <v>10.33</v>
      </c>
      <c r="H5295" t="s">
        <v>11</v>
      </c>
      <c r="I5295" t="s">
        <v>671</v>
      </c>
      <c r="J5295" t="s">
        <v>1140</v>
      </c>
      <c r="K5295" t="s">
        <v>1158</v>
      </c>
    </row>
    <row r="5296" spans="1:11">
      <c r="A5296" s="26">
        <v>43280</v>
      </c>
      <c r="B5296" t="s">
        <v>516</v>
      </c>
      <c r="C5296" t="s">
        <v>517</v>
      </c>
      <c r="D5296" t="s">
        <v>615</v>
      </c>
      <c r="E5296" t="s">
        <v>518</v>
      </c>
      <c r="F5296" s="29">
        <v>1</v>
      </c>
      <c r="G5296" s="29">
        <v>458.67</v>
      </c>
      <c r="H5296" t="s">
        <v>11</v>
      </c>
      <c r="I5296" t="s">
        <v>1244</v>
      </c>
      <c r="J5296" t="s">
        <v>1140</v>
      </c>
      <c r="K5296" t="s">
        <v>1159</v>
      </c>
    </row>
    <row r="5297" spans="1:11">
      <c r="A5297" s="26">
        <v>43280</v>
      </c>
      <c r="B5297" t="s">
        <v>516</v>
      </c>
      <c r="C5297" t="s">
        <v>517</v>
      </c>
      <c r="D5297" t="s">
        <v>615</v>
      </c>
      <c r="E5297" t="s">
        <v>518</v>
      </c>
      <c r="F5297" s="29">
        <v>3</v>
      </c>
      <c r="G5297" s="29">
        <v>4827.33</v>
      </c>
      <c r="H5297" t="s">
        <v>11</v>
      </c>
      <c r="I5297" t="s">
        <v>1245</v>
      </c>
      <c r="J5297" t="s">
        <v>1140</v>
      </c>
      <c r="K5297" t="s">
        <v>1160</v>
      </c>
    </row>
    <row r="5298" spans="1:11">
      <c r="A5298" s="26">
        <v>43280</v>
      </c>
      <c r="B5298" t="s">
        <v>516</v>
      </c>
      <c r="C5298" t="s">
        <v>517</v>
      </c>
      <c r="D5298" t="s">
        <v>615</v>
      </c>
      <c r="E5298" t="s">
        <v>518</v>
      </c>
      <c r="F5298" s="29">
        <v>1</v>
      </c>
      <c r="G5298" s="29">
        <v>4486</v>
      </c>
      <c r="H5298" t="s">
        <v>11</v>
      </c>
      <c r="I5298" t="s">
        <v>1246</v>
      </c>
      <c r="J5298" t="s">
        <v>1140</v>
      </c>
      <c r="K5298" t="s">
        <v>1161</v>
      </c>
    </row>
    <row r="5299" spans="1:11">
      <c r="A5299" s="26">
        <v>43280</v>
      </c>
      <c r="B5299" t="s">
        <v>516</v>
      </c>
      <c r="C5299" t="s">
        <v>517</v>
      </c>
      <c r="D5299" t="s">
        <v>615</v>
      </c>
      <c r="E5299" t="s">
        <v>518</v>
      </c>
      <c r="F5299" s="29">
        <v>101</v>
      </c>
      <c r="G5299" s="29">
        <v>343907.33</v>
      </c>
      <c r="H5299" t="s">
        <v>11</v>
      </c>
      <c r="I5299" t="s">
        <v>681</v>
      </c>
      <c r="J5299" t="s">
        <v>1140</v>
      </c>
      <c r="K5299" t="s">
        <v>1162</v>
      </c>
    </row>
    <row r="5300" spans="1:11">
      <c r="A5300" s="26">
        <v>43280</v>
      </c>
      <c r="B5300" t="s">
        <v>516</v>
      </c>
      <c r="C5300" t="s">
        <v>517</v>
      </c>
      <c r="D5300" t="s">
        <v>615</v>
      </c>
      <c r="E5300" t="s">
        <v>518</v>
      </c>
      <c r="F5300" s="29">
        <v>1</v>
      </c>
      <c r="G5300" s="29">
        <v>3940</v>
      </c>
      <c r="H5300" t="s">
        <v>11</v>
      </c>
      <c r="I5300" t="s">
        <v>685</v>
      </c>
      <c r="J5300" t="s">
        <v>1140</v>
      </c>
      <c r="K5300" t="s">
        <v>1163</v>
      </c>
    </row>
    <row r="5301" spans="1:11">
      <c r="A5301" s="26">
        <v>43280</v>
      </c>
      <c r="B5301" t="s">
        <v>516</v>
      </c>
      <c r="C5301" t="s">
        <v>517</v>
      </c>
      <c r="D5301" t="s">
        <v>615</v>
      </c>
      <c r="E5301" t="s">
        <v>518</v>
      </c>
      <c r="F5301" s="29">
        <v>4</v>
      </c>
      <c r="G5301" s="29">
        <v>12811.67</v>
      </c>
      <c r="H5301" t="s">
        <v>11</v>
      </c>
      <c r="I5301" t="s">
        <v>687</v>
      </c>
      <c r="J5301" t="s">
        <v>1140</v>
      </c>
      <c r="K5301" t="s">
        <v>1164</v>
      </c>
    </row>
    <row r="5302" spans="1:11">
      <c r="A5302" s="26">
        <v>43280</v>
      </c>
      <c r="B5302" t="s">
        <v>516</v>
      </c>
      <c r="C5302" t="s">
        <v>517</v>
      </c>
      <c r="D5302" t="s">
        <v>615</v>
      </c>
      <c r="E5302" t="s">
        <v>518</v>
      </c>
      <c r="F5302" s="29">
        <v>1</v>
      </c>
      <c r="G5302" s="29">
        <v>7369.33</v>
      </c>
      <c r="H5302" t="s">
        <v>11</v>
      </c>
      <c r="I5302" t="s">
        <v>689</v>
      </c>
      <c r="J5302" t="s">
        <v>1140</v>
      </c>
      <c r="K5302" t="s">
        <v>1165</v>
      </c>
    </row>
    <row r="5303" spans="1:11">
      <c r="A5303" s="26">
        <v>43280</v>
      </c>
      <c r="B5303" t="s">
        <v>516</v>
      </c>
      <c r="C5303" t="s">
        <v>517</v>
      </c>
      <c r="D5303" t="s">
        <v>615</v>
      </c>
      <c r="E5303" t="s">
        <v>518</v>
      </c>
      <c r="F5303" s="29">
        <v>2</v>
      </c>
      <c r="G5303" s="29">
        <v>2686.67</v>
      </c>
      <c r="H5303" t="s">
        <v>11</v>
      </c>
      <c r="I5303" t="s">
        <v>691</v>
      </c>
      <c r="J5303" t="s">
        <v>1140</v>
      </c>
      <c r="K5303" t="s">
        <v>1166</v>
      </c>
    </row>
    <row r="5304" spans="1:11">
      <c r="A5304" s="26">
        <v>43280</v>
      </c>
      <c r="B5304" t="s">
        <v>516</v>
      </c>
      <c r="C5304" t="s">
        <v>517</v>
      </c>
      <c r="D5304" t="s">
        <v>615</v>
      </c>
      <c r="E5304" t="s">
        <v>518</v>
      </c>
      <c r="F5304" s="29">
        <v>34</v>
      </c>
      <c r="G5304" s="29">
        <v>2621.33</v>
      </c>
      <c r="H5304" t="s">
        <v>11</v>
      </c>
      <c r="I5304" t="s">
        <v>693</v>
      </c>
      <c r="J5304" t="s">
        <v>1140</v>
      </c>
      <c r="K5304" t="s">
        <v>1167</v>
      </c>
    </row>
    <row r="5305" spans="1:11">
      <c r="A5305" s="26">
        <v>43280</v>
      </c>
      <c r="B5305" t="s">
        <v>516</v>
      </c>
      <c r="C5305" t="s">
        <v>517</v>
      </c>
      <c r="D5305" t="s">
        <v>615</v>
      </c>
      <c r="E5305" t="s">
        <v>518</v>
      </c>
      <c r="F5305" s="29">
        <v>0</v>
      </c>
      <c r="G5305" s="29">
        <v>171</v>
      </c>
      <c r="H5305" t="s">
        <v>11</v>
      </c>
      <c r="I5305" t="s">
        <v>695</v>
      </c>
      <c r="J5305" t="s">
        <v>1140</v>
      </c>
      <c r="K5305" t="s">
        <v>1168</v>
      </c>
    </row>
    <row r="5306" spans="1:11">
      <c r="A5306" s="26">
        <v>43280</v>
      </c>
      <c r="B5306" t="s">
        <v>516</v>
      </c>
      <c r="C5306" t="s">
        <v>517</v>
      </c>
      <c r="D5306" t="s">
        <v>615</v>
      </c>
      <c r="E5306" t="s">
        <v>518</v>
      </c>
      <c r="F5306" s="29">
        <v>115</v>
      </c>
      <c r="G5306" s="29">
        <v>73690</v>
      </c>
      <c r="H5306" t="s">
        <v>11</v>
      </c>
      <c r="I5306" t="s">
        <v>697</v>
      </c>
      <c r="J5306" t="s">
        <v>1140</v>
      </c>
      <c r="K5306" t="s">
        <v>1169</v>
      </c>
    </row>
    <row r="5307" spans="1:11">
      <c r="A5307" s="26">
        <v>43280</v>
      </c>
      <c r="B5307" t="s">
        <v>516</v>
      </c>
      <c r="C5307" t="s">
        <v>517</v>
      </c>
      <c r="D5307" t="s">
        <v>615</v>
      </c>
      <c r="E5307" t="s">
        <v>518</v>
      </c>
      <c r="F5307" s="29">
        <v>25</v>
      </c>
      <c r="G5307" s="29">
        <v>45651.33</v>
      </c>
      <c r="H5307" t="s">
        <v>11</v>
      </c>
      <c r="I5307" t="s">
        <v>699</v>
      </c>
      <c r="J5307" t="s">
        <v>1140</v>
      </c>
      <c r="K5307" t="s">
        <v>1170</v>
      </c>
    </row>
    <row r="5308" spans="1:11">
      <c r="A5308" s="26">
        <v>43280</v>
      </c>
      <c r="B5308" t="s">
        <v>516</v>
      </c>
      <c r="C5308" t="s">
        <v>517</v>
      </c>
      <c r="D5308" t="s">
        <v>615</v>
      </c>
      <c r="E5308" t="s">
        <v>518</v>
      </c>
      <c r="F5308" s="29">
        <v>23</v>
      </c>
      <c r="G5308" s="29">
        <v>75013</v>
      </c>
      <c r="H5308" t="s">
        <v>11</v>
      </c>
      <c r="I5308" t="s">
        <v>1248</v>
      </c>
      <c r="J5308" t="s">
        <v>1140</v>
      </c>
      <c r="K5308" t="s">
        <v>1229</v>
      </c>
    </row>
    <row r="5309" spans="1:11">
      <c r="A5309" s="26">
        <v>43280</v>
      </c>
      <c r="B5309" t="s">
        <v>516</v>
      </c>
      <c r="C5309" t="s">
        <v>517</v>
      </c>
      <c r="D5309" t="s">
        <v>615</v>
      </c>
      <c r="E5309" t="s">
        <v>518</v>
      </c>
      <c r="F5309" s="29">
        <v>3</v>
      </c>
      <c r="G5309" s="29">
        <v>106902</v>
      </c>
      <c r="H5309" t="s">
        <v>11</v>
      </c>
      <c r="I5309" t="s">
        <v>701</v>
      </c>
      <c r="J5309" t="s">
        <v>1140</v>
      </c>
      <c r="K5309" t="s">
        <v>1171</v>
      </c>
    </row>
    <row r="5310" spans="1:11">
      <c r="A5310" s="26">
        <v>43280</v>
      </c>
      <c r="B5310" t="s">
        <v>516</v>
      </c>
      <c r="C5310" t="s">
        <v>517</v>
      </c>
      <c r="D5310" t="s">
        <v>615</v>
      </c>
      <c r="E5310" t="s">
        <v>518</v>
      </c>
      <c r="F5310" s="29">
        <v>2</v>
      </c>
      <c r="G5310" s="29">
        <v>3023</v>
      </c>
      <c r="H5310" t="s">
        <v>11</v>
      </c>
      <c r="I5310" t="s">
        <v>1249</v>
      </c>
      <c r="J5310" t="s">
        <v>1140</v>
      </c>
      <c r="K5310" t="s">
        <v>1208</v>
      </c>
    </row>
    <row r="5311" spans="1:11">
      <c r="A5311" s="26">
        <v>43280</v>
      </c>
      <c r="B5311" t="s">
        <v>516</v>
      </c>
      <c r="C5311" t="s">
        <v>517</v>
      </c>
      <c r="D5311" t="s">
        <v>615</v>
      </c>
      <c r="E5311" t="s">
        <v>518</v>
      </c>
      <c r="F5311" s="29">
        <v>12</v>
      </c>
      <c r="G5311" s="29">
        <v>15514.67</v>
      </c>
      <c r="H5311" t="s">
        <v>11</v>
      </c>
      <c r="I5311" t="s">
        <v>1250</v>
      </c>
      <c r="J5311" t="s">
        <v>1140</v>
      </c>
      <c r="K5311" t="s">
        <v>1172</v>
      </c>
    </row>
    <row r="5312" spans="1:11">
      <c r="A5312" s="26">
        <v>43280</v>
      </c>
      <c r="B5312" t="s">
        <v>516</v>
      </c>
      <c r="C5312" t="s">
        <v>517</v>
      </c>
      <c r="D5312" t="s">
        <v>615</v>
      </c>
      <c r="E5312" t="s">
        <v>518</v>
      </c>
      <c r="F5312" s="29">
        <v>34</v>
      </c>
      <c r="G5312" s="29">
        <v>240216</v>
      </c>
      <c r="H5312" t="s">
        <v>11</v>
      </c>
      <c r="I5312" t="s">
        <v>763</v>
      </c>
      <c r="J5312" t="s">
        <v>1140</v>
      </c>
      <c r="K5312" t="s">
        <v>1173</v>
      </c>
    </row>
    <row r="5313" spans="1:11">
      <c r="A5313" s="26">
        <v>43280</v>
      </c>
      <c r="B5313" t="s">
        <v>516</v>
      </c>
      <c r="C5313" t="s">
        <v>517</v>
      </c>
      <c r="D5313" t="s">
        <v>615</v>
      </c>
      <c r="E5313" t="s">
        <v>518</v>
      </c>
      <c r="F5313" s="29">
        <v>3</v>
      </c>
      <c r="G5313" s="29">
        <v>45668</v>
      </c>
      <c r="H5313" t="s">
        <v>11</v>
      </c>
      <c r="I5313" t="s">
        <v>781</v>
      </c>
      <c r="J5313" t="s">
        <v>1140</v>
      </c>
      <c r="K5313" t="s">
        <v>1174</v>
      </c>
    </row>
    <row r="5314" spans="1:11">
      <c r="A5314" s="26">
        <v>43280</v>
      </c>
      <c r="B5314" t="s">
        <v>516</v>
      </c>
      <c r="C5314" t="s">
        <v>517</v>
      </c>
      <c r="D5314" t="s">
        <v>615</v>
      </c>
      <c r="E5314" t="s">
        <v>518</v>
      </c>
      <c r="F5314" s="29">
        <v>4</v>
      </c>
      <c r="G5314" s="29">
        <v>24335.33</v>
      </c>
      <c r="H5314" t="s">
        <v>11</v>
      </c>
      <c r="I5314" t="s">
        <v>789</v>
      </c>
      <c r="J5314" t="s">
        <v>1140</v>
      </c>
      <c r="K5314" t="s">
        <v>1175</v>
      </c>
    </row>
    <row r="5315" spans="1:11">
      <c r="A5315" s="26">
        <v>43280</v>
      </c>
      <c r="B5315" t="s">
        <v>516</v>
      </c>
      <c r="C5315" t="s">
        <v>517</v>
      </c>
      <c r="D5315" t="s">
        <v>615</v>
      </c>
      <c r="E5315" t="s">
        <v>518</v>
      </c>
      <c r="F5315" s="29">
        <v>1</v>
      </c>
      <c r="G5315" s="29">
        <v>764285</v>
      </c>
      <c r="H5315" t="s">
        <v>11</v>
      </c>
      <c r="I5315" t="s">
        <v>809</v>
      </c>
      <c r="J5315" t="s">
        <v>1140</v>
      </c>
      <c r="K5315" t="s">
        <v>1176</v>
      </c>
    </row>
    <row r="5316" spans="1:11">
      <c r="A5316" s="26">
        <v>43280</v>
      </c>
      <c r="B5316" t="s">
        <v>516</v>
      </c>
      <c r="C5316" t="s">
        <v>517</v>
      </c>
      <c r="D5316" t="s">
        <v>615</v>
      </c>
      <c r="E5316" t="s">
        <v>518</v>
      </c>
      <c r="F5316" s="29">
        <v>0</v>
      </c>
      <c r="G5316" s="29">
        <v>66.67</v>
      </c>
      <c r="H5316" t="s">
        <v>11</v>
      </c>
      <c r="I5316" t="s">
        <v>1337</v>
      </c>
      <c r="J5316" t="s">
        <v>1140</v>
      </c>
      <c r="K5316" t="s">
        <v>1177</v>
      </c>
    </row>
    <row r="5317" spans="1:11">
      <c r="A5317" s="26">
        <v>43280</v>
      </c>
      <c r="B5317" t="s">
        <v>516</v>
      </c>
      <c r="C5317" t="s">
        <v>517</v>
      </c>
      <c r="D5317" t="s">
        <v>615</v>
      </c>
      <c r="E5317" t="s">
        <v>518</v>
      </c>
      <c r="F5317" s="29">
        <v>49</v>
      </c>
      <c r="G5317" s="29">
        <v>363090</v>
      </c>
      <c r="H5317" t="s">
        <v>11</v>
      </c>
      <c r="I5317" t="s">
        <v>953</v>
      </c>
      <c r="J5317" t="s">
        <v>1140</v>
      </c>
      <c r="K5317" t="s">
        <v>1178</v>
      </c>
    </row>
    <row r="5318" spans="1:11">
      <c r="A5318" s="26">
        <v>43280</v>
      </c>
      <c r="B5318" t="s">
        <v>516</v>
      </c>
      <c r="C5318" t="s">
        <v>517</v>
      </c>
      <c r="D5318" t="s">
        <v>615</v>
      </c>
      <c r="E5318" t="s">
        <v>518</v>
      </c>
      <c r="F5318" s="29">
        <v>56</v>
      </c>
      <c r="G5318" s="29">
        <v>260748.33</v>
      </c>
      <c r="H5318" t="s">
        <v>11</v>
      </c>
      <c r="I5318" t="s">
        <v>955</v>
      </c>
      <c r="J5318" t="s">
        <v>1140</v>
      </c>
      <c r="K5318" t="s">
        <v>1179</v>
      </c>
    </row>
    <row r="5319" spans="1:11">
      <c r="A5319" s="26">
        <v>43280</v>
      </c>
      <c r="B5319" t="s">
        <v>516</v>
      </c>
      <c r="C5319" t="s">
        <v>517</v>
      </c>
      <c r="D5319" t="s">
        <v>615</v>
      </c>
      <c r="E5319" t="s">
        <v>518</v>
      </c>
      <c r="F5319" s="29">
        <v>211</v>
      </c>
      <c r="G5319" s="29">
        <v>1125415</v>
      </c>
      <c r="H5319" t="s">
        <v>11</v>
      </c>
      <c r="I5319" t="s">
        <v>957</v>
      </c>
      <c r="J5319" t="s">
        <v>1140</v>
      </c>
      <c r="K5319" t="s">
        <v>1180</v>
      </c>
    </row>
    <row r="5320" spans="1:11">
      <c r="A5320" s="26">
        <v>43280</v>
      </c>
      <c r="B5320" t="s">
        <v>516</v>
      </c>
      <c r="C5320" t="s">
        <v>517</v>
      </c>
      <c r="D5320" t="s">
        <v>615</v>
      </c>
      <c r="E5320" t="s">
        <v>518</v>
      </c>
      <c r="F5320" s="29">
        <v>71</v>
      </c>
      <c r="G5320" s="29">
        <v>371720</v>
      </c>
      <c r="H5320" t="s">
        <v>11</v>
      </c>
      <c r="I5320" t="s">
        <v>959</v>
      </c>
      <c r="J5320" t="s">
        <v>1140</v>
      </c>
      <c r="K5320" t="s">
        <v>1181</v>
      </c>
    </row>
    <row r="5321" spans="1:11">
      <c r="A5321" s="26">
        <v>43280</v>
      </c>
      <c r="B5321" t="s">
        <v>516</v>
      </c>
      <c r="C5321" t="s">
        <v>517</v>
      </c>
      <c r="D5321" t="s">
        <v>615</v>
      </c>
      <c r="E5321" t="s">
        <v>518</v>
      </c>
      <c r="F5321" s="29">
        <v>100</v>
      </c>
      <c r="G5321" s="29">
        <v>630120</v>
      </c>
      <c r="H5321" t="s">
        <v>11</v>
      </c>
      <c r="I5321" t="s">
        <v>961</v>
      </c>
      <c r="J5321" t="s">
        <v>1140</v>
      </c>
      <c r="K5321" t="s">
        <v>1182</v>
      </c>
    </row>
    <row r="5322" spans="1:11">
      <c r="A5322" s="26">
        <v>43280</v>
      </c>
      <c r="B5322" t="s">
        <v>516</v>
      </c>
      <c r="C5322" t="s">
        <v>517</v>
      </c>
      <c r="D5322" t="s">
        <v>615</v>
      </c>
      <c r="E5322" t="s">
        <v>518</v>
      </c>
      <c r="F5322" s="29">
        <v>133</v>
      </c>
      <c r="G5322" s="29">
        <v>565980</v>
      </c>
      <c r="H5322" t="s">
        <v>11</v>
      </c>
      <c r="I5322" t="s">
        <v>969</v>
      </c>
      <c r="J5322" t="s">
        <v>1140</v>
      </c>
      <c r="K5322" t="s">
        <v>1183</v>
      </c>
    </row>
    <row r="5323" spans="1:11">
      <c r="A5323" s="26">
        <v>43280</v>
      </c>
      <c r="B5323" t="s">
        <v>516</v>
      </c>
      <c r="C5323" t="s">
        <v>517</v>
      </c>
      <c r="D5323" t="s">
        <v>615</v>
      </c>
      <c r="E5323" t="s">
        <v>518</v>
      </c>
      <c r="F5323" s="29">
        <v>57</v>
      </c>
      <c r="G5323" s="29">
        <v>40476.67</v>
      </c>
      <c r="H5323" t="s">
        <v>11</v>
      </c>
      <c r="I5323" t="s">
        <v>971</v>
      </c>
      <c r="J5323" t="s">
        <v>1140</v>
      </c>
      <c r="K5323" t="s">
        <v>1184</v>
      </c>
    </row>
    <row r="5324" spans="1:11">
      <c r="A5324" s="26">
        <v>43280</v>
      </c>
      <c r="B5324" t="s">
        <v>516</v>
      </c>
      <c r="C5324" t="s">
        <v>517</v>
      </c>
      <c r="D5324" t="s">
        <v>615</v>
      </c>
      <c r="E5324" t="s">
        <v>518</v>
      </c>
      <c r="F5324" s="29">
        <v>28</v>
      </c>
      <c r="G5324" s="29">
        <v>64673.33</v>
      </c>
      <c r="H5324" t="s">
        <v>11</v>
      </c>
      <c r="I5324" t="s">
        <v>975</v>
      </c>
      <c r="J5324" t="s">
        <v>1140</v>
      </c>
      <c r="K5324" t="s">
        <v>1185</v>
      </c>
    </row>
    <row r="5325" spans="1:11">
      <c r="A5325" s="26">
        <v>43280</v>
      </c>
      <c r="B5325" t="s">
        <v>516</v>
      </c>
      <c r="C5325" t="s">
        <v>517</v>
      </c>
      <c r="D5325" t="s">
        <v>615</v>
      </c>
      <c r="E5325" t="s">
        <v>518</v>
      </c>
      <c r="F5325" s="29">
        <v>5</v>
      </c>
      <c r="G5325" s="29">
        <v>9059.5300000000007</v>
      </c>
      <c r="H5325" t="s">
        <v>11</v>
      </c>
      <c r="I5325" t="s">
        <v>1325</v>
      </c>
      <c r="J5325" t="s">
        <v>1140</v>
      </c>
      <c r="K5325" t="s">
        <v>1186</v>
      </c>
    </row>
    <row r="5326" spans="1:11">
      <c r="A5326" s="26">
        <v>43280</v>
      </c>
      <c r="B5326" t="s">
        <v>516</v>
      </c>
      <c r="C5326" t="s">
        <v>517</v>
      </c>
      <c r="D5326" t="s">
        <v>615</v>
      </c>
      <c r="E5326" t="s">
        <v>1188</v>
      </c>
      <c r="F5326" s="29">
        <v>462</v>
      </c>
      <c r="G5326" s="29">
        <v>295616957.17000002</v>
      </c>
      <c r="H5326" t="s">
        <v>11</v>
      </c>
      <c r="I5326" t="s">
        <v>1189</v>
      </c>
      <c r="J5326" t="s">
        <v>1190</v>
      </c>
      <c r="K5326" t="s">
        <v>1191</v>
      </c>
    </row>
    <row r="5327" spans="1:11">
      <c r="A5327" s="26">
        <v>43280</v>
      </c>
      <c r="B5327" t="s">
        <v>516</v>
      </c>
      <c r="C5327" t="s">
        <v>517</v>
      </c>
      <c r="D5327" t="s">
        <v>615</v>
      </c>
      <c r="E5327" t="s">
        <v>1188</v>
      </c>
      <c r="F5327" s="29">
        <v>1838</v>
      </c>
      <c r="G5327" s="29">
        <v>235515571.47</v>
      </c>
      <c r="H5327" t="s">
        <v>11</v>
      </c>
      <c r="I5327" t="s">
        <v>1192</v>
      </c>
      <c r="J5327" t="s">
        <v>1190</v>
      </c>
      <c r="K5327" t="s">
        <v>1193</v>
      </c>
    </row>
    <row r="5328" spans="1:11">
      <c r="A5328" s="26">
        <v>43280</v>
      </c>
      <c r="B5328" t="s">
        <v>516</v>
      </c>
      <c r="C5328" t="s">
        <v>517</v>
      </c>
      <c r="D5328" t="s">
        <v>615</v>
      </c>
      <c r="E5328" t="s">
        <v>619</v>
      </c>
      <c r="F5328" s="29">
        <v>197</v>
      </c>
      <c r="G5328" s="29">
        <v>3725630.96</v>
      </c>
      <c r="H5328" t="s">
        <v>11</v>
      </c>
      <c r="I5328" t="s">
        <v>1194</v>
      </c>
      <c r="J5328" t="s">
        <v>1190</v>
      </c>
      <c r="K5328" t="s">
        <v>1195</v>
      </c>
    </row>
    <row r="5329" spans="1:11">
      <c r="A5329" s="26">
        <v>43280</v>
      </c>
      <c r="B5329" t="s">
        <v>516</v>
      </c>
      <c r="C5329" t="s">
        <v>517</v>
      </c>
      <c r="D5329" t="s">
        <v>615</v>
      </c>
      <c r="E5329" t="s">
        <v>619</v>
      </c>
      <c r="F5329" s="29">
        <v>328</v>
      </c>
      <c r="G5329" s="29">
        <v>8927524.5700000003</v>
      </c>
      <c r="H5329" t="s">
        <v>11</v>
      </c>
      <c r="I5329" t="s">
        <v>1196</v>
      </c>
      <c r="J5329" t="s">
        <v>1190</v>
      </c>
      <c r="K5329" t="s">
        <v>1197</v>
      </c>
    </row>
    <row r="5330" spans="1:11">
      <c r="A5330" s="26">
        <v>43280</v>
      </c>
      <c r="B5330" t="s">
        <v>516</v>
      </c>
      <c r="C5330" t="s">
        <v>517</v>
      </c>
      <c r="D5330" t="s">
        <v>615</v>
      </c>
      <c r="E5330" t="s">
        <v>619</v>
      </c>
      <c r="F5330" s="29">
        <v>266</v>
      </c>
      <c r="G5330" s="29">
        <v>6329786.6699999999</v>
      </c>
      <c r="H5330" t="s">
        <v>11</v>
      </c>
      <c r="I5330" t="s">
        <v>1198</v>
      </c>
      <c r="J5330" t="s">
        <v>1190</v>
      </c>
      <c r="K5330" t="s">
        <v>1199</v>
      </c>
    </row>
    <row r="5331" spans="1:11">
      <c r="A5331" s="26">
        <v>43280</v>
      </c>
      <c r="B5331" t="s">
        <v>516</v>
      </c>
      <c r="C5331" t="s">
        <v>517</v>
      </c>
      <c r="D5331" t="s">
        <v>615</v>
      </c>
      <c r="E5331" t="s">
        <v>1200</v>
      </c>
      <c r="F5331" s="29">
        <v>291</v>
      </c>
      <c r="G5331" s="29">
        <v>633078266.66999996</v>
      </c>
      <c r="H5331" t="s">
        <v>11</v>
      </c>
      <c r="I5331" t="s">
        <v>1201</v>
      </c>
      <c r="J5331" t="s">
        <v>1190</v>
      </c>
      <c r="K5331" t="s">
        <v>1202</v>
      </c>
    </row>
    <row r="5332" spans="1:11">
      <c r="A5332" s="26">
        <v>43280</v>
      </c>
      <c r="B5332" t="s">
        <v>516</v>
      </c>
      <c r="C5332" t="s">
        <v>517</v>
      </c>
      <c r="D5332" t="s">
        <v>615</v>
      </c>
      <c r="E5332" t="s">
        <v>1188</v>
      </c>
      <c r="F5332" s="29">
        <v>89</v>
      </c>
      <c r="G5332" s="29">
        <v>439527</v>
      </c>
      <c r="H5332" t="s">
        <v>11</v>
      </c>
      <c r="I5332" t="s">
        <v>1209</v>
      </c>
      <c r="J5332" t="s">
        <v>1210</v>
      </c>
      <c r="K5332" t="s">
        <v>1211</v>
      </c>
    </row>
    <row r="5333" spans="1:11">
      <c r="A5333" s="26">
        <v>43280</v>
      </c>
      <c r="B5333" t="s">
        <v>516</v>
      </c>
      <c r="C5333" t="s">
        <v>517</v>
      </c>
      <c r="D5333" t="s">
        <v>615</v>
      </c>
      <c r="E5333" t="s">
        <v>1188</v>
      </c>
      <c r="F5333" s="29">
        <v>385</v>
      </c>
      <c r="G5333" s="29">
        <v>440333.93</v>
      </c>
      <c r="H5333" t="s">
        <v>11</v>
      </c>
      <c r="I5333" t="s">
        <v>1212</v>
      </c>
      <c r="J5333" t="s">
        <v>1210</v>
      </c>
      <c r="K5333" t="s">
        <v>1213</v>
      </c>
    </row>
    <row r="5334" spans="1:11">
      <c r="A5334" s="26">
        <v>43280</v>
      </c>
      <c r="B5334" t="s">
        <v>516</v>
      </c>
      <c r="C5334" t="s">
        <v>517</v>
      </c>
      <c r="D5334" t="s">
        <v>615</v>
      </c>
      <c r="E5334" t="s">
        <v>518</v>
      </c>
      <c r="F5334" s="29">
        <v>0</v>
      </c>
      <c r="G5334" s="29">
        <v>0</v>
      </c>
      <c r="H5334" t="s">
        <v>11</v>
      </c>
      <c r="I5334" t="s">
        <v>1349</v>
      </c>
      <c r="J5334" t="s">
        <v>1350</v>
      </c>
      <c r="K5334" t="s">
        <v>1351</v>
      </c>
    </row>
    <row r="5335" spans="1:11">
      <c r="A5335" s="26">
        <v>43190</v>
      </c>
      <c r="B5335" t="s">
        <v>516</v>
      </c>
      <c r="C5335" t="s">
        <v>517</v>
      </c>
      <c r="D5335" t="s">
        <v>615</v>
      </c>
      <c r="E5335" t="s">
        <v>619</v>
      </c>
      <c r="F5335" s="29">
        <v>34</v>
      </c>
      <c r="G5335" s="29">
        <v>441662.07</v>
      </c>
      <c r="H5335" t="s">
        <v>11</v>
      </c>
      <c r="I5335" t="s">
        <v>620</v>
      </c>
      <c r="J5335" t="s">
        <v>617</v>
      </c>
      <c r="K5335" t="s">
        <v>621</v>
      </c>
    </row>
    <row r="5336" spans="1:11">
      <c r="A5336" s="26">
        <v>43190</v>
      </c>
      <c r="B5336" t="s">
        <v>516</v>
      </c>
      <c r="C5336" t="s">
        <v>517</v>
      </c>
      <c r="D5336" t="s">
        <v>615</v>
      </c>
      <c r="E5336" t="s">
        <v>518</v>
      </c>
      <c r="F5336" s="29">
        <v>279</v>
      </c>
      <c r="G5336" s="29">
        <v>130811227.59</v>
      </c>
      <c r="H5336" t="s">
        <v>11</v>
      </c>
      <c r="I5336" t="s">
        <v>622</v>
      </c>
      <c r="J5336" t="s">
        <v>617</v>
      </c>
      <c r="K5336" t="s">
        <v>623</v>
      </c>
    </row>
    <row r="5337" spans="1:11">
      <c r="A5337" s="26">
        <v>43190</v>
      </c>
      <c r="B5337" t="s">
        <v>516</v>
      </c>
      <c r="C5337" t="s">
        <v>517</v>
      </c>
      <c r="D5337" t="s">
        <v>615</v>
      </c>
      <c r="E5337" t="s">
        <v>518</v>
      </c>
      <c r="F5337" s="29">
        <v>171</v>
      </c>
      <c r="G5337" s="29">
        <v>252347.41</v>
      </c>
      <c r="H5337" t="s">
        <v>11</v>
      </c>
      <c r="I5337" t="s">
        <v>624</v>
      </c>
      <c r="J5337" t="s">
        <v>617</v>
      </c>
      <c r="K5337" t="s">
        <v>625</v>
      </c>
    </row>
    <row r="5338" spans="1:11">
      <c r="A5338" s="26">
        <v>43190</v>
      </c>
      <c r="B5338" t="s">
        <v>516</v>
      </c>
      <c r="C5338" t="s">
        <v>517</v>
      </c>
      <c r="D5338" t="s">
        <v>615</v>
      </c>
      <c r="E5338" t="s">
        <v>518</v>
      </c>
      <c r="F5338" s="29">
        <v>66</v>
      </c>
      <c r="G5338" s="29">
        <v>10582725.17</v>
      </c>
      <c r="H5338" t="s">
        <v>11</v>
      </c>
      <c r="I5338" t="s">
        <v>626</v>
      </c>
      <c r="J5338" t="s">
        <v>627</v>
      </c>
      <c r="K5338" t="s">
        <v>628</v>
      </c>
    </row>
    <row r="5339" spans="1:11">
      <c r="A5339" s="26">
        <v>43190</v>
      </c>
      <c r="B5339" t="s">
        <v>516</v>
      </c>
      <c r="C5339" t="s">
        <v>517</v>
      </c>
      <c r="D5339" t="s">
        <v>615</v>
      </c>
      <c r="E5339" t="s">
        <v>518</v>
      </c>
      <c r="F5339" s="29">
        <v>239</v>
      </c>
      <c r="G5339" s="29">
        <v>11722484.140000001</v>
      </c>
      <c r="H5339" t="s">
        <v>11</v>
      </c>
      <c r="I5339" t="s">
        <v>629</v>
      </c>
      <c r="J5339" t="s">
        <v>627</v>
      </c>
      <c r="K5339" t="s">
        <v>630</v>
      </c>
    </row>
    <row r="5340" spans="1:11">
      <c r="A5340" s="26">
        <v>43190</v>
      </c>
      <c r="B5340" t="s">
        <v>516</v>
      </c>
      <c r="C5340" t="s">
        <v>517</v>
      </c>
      <c r="D5340" t="s">
        <v>615</v>
      </c>
      <c r="E5340" t="s">
        <v>518</v>
      </c>
      <c r="F5340" s="29">
        <v>1563</v>
      </c>
      <c r="G5340" s="29">
        <v>45763828.619999997</v>
      </c>
      <c r="H5340" t="s">
        <v>11</v>
      </c>
      <c r="I5340" t="s">
        <v>631</v>
      </c>
      <c r="J5340" t="s">
        <v>627</v>
      </c>
      <c r="K5340" t="s">
        <v>632</v>
      </c>
    </row>
    <row r="5341" spans="1:11">
      <c r="A5341" s="26">
        <v>43190</v>
      </c>
      <c r="B5341" t="s">
        <v>516</v>
      </c>
      <c r="C5341" t="s">
        <v>517</v>
      </c>
      <c r="D5341" t="s">
        <v>615</v>
      </c>
      <c r="E5341" t="s">
        <v>518</v>
      </c>
      <c r="F5341" s="29">
        <v>6348</v>
      </c>
      <c r="G5341" s="29">
        <v>3142526949.6599998</v>
      </c>
      <c r="H5341" t="s">
        <v>11</v>
      </c>
      <c r="I5341" t="s">
        <v>1237</v>
      </c>
      <c r="J5341" t="s">
        <v>627</v>
      </c>
      <c r="K5341" t="s">
        <v>634</v>
      </c>
    </row>
    <row r="5342" spans="1:11">
      <c r="A5342" s="26">
        <v>43190</v>
      </c>
      <c r="B5342" t="s">
        <v>516</v>
      </c>
      <c r="C5342" t="s">
        <v>517</v>
      </c>
      <c r="D5342" t="s">
        <v>615</v>
      </c>
      <c r="E5342" t="s">
        <v>518</v>
      </c>
      <c r="F5342" s="29">
        <v>370</v>
      </c>
      <c r="G5342" s="29">
        <v>38389208.619999997</v>
      </c>
      <c r="H5342" t="s">
        <v>11</v>
      </c>
      <c r="I5342" t="s">
        <v>635</v>
      </c>
      <c r="J5342" t="s">
        <v>627</v>
      </c>
      <c r="K5342" t="s">
        <v>636</v>
      </c>
    </row>
    <row r="5343" spans="1:11">
      <c r="A5343" s="26">
        <v>43190</v>
      </c>
      <c r="B5343" t="s">
        <v>516</v>
      </c>
      <c r="C5343" t="s">
        <v>517</v>
      </c>
      <c r="D5343" t="s">
        <v>615</v>
      </c>
      <c r="E5343" t="s">
        <v>518</v>
      </c>
      <c r="F5343" s="29">
        <v>61</v>
      </c>
      <c r="G5343" s="29">
        <v>12504422.41</v>
      </c>
      <c r="H5343" t="s">
        <v>11</v>
      </c>
      <c r="I5343" t="s">
        <v>637</v>
      </c>
      <c r="J5343" t="s">
        <v>627</v>
      </c>
      <c r="K5343" t="s">
        <v>638</v>
      </c>
    </row>
    <row r="5344" spans="1:11">
      <c r="A5344" s="26">
        <v>43190</v>
      </c>
      <c r="B5344" t="s">
        <v>516</v>
      </c>
      <c r="C5344" t="s">
        <v>517</v>
      </c>
      <c r="D5344" t="s">
        <v>615</v>
      </c>
      <c r="E5344" t="s">
        <v>518</v>
      </c>
      <c r="F5344" s="29">
        <v>247</v>
      </c>
      <c r="G5344" s="29">
        <v>10211963.449999999</v>
      </c>
      <c r="H5344" t="s">
        <v>11</v>
      </c>
      <c r="I5344" t="s">
        <v>639</v>
      </c>
      <c r="J5344" t="s">
        <v>627</v>
      </c>
      <c r="K5344" t="s">
        <v>640</v>
      </c>
    </row>
    <row r="5345" spans="1:11">
      <c r="A5345" s="26">
        <v>43190</v>
      </c>
      <c r="B5345" t="s">
        <v>516</v>
      </c>
      <c r="C5345" t="s">
        <v>517</v>
      </c>
      <c r="D5345" t="s">
        <v>615</v>
      </c>
      <c r="E5345" t="s">
        <v>518</v>
      </c>
      <c r="F5345" s="29">
        <v>4515</v>
      </c>
      <c r="G5345" s="29">
        <v>121286936.20999999</v>
      </c>
      <c r="H5345" t="s">
        <v>11</v>
      </c>
      <c r="I5345" t="s">
        <v>641</v>
      </c>
      <c r="J5345" t="s">
        <v>627</v>
      </c>
      <c r="K5345" t="s">
        <v>642</v>
      </c>
    </row>
    <row r="5346" spans="1:11">
      <c r="A5346" s="26">
        <v>43190</v>
      </c>
      <c r="B5346" t="s">
        <v>516</v>
      </c>
      <c r="C5346" t="s">
        <v>517</v>
      </c>
      <c r="D5346" t="s">
        <v>615</v>
      </c>
      <c r="E5346" t="s">
        <v>518</v>
      </c>
      <c r="F5346" s="29">
        <v>12</v>
      </c>
      <c r="G5346" s="29">
        <v>417199.66</v>
      </c>
      <c r="H5346" t="s">
        <v>11</v>
      </c>
      <c r="I5346" t="s">
        <v>643</v>
      </c>
      <c r="J5346" t="s">
        <v>627</v>
      </c>
      <c r="K5346" t="s">
        <v>644</v>
      </c>
    </row>
    <row r="5347" spans="1:11">
      <c r="A5347" s="26">
        <v>43190</v>
      </c>
      <c r="B5347" t="s">
        <v>516</v>
      </c>
      <c r="C5347" t="s">
        <v>517</v>
      </c>
      <c r="D5347" t="s">
        <v>615</v>
      </c>
      <c r="E5347" t="s">
        <v>518</v>
      </c>
      <c r="F5347" s="29">
        <v>729</v>
      </c>
      <c r="G5347" s="29">
        <v>79011263.790000007</v>
      </c>
      <c r="H5347" t="s">
        <v>11</v>
      </c>
      <c r="I5347" t="s">
        <v>645</v>
      </c>
      <c r="J5347" t="s">
        <v>627</v>
      </c>
      <c r="K5347" t="s">
        <v>646</v>
      </c>
    </row>
    <row r="5348" spans="1:11">
      <c r="A5348" s="26">
        <v>43190</v>
      </c>
      <c r="B5348" t="s">
        <v>516</v>
      </c>
      <c r="C5348" t="s">
        <v>517</v>
      </c>
      <c r="D5348" t="s">
        <v>615</v>
      </c>
      <c r="E5348" t="s">
        <v>518</v>
      </c>
      <c r="F5348" s="29">
        <v>78</v>
      </c>
      <c r="G5348" s="29">
        <v>3925344.14</v>
      </c>
      <c r="H5348" t="s">
        <v>11</v>
      </c>
      <c r="I5348" t="s">
        <v>1238</v>
      </c>
      <c r="J5348" t="s">
        <v>627</v>
      </c>
      <c r="K5348" t="s">
        <v>648</v>
      </c>
    </row>
    <row r="5349" spans="1:11">
      <c r="A5349" s="26">
        <v>43190</v>
      </c>
      <c r="B5349" t="s">
        <v>516</v>
      </c>
      <c r="C5349" t="s">
        <v>517</v>
      </c>
      <c r="D5349" t="s">
        <v>615</v>
      </c>
      <c r="E5349" t="s">
        <v>518</v>
      </c>
      <c r="F5349" s="29">
        <v>49</v>
      </c>
      <c r="G5349" s="29">
        <v>1393181.03</v>
      </c>
      <c r="H5349" t="s">
        <v>11</v>
      </c>
      <c r="I5349" t="s">
        <v>649</v>
      </c>
      <c r="J5349" t="s">
        <v>627</v>
      </c>
      <c r="K5349" t="s">
        <v>650</v>
      </c>
    </row>
    <row r="5350" spans="1:11">
      <c r="A5350" s="26">
        <v>43190</v>
      </c>
      <c r="B5350" t="s">
        <v>516</v>
      </c>
      <c r="C5350" t="s">
        <v>517</v>
      </c>
      <c r="D5350" t="s">
        <v>615</v>
      </c>
      <c r="E5350" t="s">
        <v>518</v>
      </c>
      <c r="F5350" s="29">
        <v>421</v>
      </c>
      <c r="G5350" s="29">
        <v>17952845.859999999</v>
      </c>
      <c r="H5350" t="s">
        <v>11</v>
      </c>
      <c r="I5350" t="s">
        <v>1239</v>
      </c>
      <c r="J5350" t="s">
        <v>627</v>
      </c>
      <c r="K5350" t="s">
        <v>652</v>
      </c>
    </row>
    <row r="5351" spans="1:11">
      <c r="A5351" s="26">
        <v>43190</v>
      </c>
      <c r="B5351" t="s">
        <v>516</v>
      </c>
      <c r="C5351" t="s">
        <v>517</v>
      </c>
      <c r="D5351" t="s">
        <v>615</v>
      </c>
      <c r="E5351" t="s">
        <v>518</v>
      </c>
      <c r="F5351" s="29">
        <v>238</v>
      </c>
      <c r="G5351" s="29">
        <v>32424514.48</v>
      </c>
      <c r="H5351" t="s">
        <v>11</v>
      </c>
      <c r="I5351" t="s">
        <v>653</v>
      </c>
      <c r="J5351" t="s">
        <v>627</v>
      </c>
      <c r="K5351" t="s">
        <v>654</v>
      </c>
    </row>
    <row r="5352" spans="1:11">
      <c r="A5352" s="26">
        <v>43190</v>
      </c>
      <c r="B5352" t="s">
        <v>516</v>
      </c>
      <c r="C5352" t="s">
        <v>517</v>
      </c>
      <c r="D5352" t="s">
        <v>615</v>
      </c>
      <c r="E5352" t="s">
        <v>518</v>
      </c>
      <c r="F5352" s="29">
        <v>83</v>
      </c>
      <c r="G5352" s="29">
        <v>4372995.8600000003</v>
      </c>
      <c r="H5352" t="s">
        <v>11</v>
      </c>
      <c r="I5352" t="s">
        <v>1240</v>
      </c>
      <c r="J5352" t="s">
        <v>627</v>
      </c>
      <c r="K5352" t="s">
        <v>656</v>
      </c>
    </row>
    <row r="5353" spans="1:11">
      <c r="A5353" s="26">
        <v>43190</v>
      </c>
      <c r="B5353" t="s">
        <v>516</v>
      </c>
      <c r="C5353" t="s">
        <v>517</v>
      </c>
      <c r="D5353" t="s">
        <v>615</v>
      </c>
      <c r="E5353" t="s">
        <v>518</v>
      </c>
      <c r="F5353" s="29">
        <v>605</v>
      </c>
      <c r="G5353" s="29">
        <v>20982161.379999999</v>
      </c>
      <c r="H5353" t="s">
        <v>11</v>
      </c>
      <c r="I5353" t="s">
        <v>657</v>
      </c>
      <c r="J5353" t="s">
        <v>627</v>
      </c>
      <c r="K5353" t="s">
        <v>658</v>
      </c>
    </row>
    <row r="5354" spans="1:11">
      <c r="A5354" s="26">
        <v>43190</v>
      </c>
      <c r="B5354" t="s">
        <v>516</v>
      </c>
      <c r="C5354" t="s">
        <v>517</v>
      </c>
      <c r="D5354" t="s">
        <v>615</v>
      </c>
      <c r="E5354" t="s">
        <v>518</v>
      </c>
      <c r="F5354" s="29">
        <v>491</v>
      </c>
      <c r="G5354" s="29">
        <v>40225223.450000003</v>
      </c>
      <c r="H5354" t="s">
        <v>11</v>
      </c>
      <c r="I5354" t="s">
        <v>1376</v>
      </c>
      <c r="J5354" t="s">
        <v>627</v>
      </c>
      <c r="K5354" t="s">
        <v>1377</v>
      </c>
    </row>
    <row r="5355" spans="1:11">
      <c r="A5355" s="26">
        <v>43190</v>
      </c>
      <c r="B5355" t="s">
        <v>516</v>
      </c>
      <c r="C5355" t="s">
        <v>517</v>
      </c>
      <c r="D5355" t="s">
        <v>615</v>
      </c>
      <c r="E5355" t="s">
        <v>518</v>
      </c>
      <c r="F5355" s="29">
        <v>102</v>
      </c>
      <c r="G5355" s="29">
        <v>965036.21</v>
      </c>
      <c r="H5355" t="s">
        <v>11</v>
      </c>
      <c r="I5355" t="s">
        <v>659</v>
      </c>
      <c r="J5355" t="s">
        <v>627</v>
      </c>
      <c r="K5355" t="s">
        <v>660</v>
      </c>
    </row>
    <row r="5356" spans="1:11">
      <c r="A5356" s="26">
        <v>43190</v>
      </c>
      <c r="B5356" t="s">
        <v>516</v>
      </c>
      <c r="C5356" t="s">
        <v>517</v>
      </c>
      <c r="D5356" t="s">
        <v>615</v>
      </c>
      <c r="E5356" t="s">
        <v>518</v>
      </c>
      <c r="F5356" s="29">
        <v>119</v>
      </c>
      <c r="G5356" s="29">
        <v>11984981.720000001</v>
      </c>
      <c r="H5356" t="s">
        <v>11</v>
      </c>
      <c r="I5356" t="s">
        <v>1378</v>
      </c>
      <c r="J5356" t="s">
        <v>627</v>
      </c>
      <c r="K5356" t="s">
        <v>1379</v>
      </c>
    </row>
    <row r="5357" spans="1:11">
      <c r="A5357" s="26">
        <v>43190</v>
      </c>
      <c r="B5357" t="s">
        <v>516</v>
      </c>
      <c r="C5357" t="s">
        <v>517</v>
      </c>
      <c r="D5357" t="s">
        <v>615</v>
      </c>
      <c r="E5357" t="s">
        <v>518</v>
      </c>
      <c r="F5357" s="29">
        <v>87</v>
      </c>
      <c r="G5357" s="29">
        <v>3708710.69</v>
      </c>
      <c r="H5357" t="s">
        <v>11</v>
      </c>
      <c r="I5357" t="s">
        <v>1241</v>
      </c>
      <c r="J5357" t="s">
        <v>627</v>
      </c>
      <c r="K5357" t="s">
        <v>662</v>
      </c>
    </row>
    <row r="5358" spans="1:11">
      <c r="A5358" s="26">
        <v>43190</v>
      </c>
      <c r="B5358" t="s">
        <v>516</v>
      </c>
      <c r="C5358" t="s">
        <v>517</v>
      </c>
      <c r="D5358" t="s">
        <v>615</v>
      </c>
      <c r="E5358" t="s">
        <v>518</v>
      </c>
      <c r="F5358" s="29">
        <v>3663</v>
      </c>
      <c r="G5358" s="29">
        <v>173349952.75999999</v>
      </c>
      <c r="H5358" t="s">
        <v>11</v>
      </c>
      <c r="I5358" t="s">
        <v>1242</v>
      </c>
      <c r="J5358" t="s">
        <v>627</v>
      </c>
      <c r="K5358" t="s">
        <v>1223</v>
      </c>
    </row>
    <row r="5359" spans="1:11">
      <c r="A5359" s="26">
        <v>43190</v>
      </c>
      <c r="B5359" t="s">
        <v>516</v>
      </c>
      <c r="C5359" t="s">
        <v>517</v>
      </c>
      <c r="D5359" t="s">
        <v>615</v>
      </c>
      <c r="E5359" t="s">
        <v>518</v>
      </c>
      <c r="F5359" s="29">
        <v>951</v>
      </c>
      <c r="G5359" s="29">
        <v>164963512.75999999</v>
      </c>
      <c r="H5359" t="s">
        <v>11</v>
      </c>
      <c r="I5359" t="s">
        <v>1243</v>
      </c>
      <c r="J5359" t="s">
        <v>627</v>
      </c>
      <c r="K5359" t="s">
        <v>664</v>
      </c>
    </row>
    <row r="5360" spans="1:11">
      <c r="A5360" s="26">
        <v>43190</v>
      </c>
      <c r="B5360" t="s">
        <v>516</v>
      </c>
      <c r="C5360" t="s">
        <v>517</v>
      </c>
      <c r="D5360" t="s">
        <v>615</v>
      </c>
      <c r="E5360" t="s">
        <v>518</v>
      </c>
      <c r="F5360" s="29">
        <v>914</v>
      </c>
      <c r="G5360" s="29">
        <v>31181764.140000001</v>
      </c>
      <c r="H5360" t="s">
        <v>11</v>
      </c>
      <c r="I5360" t="s">
        <v>665</v>
      </c>
      <c r="J5360" t="s">
        <v>627</v>
      </c>
      <c r="K5360" t="s">
        <v>666</v>
      </c>
    </row>
    <row r="5361" spans="1:11">
      <c r="A5361" s="26">
        <v>43190</v>
      </c>
      <c r="B5361" t="s">
        <v>516</v>
      </c>
      <c r="C5361" t="s">
        <v>517</v>
      </c>
      <c r="D5361" t="s">
        <v>615</v>
      </c>
      <c r="E5361" t="s">
        <v>518</v>
      </c>
      <c r="F5361" s="29">
        <v>18</v>
      </c>
      <c r="G5361" s="29">
        <v>604645.86</v>
      </c>
      <c r="H5361" t="s">
        <v>11</v>
      </c>
      <c r="I5361" t="s">
        <v>671</v>
      </c>
      <c r="J5361" t="s">
        <v>627</v>
      </c>
      <c r="K5361" t="s">
        <v>672</v>
      </c>
    </row>
    <row r="5362" spans="1:11">
      <c r="A5362" s="26">
        <v>43190</v>
      </c>
      <c r="B5362" t="s">
        <v>516</v>
      </c>
      <c r="C5362" t="s">
        <v>517</v>
      </c>
      <c r="D5362" t="s">
        <v>615</v>
      </c>
      <c r="E5362" t="s">
        <v>518</v>
      </c>
      <c r="F5362" s="29">
        <v>1879</v>
      </c>
      <c r="G5362" s="29">
        <v>43236172.07</v>
      </c>
      <c r="H5362" t="s">
        <v>11</v>
      </c>
      <c r="I5362" t="s">
        <v>673</v>
      </c>
      <c r="J5362" t="s">
        <v>627</v>
      </c>
      <c r="K5362" t="s">
        <v>674</v>
      </c>
    </row>
    <row r="5363" spans="1:11">
      <c r="A5363" s="26">
        <v>43190</v>
      </c>
      <c r="B5363" t="s">
        <v>516</v>
      </c>
      <c r="C5363" t="s">
        <v>517</v>
      </c>
      <c r="D5363" t="s">
        <v>615</v>
      </c>
      <c r="E5363" t="s">
        <v>518</v>
      </c>
      <c r="F5363" s="29">
        <v>70</v>
      </c>
      <c r="G5363" s="29">
        <v>1417470.69</v>
      </c>
      <c r="H5363" t="s">
        <v>11</v>
      </c>
      <c r="I5363" t="s">
        <v>1244</v>
      </c>
      <c r="J5363" t="s">
        <v>627</v>
      </c>
      <c r="K5363" t="s">
        <v>676</v>
      </c>
    </row>
    <row r="5364" spans="1:11">
      <c r="A5364" s="26">
        <v>43190</v>
      </c>
      <c r="B5364" t="s">
        <v>516</v>
      </c>
      <c r="C5364" t="s">
        <v>517</v>
      </c>
      <c r="D5364" t="s">
        <v>615</v>
      </c>
      <c r="E5364" t="s">
        <v>518</v>
      </c>
      <c r="F5364" s="29">
        <v>262</v>
      </c>
      <c r="G5364" s="29">
        <v>19492454.140000001</v>
      </c>
      <c r="H5364" t="s">
        <v>11</v>
      </c>
      <c r="I5364" t="s">
        <v>1245</v>
      </c>
      <c r="J5364" t="s">
        <v>627</v>
      </c>
      <c r="K5364" t="s">
        <v>678</v>
      </c>
    </row>
    <row r="5365" spans="1:11">
      <c r="A5365" s="26">
        <v>43190</v>
      </c>
      <c r="B5365" t="s">
        <v>516</v>
      </c>
      <c r="C5365" t="s">
        <v>517</v>
      </c>
      <c r="D5365" t="s">
        <v>615</v>
      </c>
      <c r="E5365" t="s">
        <v>518</v>
      </c>
      <c r="F5365" s="29">
        <v>71</v>
      </c>
      <c r="G5365" s="29">
        <v>15321273.789999999</v>
      </c>
      <c r="H5365" t="s">
        <v>11</v>
      </c>
      <c r="I5365" t="s">
        <v>1246</v>
      </c>
      <c r="J5365" t="s">
        <v>627</v>
      </c>
      <c r="K5365" t="s">
        <v>680</v>
      </c>
    </row>
    <row r="5366" spans="1:11">
      <c r="A5366" s="26">
        <v>43190</v>
      </c>
      <c r="B5366" t="s">
        <v>516</v>
      </c>
      <c r="C5366" t="s">
        <v>517</v>
      </c>
      <c r="D5366" t="s">
        <v>615</v>
      </c>
      <c r="E5366" t="s">
        <v>518</v>
      </c>
      <c r="F5366" s="29">
        <v>4831</v>
      </c>
      <c r="G5366" s="29">
        <v>890624062.07000005</v>
      </c>
      <c r="H5366" t="s">
        <v>11</v>
      </c>
      <c r="I5366" t="s">
        <v>681</v>
      </c>
      <c r="J5366" t="s">
        <v>627</v>
      </c>
      <c r="K5366" t="s">
        <v>682</v>
      </c>
    </row>
    <row r="5367" spans="1:11">
      <c r="A5367" s="26">
        <v>43190</v>
      </c>
      <c r="B5367" t="s">
        <v>516</v>
      </c>
      <c r="C5367" t="s">
        <v>517</v>
      </c>
      <c r="D5367" t="s">
        <v>615</v>
      </c>
      <c r="E5367" t="s">
        <v>518</v>
      </c>
      <c r="F5367" s="29">
        <v>14</v>
      </c>
      <c r="G5367" s="29">
        <v>7622150.3399999999</v>
      </c>
      <c r="H5367" t="s">
        <v>11</v>
      </c>
      <c r="I5367" t="s">
        <v>685</v>
      </c>
      <c r="J5367" t="s">
        <v>627</v>
      </c>
      <c r="K5367" t="s">
        <v>686</v>
      </c>
    </row>
    <row r="5368" spans="1:11">
      <c r="A5368" s="26">
        <v>43190</v>
      </c>
      <c r="B5368" t="s">
        <v>516</v>
      </c>
      <c r="C5368" t="s">
        <v>517</v>
      </c>
      <c r="D5368" t="s">
        <v>615</v>
      </c>
      <c r="E5368" t="s">
        <v>518</v>
      </c>
      <c r="F5368" s="29">
        <v>47</v>
      </c>
      <c r="G5368" s="29">
        <v>5809467.2400000002</v>
      </c>
      <c r="H5368" t="s">
        <v>11</v>
      </c>
      <c r="I5368" t="s">
        <v>687</v>
      </c>
      <c r="J5368" t="s">
        <v>627</v>
      </c>
      <c r="K5368" t="s">
        <v>688</v>
      </c>
    </row>
    <row r="5369" spans="1:11">
      <c r="A5369" s="26">
        <v>43190</v>
      </c>
      <c r="B5369" t="s">
        <v>516</v>
      </c>
      <c r="C5369" t="s">
        <v>517</v>
      </c>
      <c r="D5369" t="s">
        <v>615</v>
      </c>
      <c r="E5369" t="s">
        <v>518</v>
      </c>
      <c r="F5369" s="29">
        <v>53</v>
      </c>
      <c r="G5369" s="29">
        <v>11583555.859999999</v>
      </c>
      <c r="H5369" t="s">
        <v>11</v>
      </c>
      <c r="I5369" t="s">
        <v>689</v>
      </c>
      <c r="J5369" t="s">
        <v>627</v>
      </c>
      <c r="K5369" t="s">
        <v>690</v>
      </c>
    </row>
    <row r="5370" spans="1:11">
      <c r="A5370" s="26">
        <v>43190</v>
      </c>
      <c r="B5370" t="s">
        <v>516</v>
      </c>
      <c r="C5370" t="s">
        <v>517</v>
      </c>
      <c r="D5370" t="s">
        <v>615</v>
      </c>
      <c r="E5370" t="s">
        <v>518</v>
      </c>
      <c r="F5370" s="29">
        <v>84</v>
      </c>
      <c r="G5370" s="29">
        <v>3255950.69</v>
      </c>
      <c r="H5370" t="s">
        <v>11</v>
      </c>
      <c r="I5370" t="s">
        <v>691</v>
      </c>
      <c r="J5370" t="s">
        <v>627</v>
      </c>
      <c r="K5370" t="s">
        <v>692</v>
      </c>
    </row>
    <row r="5371" spans="1:11">
      <c r="A5371" s="26">
        <v>43190</v>
      </c>
      <c r="B5371" t="s">
        <v>516</v>
      </c>
      <c r="C5371" t="s">
        <v>517</v>
      </c>
      <c r="D5371" t="s">
        <v>615</v>
      </c>
      <c r="E5371" t="s">
        <v>518</v>
      </c>
      <c r="F5371" s="29">
        <v>239</v>
      </c>
      <c r="G5371" s="29">
        <v>6494636.5499999998</v>
      </c>
      <c r="H5371" t="s">
        <v>11</v>
      </c>
      <c r="I5371" t="s">
        <v>693</v>
      </c>
      <c r="J5371" t="s">
        <v>627</v>
      </c>
      <c r="K5371" t="s">
        <v>694</v>
      </c>
    </row>
    <row r="5372" spans="1:11">
      <c r="A5372" s="26">
        <v>43190</v>
      </c>
      <c r="B5372" t="s">
        <v>516</v>
      </c>
      <c r="C5372" t="s">
        <v>517</v>
      </c>
      <c r="D5372" t="s">
        <v>615</v>
      </c>
      <c r="E5372" t="s">
        <v>518</v>
      </c>
      <c r="F5372" s="29">
        <v>31</v>
      </c>
      <c r="G5372" s="29">
        <v>1239863.79</v>
      </c>
      <c r="H5372" t="s">
        <v>11</v>
      </c>
      <c r="I5372" t="s">
        <v>695</v>
      </c>
      <c r="J5372" t="s">
        <v>627</v>
      </c>
      <c r="K5372" t="s">
        <v>696</v>
      </c>
    </row>
    <row r="5373" spans="1:11">
      <c r="A5373" s="26">
        <v>43190</v>
      </c>
      <c r="B5373" t="s">
        <v>516</v>
      </c>
      <c r="C5373" t="s">
        <v>517</v>
      </c>
      <c r="D5373" t="s">
        <v>615</v>
      </c>
      <c r="E5373" t="s">
        <v>518</v>
      </c>
      <c r="F5373" s="29">
        <v>3555</v>
      </c>
      <c r="G5373" s="29">
        <v>95129972.069999993</v>
      </c>
      <c r="H5373" t="s">
        <v>11</v>
      </c>
      <c r="I5373" t="s">
        <v>697</v>
      </c>
      <c r="J5373" t="s">
        <v>627</v>
      </c>
      <c r="K5373" t="s">
        <v>698</v>
      </c>
    </row>
    <row r="5374" spans="1:11">
      <c r="A5374" s="26">
        <v>43190</v>
      </c>
      <c r="B5374" t="s">
        <v>516</v>
      </c>
      <c r="C5374" t="s">
        <v>517</v>
      </c>
      <c r="D5374" t="s">
        <v>615</v>
      </c>
      <c r="E5374" t="s">
        <v>518</v>
      </c>
      <c r="F5374" s="29">
        <v>3680</v>
      </c>
      <c r="G5374" s="29">
        <v>200323427.24000001</v>
      </c>
      <c r="H5374" t="s">
        <v>11</v>
      </c>
      <c r="I5374" t="s">
        <v>699</v>
      </c>
      <c r="J5374" t="s">
        <v>627</v>
      </c>
      <c r="K5374" t="s">
        <v>700</v>
      </c>
    </row>
    <row r="5375" spans="1:11">
      <c r="A5375" s="26">
        <v>43190</v>
      </c>
      <c r="B5375" t="s">
        <v>516</v>
      </c>
      <c r="C5375" t="s">
        <v>517</v>
      </c>
      <c r="D5375" t="s">
        <v>615</v>
      </c>
      <c r="E5375" t="s">
        <v>518</v>
      </c>
      <c r="F5375" s="29">
        <v>3762</v>
      </c>
      <c r="G5375" s="29">
        <v>377776512.75999999</v>
      </c>
      <c r="H5375" t="s">
        <v>11</v>
      </c>
      <c r="I5375" t="s">
        <v>1248</v>
      </c>
      <c r="J5375" t="s">
        <v>627</v>
      </c>
      <c r="K5375" t="s">
        <v>1225</v>
      </c>
    </row>
    <row r="5376" spans="1:11">
      <c r="A5376" s="26">
        <v>43190</v>
      </c>
      <c r="B5376" t="s">
        <v>516</v>
      </c>
      <c r="C5376" t="s">
        <v>517</v>
      </c>
      <c r="D5376" t="s">
        <v>615</v>
      </c>
      <c r="E5376" t="s">
        <v>518</v>
      </c>
      <c r="F5376" s="29">
        <v>1226</v>
      </c>
      <c r="G5376" s="29">
        <v>775887580.69000006</v>
      </c>
      <c r="H5376" t="s">
        <v>11</v>
      </c>
      <c r="I5376" t="s">
        <v>701</v>
      </c>
      <c r="J5376" t="s">
        <v>627</v>
      </c>
      <c r="K5376" t="s">
        <v>702</v>
      </c>
    </row>
    <row r="5377" spans="1:11">
      <c r="A5377" s="26">
        <v>43190</v>
      </c>
      <c r="B5377" t="s">
        <v>516</v>
      </c>
      <c r="C5377" t="s">
        <v>517</v>
      </c>
      <c r="D5377" t="s">
        <v>615</v>
      </c>
      <c r="E5377" t="s">
        <v>518</v>
      </c>
      <c r="F5377" s="29">
        <v>411</v>
      </c>
      <c r="G5377" s="29">
        <v>45382685.170000002</v>
      </c>
      <c r="H5377" t="s">
        <v>11</v>
      </c>
      <c r="I5377" t="s">
        <v>1249</v>
      </c>
      <c r="J5377" t="s">
        <v>627</v>
      </c>
      <c r="K5377" t="s">
        <v>704</v>
      </c>
    </row>
    <row r="5378" spans="1:11">
      <c r="A5378" s="26">
        <v>43190</v>
      </c>
      <c r="B5378" t="s">
        <v>516</v>
      </c>
      <c r="C5378" t="s">
        <v>517</v>
      </c>
      <c r="D5378" t="s">
        <v>615</v>
      </c>
      <c r="E5378" t="s">
        <v>518</v>
      </c>
      <c r="F5378" s="29">
        <v>779</v>
      </c>
      <c r="G5378" s="29">
        <v>39782862.759999998</v>
      </c>
      <c r="H5378" t="s">
        <v>11</v>
      </c>
      <c r="I5378" t="s">
        <v>1250</v>
      </c>
      <c r="J5378" t="s">
        <v>627</v>
      </c>
      <c r="K5378" t="s">
        <v>706</v>
      </c>
    </row>
    <row r="5379" spans="1:11">
      <c r="A5379" s="26">
        <v>43190</v>
      </c>
      <c r="B5379" t="s">
        <v>516</v>
      </c>
      <c r="C5379" t="s">
        <v>517</v>
      </c>
      <c r="D5379" t="s">
        <v>615</v>
      </c>
      <c r="E5379" t="s">
        <v>518</v>
      </c>
      <c r="F5379" s="29">
        <v>52</v>
      </c>
      <c r="G5379" s="29">
        <v>3042974.83</v>
      </c>
      <c r="H5379" t="s">
        <v>11</v>
      </c>
      <c r="I5379" t="s">
        <v>1251</v>
      </c>
      <c r="J5379" t="s">
        <v>627</v>
      </c>
      <c r="K5379" t="s">
        <v>708</v>
      </c>
    </row>
    <row r="5380" spans="1:11">
      <c r="A5380" s="26">
        <v>43190</v>
      </c>
      <c r="B5380" t="s">
        <v>516</v>
      </c>
      <c r="C5380" t="s">
        <v>517</v>
      </c>
      <c r="D5380" t="s">
        <v>615</v>
      </c>
      <c r="E5380" t="s">
        <v>518</v>
      </c>
      <c r="F5380" s="29">
        <v>23</v>
      </c>
      <c r="G5380" s="29">
        <v>1646391.72</v>
      </c>
      <c r="H5380" t="s">
        <v>11</v>
      </c>
      <c r="I5380" t="s">
        <v>1252</v>
      </c>
      <c r="J5380" t="s">
        <v>627</v>
      </c>
      <c r="K5380" t="s">
        <v>710</v>
      </c>
    </row>
    <row r="5381" spans="1:11">
      <c r="A5381" s="26">
        <v>43190</v>
      </c>
      <c r="B5381" t="s">
        <v>516</v>
      </c>
      <c r="C5381" t="s">
        <v>517</v>
      </c>
      <c r="D5381" t="s">
        <v>615</v>
      </c>
      <c r="E5381" t="s">
        <v>518</v>
      </c>
      <c r="F5381" s="29">
        <v>11</v>
      </c>
      <c r="G5381" s="29">
        <v>359020.69</v>
      </c>
      <c r="H5381" t="s">
        <v>11</v>
      </c>
      <c r="I5381" t="s">
        <v>1380</v>
      </c>
      <c r="J5381" t="s">
        <v>627</v>
      </c>
      <c r="K5381" t="s">
        <v>1381</v>
      </c>
    </row>
    <row r="5382" spans="1:11">
      <c r="A5382" s="26">
        <v>43190</v>
      </c>
      <c r="B5382" t="s">
        <v>516</v>
      </c>
      <c r="C5382" t="s">
        <v>517</v>
      </c>
      <c r="D5382" t="s">
        <v>615</v>
      </c>
      <c r="E5382" t="s">
        <v>518</v>
      </c>
      <c r="F5382" s="29">
        <v>364</v>
      </c>
      <c r="G5382" s="29">
        <v>21710153.789999999</v>
      </c>
      <c r="H5382" t="s">
        <v>11</v>
      </c>
      <c r="I5382" t="s">
        <v>1253</v>
      </c>
      <c r="J5382" t="s">
        <v>627</v>
      </c>
      <c r="K5382" t="s">
        <v>712</v>
      </c>
    </row>
    <row r="5383" spans="1:11">
      <c r="A5383" s="26">
        <v>43190</v>
      </c>
      <c r="B5383" t="s">
        <v>516</v>
      </c>
      <c r="C5383" t="s">
        <v>517</v>
      </c>
      <c r="D5383" t="s">
        <v>615</v>
      </c>
      <c r="E5383" t="s">
        <v>518</v>
      </c>
      <c r="F5383" s="29">
        <v>1319</v>
      </c>
      <c r="G5383" s="29">
        <v>38927426.899999999</v>
      </c>
      <c r="H5383" t="s">
        <v>11</v>
      </c>
      <c r="I5383" t="s">
        <v>1254</v>
      </c>
      <c r="J5383" t="s">
        <v>627</v>
      </c>
      <c r="K5383" t="s">
        <v>714</v>
      </c>
    </row>
    <row r="5384" spans="1:11">
      <c r="A5384" s="26">
        <v>43190</v>
      </c>
      <c r="B5384" t="s">
        <v>516</v>
      </c>
      <c r="C5384" t="s">
        <v>517</v>
      </c>
      <c r="D5384" t="s">
        <v>615</v>
      </c>
      <c r="E5384" t="s">
        <v>518</v>
      </c>
      <c r="F5384" s="29">
        <v>43</v>
      </c>
      <c r="G5384" s="29">
        <v>4761856.55</v>
      </c>
      <c r="H5384" t="s">
        <v>11</v>
      </c>
      <c r="I5384" t="s">
        <v>1255</v>
      </c>
      <c r="J5384" t="s">
        <v>627</v>
      </c>
      <c r="K5384" t="s">
        <v>716</v>
      </c>
    </row>
    <row r="5385" spans="1:11">
      <c r="A5385" s="26">
        <v>43190</v>
      </c>
      <c r="B5385" t="s">
        <v>516</v>
      </c>
      <c r="C5385" t="s">
        <v>517</v>
      </c>
      <c r="D5385" t="s">
        <v>615</v>
      </c>
      <c r="E5385" t="s">
        <v>518</v>
      </c>
      <c r="F5385" s="29">
        <v>21</v>
      </c>
      <c r="G5385" s="29">
        <v>1077858.6200000001</v>
      </c>
      <c r="H5385" t="s">
        <v>11</v>
      </c>
      <c r="I5385" t="s">
        <v>719</v>
      </c>
      <c r="J5385" t="s">
        <v>627</v>
      </c>
      <c r="K5385" t="s">
        <v>720</v>
      </c>
    </row>
    <row r="5386" spans="1:11">
      <c r="A5386" s="26">
        <v>43190</v>
      </c>
      <c r="B5386" t="s">
        <v>516</v>
      </c>
      <c r="C5386" t="s">
        <v>517</v>
      </c>
      <c r="D5386" t="s">
        <v>615</v>
      </c>
      <c r="E5386" t="s">
        <v>518</v>
      </c>
      <c r="F5386" s="29">
        <v>5</v>
      </c>
      <c r="G5386" s="29">
        <v>5180840.6900000004</v>
      </c>
      <c r="H5386" t="s">
        <v>11</v>
      </c>
      <c r="I5386" t="s">
        <v>721</v>
      </c>
      <c r="J5386" t="s">
        <v>627</v>
      </c>
      <c r="K5386" t="s">
        <v>722</v>
      </c>
    </row>
    <row r="5387" spans="1:11">
      <c r="A5387" s="26">
        <v>43190</v>
      </c>
      <c r="B5387" t="s">
        <v>516</v>
      </c>
      <c r="C5387" t="s">
        <v>517</v>
      </c>
      <c r="D5387" t="s">
        <v>615</v>
      </c>
      <c r="E5387" t="s">
        <v>518</v>
      </c>
      <c r="F5387" s="29">
        <v>17</v>
      </c>
      <c r="G5387" s="29">
        <v>2130552.41</v>
      </c>
      <c r="H5387" t="s">
        <v>11</v>
      </c>
      <c r="I5387" t="s">
        <v>1362</v>
      </c>
      <c r="J5387" t="s">
        <v>627</v>
      </c>
      <c r="K5387" t="s">
        <v>724</v>
      </c>
    </row>
    <row r="5388" spans="1:11">
      <c r="A5388" s="26">
        <v>43190</v>
      </c>
      <c r="B5388" t="s">
        <v>516</v>
      </c>
      <c r="C5388" t="s">
        <v>517</v>
      </c>
      <c r="D5388" t="s">
        <v>615</v>
      </c>
      <c r="E5388" t="s">
        <v>518</v>
      </c>
      <c r="F5388" s="29">
        <v>25</v>
      </c>
      <c r="G5388" s="29">
        <v>2289193.79</v>
      </c>
      <c r="H5388" t="s">
        <v>11</v>
      </c>
      <c r="I5388" t="s">
        <v>1356</v>
      </c>
      <c r="J5388" t="s">
        <v>627</v>
      </c>
      <c r="K5388" t="s">
        <v>1357</v>
      </c>
    </row>
    <row r="5389" spans="1:11">
      <c r="A5389" s="26">
        <v>43190</v>
      </c>
      <c r="B5389" t="s">
        <v>516</v>
      </c>
      <c r="C5389" t="s">
        <v>517</v>
      </c>
      <c r="D5389" t="s">
        <v>615</v>
      </c>
      <c r="E5389" t="s">
        <v>518</v>
      </c>
      <c r="F5389" s="29">
        <v>224</v>
      </c>
      <c r="G5389" s="29">
        <v>4510225.8600000003</v>
      </c>
      <c r="H5389" t="s">
        <v>11</v>
      </c>
      <c r="I5389" t="s">
        <v>1257</v>
      </c>
      <c r="J5389" t="s">
        <v>627</v>
      </c>
      <c r="K5389" t="s">
        <v>726</v>
      </c>
    </row>
    <row r="5390" spans="1:11">
      <c r="A5390" s="26">
        <v>43190</v>
      </c>
      <c r="B5390" t="s">
        <v>516</v>
      </c>
      <c r="C5390" t="s">
        <v>517</v>
      </c>
      <c r="D5390" t="s">
        <v>615</v>
      </c>
      <c r="E5390" t="s">
        <v>518</v>
      </c>
      <c r="F5390" s="29">
        <v>797</v>
      </c>
      <c r="G5390" s="29">
        <v>592487470.34000003</v>
      </c>
      <c r="H5390" t="s">
        <v>11</v>
      </c>
      <c r="I5390" t="s">
        <v>735</v>
      </c>
      <c r="J5390" t="s">
        <v>627</v>
      </c>
      <c r="K5390" t="s">
        <v>736</v>
      </c>
    </row>
    <row r="5391" spans="1:11">
      <c r="A5391" s="26">
        <v>43190</v>
      </c>
      <c r="B5391" t="s">
        <v>516</v>
      </c>
      <c r="C5391" t="s">
        <v>517</v>
      </c>
      <c r="D5391" t="s">
        <v>615</v>
      </c>
      <c r="E5391" t="s">
        <v>518</v>
      </c>
      <c r="F5391" s="29">
        <v>3</v>
      </c>
      <c r="G5391" s="29">
        <v>2076306.9</v>
      </c>
      <c r="H5391" t="s">
        <v>11</v>
      </c>
      <c r="I5391" t="s">
        <v>1259</v>
      </c>
      <c r="J5391" t="s">
        <v>627</v>
      </c>
      <c r="K5391" t="s">
        <v>738</v>
      </c>
    </row>
    <row r="5392" spans="1:11">
      <c r="A5392" s="26">
        <v>43190</v>
      </c>
      <c r="B5392" t="s">
        <v>516</v>
      </c>
      <c r="C5392" t="s">
        <v>517</v>
      </c>
      <c r="D5392" t="s">
        <v>615</v>
      </c>
      <c r="E5392" t="s">
        <v>518</v>
      </c>
      <c r="F5392" s="29">
        <v>58</v>
      </c>
      <c r="G5392" s="29">
        <v>5860956.9000000004</v>
      </c>
      <c r="H5392" t="s">
        <v>11</v>
      </c>
      <c r="I5392" t="s">
        <v>739</v>
      </c>
      <c r="J5392" t="s">
        <v>627</v>
      </c>
      <c r="K5392" t="s">
        <v>740</v>
      </c>
    </row>
    <row r="5393" spans="1:11">
      <c r="A5393" s="26">
        <v>43190</v>
      </c>
      <c r="B5393" t="s">
        <v>516</v>
      </c>
      <c r="C5393" t="s">
        <v>517</v>
      </c>
      <c r="D5393" t="s">
        <v>615</v>
      </c>
      <c r="E5393" t="s">
        <v>518</v>
      </c>
      <c r="F5393" s="29">
        <v>123</v>
      </c>
      <c r="G5393" s="29">
        <v>10305719.66</v>
      </c>
      <c r="H5393" t="s">
        <v>11</v>
      </c>
      <c r="I5393" t="s">
        <v>743</v>
      </c>
      <c r="J5393" t="s">
        <v>627</v>
      </c>
      <c r="K5393" t="s">
        <v>744</v>
      </c>
    </row>
    <row r="5394" spans="1:11">
      <c r="A5394" s="26">
        <v>43190</v>
      </c>
      <c r="B5394" t="s">
        <v>516</v>
      </c>
      <c r="C5394" t="s">
        <v>517</v>
      </c>
      <c r="D5394" t="s">
        <v>615</v>
      </c>
      <c r="E5394" t="s">
        <v>518</v>
      </c>
      <c r="F5394" s="29">
        <v>121</v>
      </c>
      <c r="G5394" s="29">
        <v>33818021.380000003</v>
      </c>
      <c r="H5394" t="s">
        <v>11</v>
      </c>
      <c r="I5394" t="s">
        <v>1260</v>
      </c>
      <c r="J5394" t="s">
        <v>627</v>
      </c>
      <c r="K5394" t="s">
        <v>746</v>
      </c>
    </row>
    <row r="5395" spans="1:11">
      <c r="A5395" s="26">
        <v>43190</v>
      </c>
      <c r="B5395" t="s">
        <v>516</v>
      </c>
      <c r="C5395" t="s">
        <v>517</v>
      </c>
      <c r="D5395" t="s">
        <v>615</v>
      </c>
      <c r="E5395" t="s">
        <v>518</v>
      </c>
      <c r="F5395" s="29">
        <v>1867</v>
      </c>
      <c r="G5395" s="29">
        <v>131099777.23999999</v>
      </c>
      <c r="H5395" t="s">
        <v>11</v>
      </c>
      <c r="I5395" t="s">
        <v>747</v>
      </c>
      <c r="J5395" t="s">
        <v>627</v>
      </c>
      <c r="K5395" t="s">
        <v>748</v>
      </c>
    </row>
    <row r="5396" spans="1:11">
      <c r="A5396" s="26">
        <v>43190</v>
      </c>
      <c r="B5396" t="s">
        <v>516</v>
      </c>
      <c r="C5396" t="s">
        <v>517</v>
      </c>
      <c r="D5396" t="s">
        <v>615</v>
      </c>
      <c r="E5396" t="s">
        <v>518</v>
      </c>
      <c r="F5396" s="29">
        <v>87</v>
      </c>
      <c r="G5396" s="29">
        <v>3229539.31</v>
      </c>
      <c r="H5396" t="s">
        <v>11</v>
      </c>
      <c r="I5396" t="s">
        <v>1261</v>
      </c>
      <c r="J5396" t="s">
        <v>627</v>
      </c>
      <c r="K5396" t="s">
        <v>750</v>
      </c>
    </row>
    <row r="5397" spans="1:11">
      <c r="A5397" s="26">
        <v>43190</v>
      </c>
      <c r="B5397" t="s">
        <v>516</v>
      </c>
      <c r="C5397" t="s">
        <v>517</v>
      </c>
      <c r="D5397" t="s">
        <v>615</v>
      </c>
      <c r="E5397" t="s">
        <v>518</v>
      </c>
      <c r="F5397" s="29">
        <v>197</v>
      </c>
      <c r="G5397" s="29">
        <v>4838325.17</v>
      </c>
      <c r="H5397" t="s">
        <v>11</v>
      </c>
      <c r="I5397" t="s">
        <v>1262</v>
      </c>
      <c r="J5397" t="s">
        <v>627</v>
      </c>
      <c r="K5397" t="s">
        <v>752</v>
      </c>
    </row>
    <row r="5398" spans="1:11">
      <c r="A5398" s="26">
        <v>43190</v>
      </c>
      <c r="B5398" t="s">
        <v>516</v>
      </c>
      <c r="C5398" t="s">
        <v>517</v>
      </c>
      <c r="D5398" t="s">
        <v>615</v>
      </c>
      <c r="E5398" t="s">
        <v>518</v>
      </c>
      <c r="F5398" s="29">
        <v>281</v>
      </c>
      <c r="G5398" s="29">
        <v>12988403.449999999</v>
      </c>
      <c r="H5398" t="s">
        <v>11</v>
      </c>
      <c r="I5398" t="s">
        <v>1263</v>
      </c>
      <c r="J5398" t="s">
        <v>627</v>
      </c>
      <c r="K5398" t="s">
        <v>754</v>
      </c>
    </row>
    <row r="5399" spans="1:11">
      <c r="A5399" s="26">
        <v>43190</v>
      </c>
      <c r="B5399" t="s">
        <v>516</v>
      </c>
      <c r="C5399" t="s">
        <v>517</v>
      </c>
      <c r="D5399" t="s">
        <v>615</v>
      </c>
      <c r="E5399" t="s">
        <v>518</v>
      </c>
      <c r="F5399" s="29">
        <v>1431</v>
      </c>
      <c r="G5399" s="29">
        <v>61245682.409999996</v>
      </c>
      <c r="H5399" t="s">
        <v>11</v>
      </c>
      <c r="I5399" t="s">
        <v>1264</v>
      </c>
      <c r="J5399" t="s">
        <v>627</v>
      </c>
      <c r="K5399" t="s">
        <v>756</v>
      </c>
    </row>
    <row r="5400" spans="1:11">
      <c r="A5400" s="26">
        <v>43190</v>
      </c>
      <c r="B5400" t="s">
        <v>516</v>
      </c>
      <c r="C5400" t="s">
        <v>517</v>
      </c>
      <c r="D5400" t="s">
        <v>615</v>
      </c>
      <c r="E5400" t="s">
        <v>518</v>
      </c>
      <c r="F5400" s="29">
        <v>136</v>
      </c>
      <c r="G5400" s="29">
        <v>11188841.029999999</v>
      </c>
      <c r="H5400" t="s">
        <v>11</v>
      </c>
      <c r="I5400" t="s">
        <v>757</v>
      </c>
      <c r="J5400" t="s">
        <v>627</v>
      </c>
      <c r="K5400" t="s">
        <v>758</v>
      </c>
    </row>
    <row r="5401" spans="1:11">
      <c r="A5401" s="26">
        <v>43190</v>
      </c>
      <c r="B5401" t="s">
        <v>516</v>
      </c>
      <c r="C5401" t="s">
        <v>517</v>
      </c>
      <c r="D5401" t="s">
        <v>615</v>
      </c>
      <c r="E5401" t="s">
        <v>518</v>
      </c>
      <c r="F5401" s="29">
        <v>111</v>
      </c>
      <c r="G5401" s="29">
        <v>18283965.170000002</v>
      </c>
      <c r="H5401" t="s">
        <v>11</v>
      </c>
      <c r="I5401" t="s">
        <v>1265</v>
      </c>
      <c r="J5401" t="s">
        <v>627</v>
      </c>
      <c r="K5401" t="s">
        <v>760</v>
      </c>
    </row>
    <row r="5402" spans="1:11">
      <c r="A5402" s="26">
        <v>43190</v>
      </c>
      <c r="B5402" t="s">
        <v>516</v>
      </c>
      <c r="C5402" t="s">
        <v>517</v>
      </c>
      <c r="D5402" t="s">
        <v>615</v>
      </c>
      <c r="E5402" t="s">
        <v>518</v>
      </c>
      <c r="F5402" s="29">
        <v>692</v>
      </c>
      <c r="G5402" s="29">
        <v>95172883.790000007</v>
      </c>
      <c r="H5402" t="s">
        <v>11</v>
      </c>
      <c r="I5402" t="s">
        <v>1266</v>
      </c>
      <c r="J5402" t="s">
        <v>627</v>
      </c>
      <c r="K5402" t="s">
        <v>762</v>
      </c>
    </row>
    <row r="5403" spans="1:11">
      <c r="A5403" s="26">
        <v>43190</v>
      </c>
      <c r="B5403" t="s">
        <v>516</v>
      </c>
      <c r="C5403" t="s">
        <v>517</v>
      </c>
      <c r="D5403" t="s">
        <v>615</v>
      </c>
      <c r="E5403" t="s">
        <v>518</v>
      </c>
      <c r="F5403" s="29">
        <v>2462</v>
      </c>
      <c r="G5403" s="29">
        <v>445387536.89999998</v>
      </c>
      <c r="H5403" t="s">
        <v>11</v>
      </c>
      <c r="I5403" t="s">
        <v>1267</v>
      </c>
      <c r="J5403" t="s">
        <v>627</v>
      </c>
      <c r="K5403" t="s">
        <v>764</v>
      </c>
    </row>
    <row r="5404" spans="1:11">
      <c r="A5404" s="26">
        <v>43190</v>
      </c>
      <c r="B5404" t="s">
        <v>516</v>
      </c>
      <c r="C5404" t="s">
        <v>517</v>
      </c>
      <c r="D5404" t="s">
        <v>615</v>
      </c>
      <c r="E5404" t="s">
        <v>518</v>
      </c>
      <c r="F5404" s="29">
        <v>115</v>
      </c>
      <c r="G5404" s="29">
        <v>27409215.170000002</v>
      </c>
      <c r="H5404" t="s">
        <v>11</v>
      </c>
      <c r="I5404" t="s">
        <v>1268</v>
      </c>
      <c r="J5404" t="s">
        <v>627</v>
      </c>
      <c r="K5404" t="s">
        <v>766</v>
      </c>
    </row>
    <row r="5405" spans="1:11">
      <c r="A5405" s="26">
        <v>43190</v>
      </c>
      <c r="B5405" t="s">
        <v>516</v>
      </c>
      <c r="C5405" t="s">
        <v>517</v>
      </c>
      <c r="D5405" t="s">
        <v>615</v>
      </c>
      <c r="E5405" t="s">
        <v>518</v>
      </c>
      <c r="F5405" s="29">
        <v>22</v>
      </c>
      <c r="G5405" s="29">
        <v>2017098.62</v>
      </c>
      <c r="H5405" t="s">
        <v>11</v>
      </c>
      <c r="I5405" t="s">
        <v>767</v>
      </c>
      <c r="J5405" t="s">
        <v>627</v>
      </c>
      <c r="K5405" t="s">
        <v>768</v>
      </c>
    </row>
    <row r="5406" spans="1:11">
      <c r="A5406" s="26">
        <v>43190</v>
      </c>
      <c r="B5406" t="s">
        <v>516</v>
      </c>
      <c r="C5406" t="s">
        <v>517</v>
      </c>
      <c r="D5406" t="s">
        <v>615</v>
      </c>
      <c r="E5406" t="s">
        <v>518</v>
      </c>
      <c r="F5406" s="29">
        <v>26</v>
      </c>
      <c r="G5406" s="29">
        <v>2337889.31</v>
      </c>
      <c r="H5406" t="s">
        <v>11</v>
      </c>
      <c r="I5406" t="s">
        <v>769</v>
      </c>
      <c r="J5406" t="s">
        <v>627</v>
      </c>
      <c r="K5406" t="s">
        <v>770</v>
      </c>
    </row>
    <row r="5407" spans="1:11">
      <c r="A5407" s="26">
        <v>43190</v>
      </c>
      <c r="B5407" t="s">
        <v>516</v>
      </c>
      <c r="C5407" t="s">
        <v>517</v>
      </c>
      <c r="D5407" t="s">
        <v>615</v>
      </c>
      <c r="E5407" t="s">
        <v>518</v>
      </c>
      <c r="F5407" s="29">
        <v>267</v>
      </c>
      <c r="G5407" s="29">
        <v>9100231.0299999993</v>
      </c>
      <c r="H5407" t="s">
        <v>11</v>
      </c>
      <c r="I5407" t="s">
        <v>1269</v>
      </c>
      <c r="J5407" t="s">
        <v>627</v>
      </c>
      <c r="K5407" t="s">
        <v>772</v>
      </c>
    </row>
    <row r="5408" spans="1:11">
      <c r="A5408" s="26">
        <v>43190</v>
      </c>
      <c r="B5408" t="s">
        <v>516</v>
      </c>
      <c r="C5408" t="s">
        <v>517</v>
      </c>
      <c r="D5408" t="s">
        <v>615</v>
      </c>
      <c r="E5408" t="s">
        <v>518</v>
      </c>
      <c r="F5408" s="29">
        <v>8</v>
      </c>
      <c r="G5408" s="29">
        <v>948801.03</v>
      </c>
      <c r="H5408" t="s">
        <v>11</v>
      </c>
      <c r="I5408" t="s">
        <v>773</v>
      </c>
      <c r="J5408" t="s">
        <v>627</v>
      </c>
      <c r="K5408" t="s">
        <v>774</v>
      </c>
    </row>
    <row r="5409" spans="1:11">
      <c r="A5409" s="26">
        <v>43190</v>
      </c>
      <c r="B5409" t="s">
        <v>516</v>
      </c>
      <c r="C5409" t="s">
        <v>517</v>
      </c>
      <c r="D5409" t="s">
        <v>615</v>
      </c>
      <c r="E5409" t="s">
        <v>518</v>
      </c>
      <c r="F5409" s="29">
        <v>172</v>
      </c>
      <c r="G5409" s="29">
        <v>5318038.62</v>
      </c>
      <c r="H5409" t="s">
        <v>11</v>
      </c>
      <c r="I5409" t="s">
        <v>1358</v>
      </c>
      <c r="J5409" t="s">
        <v>627</v>
      </c>
      <c r="K5409" t="s">
        <v>1359</v>
      </c>
    </row>
    <row r="5410" spans="1:11">
      <c r="A5410" s="26">
        <v>43190</v>
      </c>
      <c r="B5410" t="s">
        <v>516</v>
      </c>
      <c r="C5410" t="s">
        <v>517</v>
      </c>
      <c r="D5410" t="s">
        <v>615</v>
      </c>
      <c r="E5410" t="s">
        <v>518</v>
      </c>
      <c r="F5410" s="29">
        <v>198</v>
      </c>
      <c r="G5410" s="29">
        <v>12291541.380000001</v>
      </c>
      <c r="H5410" t="s">
        <v>11</v>
      </c>
      <c r="I5410" t="s">
        <v>775</v>
      </c>
      <c r="J5410" t="s">
        <v>627</v>
      </c>
      <c r="K5410" t="s">
        <v>776</v>
      </c>
    </row>
    <row r="5411" spans="1:11">
      <c r="A5411" s="26">
        <v>43190</v>
      </c>
      <c r="B5411" t="s">
        <v>516</v>
      </c>
      <c r="C5411" t="s">
        <v>517</v>
      </c>
      <c r="D5411" t="s">
        <v>615</v>
      </c>
      <c r="E5411" t="s">
        <v>518</v>
      </c>
      <c r="F5411" s="29">
        <v>2827</v>
      </c>
      <c r="G5411" s="29">
        <v>648256320.34000003</v>
      </c>
      <c r="H5411" t="s">
        <v>11</v>
      </c>
      <c r="I5411" t="s">
        <v>777</v>
      </c>
      <c r="J5411" t="s">
        <v>627</v>
      </c>
      <c r="K5411" t="s">
        <v>778</v>
      </c>
    </row>
    <row r="5412" spans="1:11">
      <c r="A5412" s="26">
        <v>43190</v>
      </c>
      <c r="B5412" t="s">
        <v>516</v>
      </c>
      <c r="C5412" t="s">
        <v>517</v>
      </c>
      <c r="D5412" t="s">
        <v>615</v>
      </c>
      <c r="E5412" t="s">
        <v>518</v>
      </c>
      <c r="F5412" s="29">
        <v>141</v>
      </c>
      <c r="G5412" s="29">
        <v>12725584.140000001</v>
      </c>
      <c r="H5412" t="s">
        <v>11</v>
      </c>
      <c r="I5412" t="s">
        <v>1270</v>
      </c>
      <c r="J5412" t="s">
        <v>627</v>
      </c>
      <c r="K5412" t="s">
        <v>780</v>
      </c>
    </row>
    <row r="5413" spans="1:11">
      <c r="A5413" s="26">
        <v>43190</v>
      </c>
      <c r="B5413" t="s">
        <v>516</v>
      </c>
      <c r="C5413" t="s">
        <v>517</v>
      </c>
      <c r="D5413" t="s">
        <v>615</v>
      </c>
      <c r="E5413" t="s">
        <v>518</v>
      </c>
      <c r="F5413" s="29">
        <v>1349</v>
      </c>
      <c r="G5413" s="29">
        <v>935002635.51999998</v>
      </c>
      <c r="H5413" t="s">
        <v>11</v>
      </c>
      <c r="I5413" t="s">
        <v>781</v>
      </c>
      <c r="J5413" t="s">
        <v>627</v>
      </c>
      <c r="K5413" t="s">
        <v>782</v>
      </c>
    </row>
    <row r="5414" spans="1:11">
      <c r="A5414" s="26">
        <v>43190</v>
      </c>
      <c r="B5414" t="s">
        <v>516</v>
      </c>
      <c r="C5414" t="s">
        <v>517</v>
      </c>
      <c r="D5414" t="s">
        <v>615</v>
      </c>
      <c r="E5414" t="s">
        <v>518</v>
      </c>
      <c r="F5414" s="29">
        <v>76</v>
      </c>
      <c r="G5414" s="29">
        <v>4303556.21</v>
      </c>
      <c r="H5414" t="s">
        <v>11</v>
      </c>
      <c r="I5414" t="s">
        <v>1271</v>
      </c>
      <c r="J5414" t="s">
        <v>627</v>
      </c>
      <c r="K5414" t="s">
        <v>784</v>
      </c>
    </row>
    <row r="5415" spans="1:11">
      <c r="A5415" s="26">
        <v>43190</v>
      </c>
      <c r="B5415" t="s">
        <v>516</v>
      </c>
      <c r="C5415" t="s">
        <v>517</v>
      </c>
      <c r="D5415" t="s">
        <v>615</v>
      </c>
      <c r="E5415" t="s">
        <v>518</v>
      </c>
      <c r="F5415" s="29">
        <v>104</v>
      </c>
      <c r="G5415" s="29">
        <v>3436309.31</v>
      </c>
      <c r="H5415" t="s">
        <v>11</v>
      </c>
      <c r="I5415" t="s">
        <v>1272</v>
      </c>
      <c r="J5415" t="s">
        <v>627</v>
      </c>
      <c r="K5415" t="s">
        <v>786</v>
      </c>
    </row>
    <row r="5416" spans="1:11">
      <c r="A5416" s="26">
        <v>43190</v>
      </c>
      <c r="B5416" t="s">
        <v>516</v>
      </c>
      <c r="C5416" t="s">
        <v>517</v>
      </c>
      <c r="D5416" t="s">
        <v>615</v>
      </c>
      <c r="E5416" t="s">
        <v>518</v>
      </c>
      <c r="F5416" s="29">
        <v>1545</v>
      </c>
      <c r="G5416" s="29">
        <v>209995858.97</v>
      </c>
      <c r="H5416" t="s">
        <v>11</v>
      </c>
      <c r="I5416" t="s">
        <v>1274</v>
      </c>
      <c r="J5416" t="s">
        <v>627</v>
      </c>
      <c r="K5416" t="s">
        <v>790</v>
      </c>
    </row>
    <row r="5417" spans="1:11">
      <c r="A5417" s="26">
        <v>43190</v>
      </c>
      <c r="B5417" t="s">
        <v>516</v>
      </c>
      <c r="C5417" t="s">
        <v>517</v>
      </c>
      <c r="D5417" t="s">
        <v>615</v>
      </c>
      <c r="E5417" t="s">
        <v>518</v>
      </c>
      <c r="F5417" s="29">
        <v>241</v>
      </c>
      <c r="G5417" s="29">
        <v>3782046.21</v>
      </c>
      <c r="H5417" t="s">
        <v>11</v>
      </c>
      <c r="I5417" t="s">
        <v>791</v>
      </c>
      <c r="J5417" t="s">
        <v>627</v>
      </c>
      <c r="K5417" t="s">
        <v>792</v>
      </c>
    </row>
    <row r="5418" spans="1:11">
      <c r="A5418" s="26">
        <v>43190</v>
      </c>
      <c r="B5418" t="s">
        <v>516</v>
      </c>
      <c r="C5418" t="s">
        <v>517</v>
      </c>
      <c r="D5418" t="s">
        <v>615</v>
      </c>
      <c r="E5418" t="s">
        <v>518</v>
      </c>
      <c r="F5418" s="29">
        <v>291</v>
      </c>
      <c r="G5418" s="29">
        <v>12833295.17</v>
      </c>
      <c r="H5418" t="s">
        <v>11</v>
      </c>
      <c r="I5418" t="s">
        <v>793</v>
      </c>
      <c r="J5418" t="s">
        <v>627</v>
      </c>
      <c r="K5418" t="s">
        <v>794</v>
      </c>
    </row>
    <row r="5419" spans="1:11">
      <c r="A5419" s="26">
        <v>43190</v>
      </c>
      <c r="B5419" t="s">
        <v>516</v>
      </c>
      <c r="C5419" t="s">
        <v>517</v>
      </c>
      <c r="D5419" t="s">
        <v>615</v>
      </c>
      <c r="E5419" t="s">
        <v>518</v>
      </c>
      <c r="F5419" s="29">
        <v>82</v>
      </c>
      <c r="G5419" s="29">
        <v>7249208.6200000001</v>
      </c>
      <c r="H5419" t="s">
        <v>11</v>
      </c>
      <c r="I5419" t="s">
        <v>795</v>
      </c>
      <c r="J5419" t="s">
        <v>627</v>
      </c>
      <c r="K5419" t="s">
        <v>796</v>
      </c>
    </row>
    <row r="5420" spans="1:11">
      <c r="A5420" s="26">
        <v>43190</v>
      </c>
      <c r="B5420" t="s">
        <v>516</v>
      </c>
      <c r="C5420" t="s">
        <v>517</v>
      </c>
      <c r="D5420" t="s">
        <v>615</v>
      </c>
      <c r="E5420" t="s">
        <v>518</v>
      </c>
      <c r="F5420" s="29">
        <v>5</v>
      </c>
      <c r="G5420" s="29">
        <v>294212.40999999997</v>
      </c>
      <c r="H5420" t="s">
        <v>11</v>
      </c>
      <c r="I5420" t="s">
        <v>1360</v>
      </c>
      <c r="J5420" t="s">
        <v>627</v>
      </c>
      <c r="K5420" t="s">
        <v>1361</v>
      </c>
    </row>
    <row r="5421" spans="1:11">
      <c r="A5421" s="26">
        <v>43190</v>
      </c>
      <c r="B5421" t="s">
        <v>516</v>
      </c>
      <c r="C5421" t="s">
        <v>517</v>
      </c>
      <c r="D5421" t="s">
        <v>615</v>
      </c>
      <c r="E5421" t="s">
        <v>518</v>
      </c>
      <c r="F5421" s="29">
        <v>13</v>
      </c>
      <c r="G5421" s="29">
        <v>1818950.69</v>
      </c>
      <c r="H5421" t="s">
        <v>11</v>
      </c>
      <c r="I5421" t="s">
        <v>797</v>
      </c>
      <c r="J5421" t="s">
        <v>627</v>
      </c>
      <c r="K5421" t="s">
        <v>798</v>
      </c>
    </row>
    <row r="5422" spans="1:11">
      <c r="A5422" s="26">
        <v>43190</v>
      </c>
      <c r="B5422" t="s">
        <v>516</v>
      </c>
      <c r="C5422" t="s">
        <v>517</v>
      </c>
      <c r="D5422" t="s">
        <v>615</v>
      </c>
      <c r="E5422" t="s">
        <v>518</v>
      </c>
      <c r="F5422" s="29">
        <v>759</v>
      </c>
      <c r="G5422" s="29">
        <v>23405757.59</v>
      </c>
      <c r="H5422" t="s">
        <v>11</v>
      </c>
      <c r="I5422" t="s">
        <v>1275</v>
      </c>
      <c r="J5422" t="s">
        <v>627</v>
      </c>
      <c r="K5422" t="s">
        <v>802</v>
      </c>
    </row>
    <row r="5423" spans="1:11">
      <c r="A5423" s="26">
        <v>43190</v>
      </c>
      <c r="B5423" t="s">
        <v>516</v>
      </c>
      <c r="C5423" t="s">
        <v>517</v>
      </c>
      <c r="D5423" t="s">
        <v>615</v>
      </c>
      <c r="E5423" t="s">
        <v>518</v>
      </c>
      <c r="F5423" s="29">
        <v>67</v>
      </c>
      <c r="G5423" s="29">
        <v>4003877.24</v>
      </c>
      <c r="H5423" t="s">
        <v>11</v>
      </c>
      <c r="I5423" t="s">
        <v>1276</v>
      </c>
      <c r="J5423" t="s">
        <v>627</v>
      </c>
      <c r="K5423" t="s">
        <v>1217</v>
      </c>
    </row>
    <row r="5424" spans="1:11">
      <c r="A5424" s="26">
        <v>43190</v>
      </c>
      <c r="B5424" t="s">
        <v>516</v>
      </c>
      <c r="C5424" t="s">
        <v>517</v>
      </c>
      <c r="D5424" t="s">
        <v>615</v>
      </c>
      <c r="E5424" t="s">
        <v>518</v>
      </c>
      <c r="F5424" s="29">
        <v>46</v>
      </c>
      <c r="G5424" s="29">
        <v>796910</v>
      </c>
      <c r="H5424" t="s">
        <v>11</v>
      </c>
      <c r="I5424" t="s">
        <v>1277</v>
      </c>
      <c r="J5424" t="s">
        <v>627</v>
      </c>
      <c r="K5424" t="s">
        <v>804</v>
      </c>
    </row>
    <row r="5425" spans="1:11">
      <c r="A5425" s="26">
        <v>43190</v>
      </c>
      <c r="B5425" t="s">
        <v>516</v>
      </c>
      <c r="C5425" t="s">
        <v>517</v>
      </c>
      <c r="D5425" t="s">
        <v>615</v>
      </c>
      <c r="E5425" t="s">
        <v>518</v>
      </c>
      <c r="F5425" s="29">
        <v>4</v>
      </c>
      <c r="G5425" s="29">
        <v>129918.97</v>
      </c>
      <c r="H5425" t="s">
        <v>11</v>
      </c>
      <c r="I5425" t="s">
        <v>1278</v>
      </c>
      <c r="J5425" t="s">
        <v>627</v>
      </c>
      <c r="K5425" t="s">
        <v>806</v>
      </c>
    </row>
    <row r="5426" spans="1:11">
      <c r="A5426" s="26">
        <v>43190</v>
      </c>
      <c r="B5426" t="s">
        <v>516</v>
      </c>
      <c r="C5426" t="s">
        <v>517</v>
      </c>
      <c r="D5426" t="s">
        <v>615</v>
      </c>
      <c r="E5426" t="s">
        <v>518</v>
      </c>
      <c r="F5426" s="29">
        <v>357</v>
      </c>
      <c r="G5426" s="29">
        <v>32830333.789999999</v>
      </c>
      <c r="H5426" t="s">
        <v>11</v>
      </c>
      <c r="I5426" t="s">
        <v>1218</v>
      </c>
      <c r="J5426" t="s">
        <v>627</v>
      </c>
      <c r="K5426" t="s">
        <v>808</v>
      </c>
    </row>
    <row r="5427" spans="1:11">
      <c r="A5427" s="26">
        <v>43190</v>
      </c>
      <c r="B5427" t="s">
        <v>516</v>
      </c>
      <c r="C5427" t="s">
        <v>517</v>
      </c>
      <c r="D5427" t="s">
        <v>615</v>
      </c>
      <c r="E5427" t="s">
        <v>518</v>
      </c>
      <c r="F5427" s="29">
        <v>28</v>
      </c>
      <c r="G5427" s="29">
        <v>218554189.28999999</v>
      </c>
      <c r="H5427" t="s">
        <v>11</v>
      </c>
      <c r="I5427" t="s">
        <v>1279</v>
      </c>
      <c r="J5427" t="s">
        <v>627</v>
      </c>
      <c r="K5427" t="s">
        <v>810</v>
      </c>
    </row>
    <row r="5428" spans="1:11">
      <c r="A5428" s="26">
        <v>43190</v>
      </c>
      <c r="B5428" t="s">
        <v>516</v>
      </c>
      <c r="C5428" t="s">
        <v>517</v>
      </c>
      <c r="D5428" t="s">
        <v>615</v>
      </c>
      <c r="E5428" t="s">
        <v>518</v>
      </c>
      <c r="F5428" s="29">
        <v>2291</v>
      </c>
      <c r="G5428" s="29">
        <v>489287626.20999998</v>
      </c>
      <c r="H5428" t="s">
        <v>11</v>
      </c>
      <c r="I5428" t="s">
        <v>811</v>
      </c>
      <c r="J5428" t="s">
        <v>627</v>
      </c>
      <c r="K5428" t="s">
        <v>812</v>
      </c>
    </row>
    <row r="5429" spans="1:11">
      <c r="A5429" s="26">
        <v>43190</v>
      </c>
      <c r="B5429" t="s">
        <v>516</v>
      </c>
      <c r="C5429" t="s">
        <v>517</v>
      </c>
      <c r="D5429" t="s">
        <v>615</v>
      </c>
      <c r="E5429" t="s">
        <v>518</v>
      </c>
      <c r="F5429" s="29">
        <v>7</v>
      </c>
      <c r="G5429" s="29">
        <v>532148.62</v>
      </c>
      <c r="H5429" t="s">
        <v>11</v>
      </c>
      <c r="I5429" t="s">
        <v>1338</v>
      </c>
      <c r="J5429" t="s">
        <v>627</v>
      </c>
      <c r="K5429" t="s">
        <v>1339</v>
      </c>
    </row>
    <row r="5430" spans="1:11">
      <c r="A5430" s="26">
        <v>43190</v>
      </c>
      <c r="B5430" t="s">
        <v>516</v>
      </c>
      <c r="C5430" t="s">
        <v>517</v>
      </c>
      <c r="D5430" t="s">
        <v>615</v>
      </c>
      <c r="E5430" t="s">
        <v>518</v>
      </c>
      <c r="F5430" s="29">
        <v>83</v>
      </c>
      <c r="G5430" s="29">
        <v>21244955.859999999</v>
      </c>
      <c r="H5430" t="s">
        <v>11</v>
      </c>
      <c r="I5430" t="s">
        <v>813</v>
      </c>
      <c r="J5430" t="s">
        <v>627</v>
      </c>
      <c r="K5430" t="s">
        <v>814</v>
      </c>
    </row>
    <row r="5431" spans="1:11">
      <c r="A5431" s="26">
        <v>43190</v>
      </c>
      <c r="B5431" t="s">
        <v>516</v>
      </c>
      <c r="C5431" t="s">
        <v>517</v>
      </c>
      <c r="D5431" t="s">
        <v>615</v>
      </c>
      <c r="E5431" t="s">
        <v>518</v>
      </c>
      <c r="F5431" s="29">
        <v>1175</v>
      </c>
      <c r="G5431" s="29">
        <v>171427781.03</v>
      </c>
      <c r="H5431" t="s">
        <v>11</v>
      </c>
      <c r="I5431" t="s">
        <v>815</v>
      </c>
      <c r="J5431" t="s">
        <v>627</v>
      </c>
      <c r="K5431" t="s">
        <v>816</v>
      </c>
    </row>
    <row r="5432" spans="1:11">
      <c r="A5432" s="26">
        <v>43190</v>
      </c>
      <c r="B5432" t="s">
        <v>516</v>
      </c>
      <c r="C5432" t="s">
        <v>517</v>
      </c>
      <c r="D5432" t="s">
        <v>615</v>
      </c>
      <c r="E5432" t="s">
        <v>518</v>
      </c>
      <c r="F5432" s="29">
        <v>7</v>
      </c>
      <c r="G5432" s="29">
        <v>644052.06999999995</v>
      </c>
      <c r="H5432" t="s">
        <v>11</v>
      </c>
      <c r="I5432" t="s">
        <v>817</v>
      </c>
      <c r="J5432" t="s">
        <v>627</v>
      </c>
      <c r="K5432" t="s">
        <v>818</v>
      </c>
    </row>
    <row r="5433" spans="1:11">
      <c r="A5433" s="26">
        <v>43190</v>
      </c>
      <c r="B5433" t="s">
        <v>516</v>
      </c>
      <c r="C5433" t="s">
        <v>517</v>
      </c>
      <c r="D5433" t="s">
        <v>615</v>
      </c>
      <c r="E5433" t="s">
        <v>518</v>
      </c>
      <c r="F5433" s="29">
        <v>1514</v>
      </c>
      <c r="G5433" s="29">
        <v>58838383.100000001</v>
      </c>
      <c r="H5433" t="s">
        <v>11</v>
      </c>
      <c r="I5433" t="s">
        <v>819</v>
      </c>
      <c r="J5433" t="s">
        <v>627</v>
      </c>
      <c r="K5433" t="s">
        <v>820</v>
      </c>
    </row>
    <row r="5434" spans="1:11">
      <c r="A5434" s="26">
        <v>43190</v>
      </c>
      <c r="B5434" t="s">
        <v>516</v>
      </c>
      <c r="C5434" t="s">
        <v>517</v>
      </c>
      <c r="D5434" t="s">
        <v>615</v>
      </c>
      <c r="E5434" t="s">
        <v>518</v>
      </c>
      <c r="F5434" s="29">
        <v>9</v>
      </c>
      <c r="G5434" s="29">
        <v>766867.24</v>
      </c>
      <c r="H5434" t="s">
        <v>11</v>
      </c>
      <c r="I5434" t="s">
        <v>1280</v>
      </c>
      <c r="J5434" t="s">
        <v>627</v>
      </c>
      <c r="K5434" t="s">
        <v>822</v>
      </c>
    </row>
    <row r="5435" spans="1:11">
      <c r="A5435" s="26">
        <v>43190</v>
      </c>
      <c r="B5435" t="s">
        <v>516</v>
      </c>
      <c r="C5435" t="s">
        <v>517</v>
      </c>
      <c r="D5435" t="s">
        <v>615</v>
      </c>
      <c r="E5435" t="s">
        <v>518</v>
      </c>
      <c r="F5435" s="29">
        <v>6</v>
      </c>
      <c r="G5435" s="29">
        <v>318330</v>
      </c>
      <c r="H5435" t="s">
        <v>11</v>
      </c>
      <c r="I5435" t="s">
        <v>1352</v>
      </c>
      <c r="J5435" t="s">
        <v>627</v>
      </c>
      <c r="K5435" t="s">
        <v>1353</v>
      </c>
    </row>
    <row r="5436" spans="1:11">
      <c r="A5436" s="26">
        <v>43190</v>
      </c>
      <c r="B5436" t="s">
        <v>516</v>
      </c>
      <c r="C5436" t="s">
        <v>517</v>
      </c>
      <c r="D5436" t="s">
        <v>615</v>
      </c>
      <c r="E5436" t="s">
        <v>518</v>
      </c>
      <c r="F5436" s="29">
        <v>191</v>
      </c>
      <c r="G5436" s="29">
        <v>20431237.59</v>
      </c>
      <c r="H5436" t="s">
        <v>11</v>
      </c>
      <c r="I5436" t="s">
        <v>823</v>
      </c>
      <c r="J5436" t="s">
        <v>627</v>
      </c>
      <c r="K5436" t="s">
        <v>824</v>
      </c>
    </row>
    <row r="5437" spans="1:11">
      <c r="A5437" s="26">
        <v>43190</v>
      </c>
      <c r="B5437" t="s">
        <v>516</v>
      </c>
      <c r="C5437" t="s">
        <v>517</v>
      </c>
      <c r="D5437" t="s">
        <v>615</v>
      </c>
      <c r="E5437" t="s">
        <v>518</v>
      </c>
      <c r="F5437" s="29">
        <v>32</v>
      </c>
      <c r="G5437" s="29">
        <v>5645207.5899999999</v>
      </c>
      <c r="H5437" t="s">
        <v>11</v>
      </c>
      <c r="I5437" t="s">
        <v>1281</v>
      </c>
      <c r="J5437" t="s">
        <v>627</v>
      </c>
      <c r="K5437" t="s">
        <v>826</v>
      </c>
    </row>
    <row r="5438" spans="1:11">
      <c r="A5438" s="26">
        <v>43190</v>
      </c>
      <c r="B5438" t="s">
        <v>516</v>
      </c>
      <c r="C5438" t="s">
        <v>517</v>
      </c>
      <c r="D5438" t="s">
        <v>615</v>
      </c>
      <c r="E5438" t="s">
        <v>518</v>
      </c>
      <c r="F5438" s="29">
        <v>390</v>
      </c>
      <c r="G5438" s="29">
        <v>19650100</v>
      </c>
      <c r="H5438" t="s">
        <v>11</v>
      </c>
      <c r="I5438" t="s">
        <v>827</v>
      </c>
      <c r="J5438" t="s">
        <v>627</v>
      </c>
      <c r="K5438" t="s">
        <v>828</v>
      </c>
    </row>
    <row r="5439" spans="1:11">
      <c r="A5439" s="26">
        <v>43190</v>
      </c>
      <c r="B5439" t="s">
        <v>516</v>
      </c>
      <c r="C5439" t="s">
        <v>517</v>
      </c>
      <c r="D5439" t="s">
        <v>615</v>
      </c>
      <c r="E5439" t="s">
        <v>518</v>
      </c>
      <c r="F5439" s="29">
        <v>2683</v>
      </c>
      <c r="G5439" s="29">
        <v>1695884092.76</v>
      </c>
      <c r="H5439" t="s">
        <v>11</v>
      </c>
      <c r="I5439" t="s">
        <v>829</v>
      </c>
      <c r="J5439" t="s">
        <v>627</v>
      </c>
      <c r="K5439" t="s">
        <v>830</v>
      </c>
    </row>
    <row r="5440" spans="1:11">
      <c r="A5440" s="26">
        <v>43190</v>
      </c>
      <c r="B5440" t="s">
        <v>516</v>
      </c>
      <c r="C5440" t="s">
        <v>517</v>
      </c>
      <c r="D5440" t="s">
        <v>615</v>
      </c>
      <c r="E5440" t="s">
        <v>518</v>
      </c>
      <c r="F5440" s="29">
        <v>205</v>
      </c>
      <c r="G5440" s="29">
        <v>6933627.9299999997</v>
      </c>
      <c r="H5440" t="s">
        <v>11</v>
      </c>
      <c r="I5440" t="s">
        <v>1367</v>
      </c>
      <c r="J5440" t="s">
        <v>627</v>
      </c>
      <c r="K5440" t="s">
        <v>1368</v>
      </c>
    </row>
    <row r="5441" spans="1:11">
      <c r="A5441" s="26">
        <v>43190</v>
      </c>
      <c r="B5441" t="s">
        <v>516</v>
      </c>
      <c r="C5441" t="s">
        <v>517</v>
      </c>
      <c r="D5441" t="s">
        <v>615</v>
      </c>
      <c r="E5441" t="s">
        <v>518</v>
      </c>
      <c r="F5441" s="29">
        <v>318</v>
      </c>
      <c r="G5441" s="29">
        <v>125399190.34</v>
      </c>
      <c r="H5441" t="s">
        <v>11</v>
      </c>
      <c r="I5441" t="s">
        <v>1282</v>
      </c>
      <c r="J5441" t="s">
        <v>627</v>
      </c>
      <c r="K5441" t="s">
        <v>832</v>
      </c>
    </row>
    <row r="5442" spans="1:11">
      <c r="A5442" s="26">
        <v>43190</v>
      </c>
      <c r="B5442" t="s">
        <v>516</v>
      </c>
      <c r="C5442" t="s">
        <v>517</v>
      </c>
      <c r="D5442" t="s">
        <v>615</v>
      </c>
      <c r="E5442" t="s">
        <v>518</v>
      </c>
      <c r="F5442" s="29">
        <v>100</v>
      </c>
      <c r="G5442" s="29">
        <v>2924312.41</v>
      </c>
      <c r="H5442" t="s">
        <v>11</v>
      </c>
      <c r="I5442" t="s">
        <v>1369</v>
      </c>
      <c r="J5442" t="s">
        <v>627</v>
      </c>
      <c r="K5442" t="s">
        <v>1370</v>
      </c>
    </row>
    <row r="5443" spans="1:11">
      <c r="A5443" s="26">
        <v>43190</v>
      </c>
      <c r="B5443" t="s">
        <v>516</v>
      </c>
      <c r="C5443" t="s">
        <v>517</v>
      </c>
      <c r="D5443" t="s">
        <v>615</v>
      </c>
      <c r="E5443" t="s">
        <v>518</v>
      </c>
      <c r="F5443" s="29">
        <v>305</v>
      </c>
      <c r="G5443" s="29">
        <v>8261974.1399999997</v>
      </c>
      <c r="H5443" t="s">
        <v>11</v>
      </c>
      <c r="I5443" t="s">
        <v>1363</v>
      </c>
      <c r="J5443" t="s">
        <v>627</v>
      </c>
      <c r="K5443" t="s">
        <v>1341</v>
      </c>
    </row>
    <row r="5444" spans="1:11">
      <c r="A5444" s="26">
        <v>43190</v>
      </c>
      <c r="B5444" t="s">
        <v>516</v>
      </c>
      <c r="C5444" t="s">
        <v>517</v>
      </c>
      <c r="D5444" t="s">
        <v>615</v>
      </c>
      <c r="E5444" t="s">
        <v>518</v>
      </c>
      <c r="F5444" s="29">
        <v>1924</v>
      </c>
      <c r="G5444" s="29">
        <v>314945239.66000003</v>
      </c>
      <c r="H5444" t="s">
        <v>11</v>
      </c>
      <c r="I5444" t="s">
        <v>835</v>
      </c>
      <c r="J5444" t="s">
        <v>627</v>
      </c>
      <c r="K5444" t="s">
        <v>836</v>
      </c>
    </row>
    <row r="5445" spans="1:11">
      <c r="A5445" s="26">
        <v>43190</v>
      </c>
      <c r="B5445" t="s">
        <v>516</v>
      </c>
      <c r="C5445" t="s">
        <v>517</v>
      </c>
      <c r="D5445" t="s">
        <v>615</v>
      </c>
      <c r="E5445" t="s">
        <v>518</v>
      </c>
      <c r="F5445" s="29">
        <v>29</v>
      </c>
      <c r="G5445" s="29">
        <v>2282629.31</v>
      </c>
      <c r="H5445" t="s">
        <v>11</v>
      </c>
      <c r="I5445" t="s">
        <v>1283</v>
      </c>
      <c r="J5445" t="s">
        <v>627</v>
      </c>
      <c r="K5445" t="s">
        <v>838</v>
      </c>
    </row>
    <row r="5446" spans="1:11">
      <c r="A5446" s="26">
        <v>43190</v>
      </c>
      <c r="B5446" t="s">
        <v>516</v>
      </c>
      <c r="C5446" t="s">
        <v>517</v>
      </c>
      <c r="D5446" t="s">
        <v>615</v>
      </c>
      <c r="E5446" t="s">
        <v>518</v>
      </c>
      <c r="F5446" s="29">
        <v>369</v>
      </c>
      <c r="G5446" s="29">
        <v>55736904.479999997</v>
      </c>
      <c r="H5446" t="s">
        <v>11</v>
      </c>
      <c r="I5446" t="s">
        <v>1284</v>
      </c>
      <c r="J5446" t="s">
        <v>627</v>
      </c>
      <c r="K5446" t="s">
        <v>840</v>
      </c>
    </row>
    <row r="5447" spans="1:11">
      <c r="A5447" s="26">
        <v>43190</v>
      </c>
      <c r="B5447" t="s">
        <v>516</v>
      </c>
      <c r="C5447" t="s">
        <v>517</v>
      </c>
      <c r="D5447" t="s">
        <v>615</v>
      </c>
      <c r="E5447" t="s">
        <v>518</v>
      </c>
      <c r="F5447" s="29">
        <v>16</v>
      </c>
      <c r="G5447" s="29">
        <v>2707870.34</v>
      </c>
      <c r="H5447" t="s">
        <v>11</v>
      </c>
      <c r="I5447" t="s">
        <v>841</v>
      </c>
      <c r="J5447" t="s">
        <v>627</v>
      </c>
      <c r="K5447" t="s">
        <v>842</v>
      </c>
    </row>
    <row r="5448" spans="1:11">
      <c r="A5448" s="26">
        <v>43190</v>
      </c>
      <c r="B5448" t="s">
        <v>516</v>
      </c>
      <c r="C5448" t="s">
        <v>517</v>
      </c>
      <c r="D5448" t="s">
        <v>615</v>
      </c>
      <c r="E5448" t="s">
        <v>518</v>
      </c>
      <c r="F5448" s="29">
        <v>2032</v>
      </c>
      <c r="G5448" s="29">
        <v>174783490.69</v>
      </c>
      <c r="H5448" t="s">
        <v>11</v>
      </c>
      <c r="I5448" t="s">
        <v>1285</v>
      </c>
      <c r="J5448" t="s">
        <v>627</v>
      </c>
      <c r="K5448" t="s">
        <v>844</v>
      </c>
    </row>
    <row r="5449" spans="1:11">
      <c r="A5449" s="26">
        <v>43190</v>
      </c>
      <c r="B5449" t="s">
        <v>516</v>
      </c>
      <c r="C5449" t="s">
        <v>517</v>
      </c>
      <c r="D5449" t="s">
        <v>615</v>
      </c>
      <c r="E5449" t="s">
        <v>518</v>
      </c>
      <c r="F5449" s="29">
        <v>179</v>
      </c>
      <c r="G5449" s="29">
        <v>27665670.34</v>
      </c>
      <c r="H5449" t="s">
        <v>11</v>
      </c>
      <c r="I5449" t="s">
        <v>845</v>
      </c>
      <c r="J5449" t="s">
        <v>627</v>
      </c>
      <c r="K5449" t="s">
        <v>846</v>
      </c>
    </row>
    <row r="5450" spans="1:11">
      <c r="A5450" s="26">
        <v>43190</v>
      </c>
      <c r="B5450" t="s">
        <v>516</v>
      </c>
      <c r="C5450" t="s">
        <v>517</v>
      </c>
      <c r="D5450" t="s">
        <v>615</v>
      </c>
      <c r="E5450" t="s">
        <v>518</v>
      </c>
      <c r="F5450" s="29">
        <v>36</v>
      </c>
      <c r="G5450" s="29">
        <v>6704778.2800000003</v>
      </c>
      <c r="H5450" t="s">
        <v>11</v>
      </c>
      <c r="I5450" t="s">
        <v>849</v>
      </c>
      <c r="J5450" t="s">
        <v>627</v>
      </c>
      <c r="K5450" t="s">
        <v>850</v>
      </c>
    </row>
    <row r="5451" spans="1:11">
      <c r="A5451" s="26">
        <v>43190</v>
      </c>
      <c r="B5451" t="s">
        <v>516</v>
      </c>
      <c r="C5451" t="s">
        <v>517</v>
      </c>
      <c r="D5451" t="s">
        <v>615</v>
      </c>
      <c r="E5451" t="s">
        <v>518</v>
      </c>
      <c r="F5451" s="29">
        <v>109</v>
      </c>
      <c r="G5451" s="29">
        <v>26700754.140000001</v>
      </c>
      <c r="H5451" t="s">
        <v>11</v>
      </c>
      <c r="I5451" t="s">
        <v>1286</v>
      </c>
      <c r="J5451" t="s">
        <v>627</v>
      </c>
      <c r="K5451" t="s">
        <v>852</v>
      </c>
    </row>
    <row r="5452" spans="1:11">
      <c r="A5452" s="26">
        <v>43190</v>
      </c>
      <c r="B5452" t="s">
        <v>516</v>
      </c>
      <c r="C5452" t="s">
        <v>517</v>
      </c>
      <c r="D5452" t="s">
        <v>615</v>
      </c>
      <c r="E5452" t="s">
        <v>518</v>
      </c>
      <c r="F5452" s="29">
        <v>24</v>
      </c>
      <c r="G5452" s="29">
        <v>1055127.93</v>
      </c>
      <c r="H5452" t="s">
        <v>11</v>
      </c>
      <c r="I5452" t="s">
        <v>1287</v>
      </c>
      <c r="J5452" t="s">
        <v>627</v>
      </c>
      <c r="K5452" t="s">
        <v>856</v>
      </c>
    </row>
    <row r="5453" spans="1:11">
      <c r="A5453" s="26">
        <v>43190</v>
      </c>
      <c r="B5453" t="s">
        <v>516</v>
      </c>
      <c r="C5453" t="s">
        <v>517</v>
      </c>
      <c r="D5453" t="s">
        <v>615</v>
      </c>
      <c r="E5453" t="s">
        <v>518</v>
      </c>
      <c r="F5453" s="29">
        <v>74</v>
      </c>
      <c r="G5453" s="29">
        <v>12284644.83</v>
      </c>
      <c r="H5453" t="s">
        <v>11</v>
      </c>
      <c r="I5453" t="s">
        <v>1288</v>
      </c>
      <c r="J5453" t="s">
        <v>627</v>
      </c>
      <c r="K5453" t="s">
        <v>858</v>
      </c>
    </row>
    <row r="5454" spans="1:11">
      <c r="A5454" s="26">
        <v>43190</v>
      </c>
      <c r="B5454" t="s">
        <v>516</v>
      </c>
      <c r="C5454" t="s">
        <v>517</v>
      </c>
      <c r="D5454" t="s">
        <v>615</v>
      </c>
      <c r="E5454" t="s">
        <v>518</v>
      </c>
      <c r="F5454" s="29">
        <v>90</v>
      </c>
      <c r="G5454" s="29">
        <v>9923548.9700000007</v>
      </c>
      <c r="H5454" t="s">
        <v>11</v>
      </c>
      <c r="I5454" t="s">
        <v>1289</v>
      </c>
      <c r="J5454" t="s">
        <v>627</v>
      </c>
      <c r="K5454" t="s">
        <v>860</v>
      </c>
    </row>
    <row r="5455" spans="1:11">
      <c r="A5455" s="26">
        <v>43190</v>
      </c>
      <c r="B5455" t="s">
        <v>516</v>
      </c>
      <c r="C5455" t="s">
        <v>517</v>
      </c>
      <c r="D5455" t="s">
        <v>615</v>
      </c>
      <c r="E5455" t="s">
        <v>518</v>
      </c>
      <c r="F5455" s="29">
        <v>37</v>
      </c>
      <c r="G5455" s="29">
        <v>2386010</v>
      </c>
      <c r="H5455" t="s">
        <v>11</v>
      </c>
      <c r="I5455" t="s">
        <v>1290</v>
      </c>
      <c r="J5455" t="s">
        <v>627</v>
      </c>
      <c r="K5455" t="s">
        <v>862</v>
      </c>
    </row>
    <row r="5456" spans="1:11">
      <c r="A5456" s="26">
        <v>43190</v>
      </c>
      <c r="B5456" t="s">
        <v>516</v>
      </c>
      <c r="C5456" t="s">
        <v>517</v>
      </c>
      <c r="D5456" t="s">
        <v>615</v>
      </c>
      <c r="E5456" t="s">
        <v>518</v>
      </c>
      <c r="F5456" s="29">
        <v>42</v>
      </c>
      <c r="G5456" s="29">
        <v>3198004.83</v>
      </c>
      <c r="H5456" t="s">
        <v>11</v>
      </c>
      <c r="I5456" t="s">
        <v>1291</v>
      </c>
      <c r="J5456" t="s">
        <v>627</v>
      </c>
      <c r="K5456" t="s">
        <v>864</v>
      </c>
    </row>
    <row r="5457" spans="1:11">
      <c r="A5457" s="26">
        <v>43190</v>
      </c>
      <c r="B5457" t="s">
        <v>516</v>
      </c>
      <c r="C5457" t="s">
        <v>517</v>
      </c>
      <c r="D5457" t="s">
        <v>615</v>
      </c>
      <c r="E5457" t="s">
        <v>518</v>
      </c>
      <c r="F5457" s="29">
        <v>11</v>
      </c>
      <c r="G5457" s="29">
        <v>1287029.6599999999</v>
      </c>
      <c r="H5457" t="s">
        <v>11</v>
      </c>
      <c r="I5457" t="s">
        <v>1292</v>
      </c>
      <c r="J5457" t="s">
        <v>627</v>
      </c>
      <c r="K5457" t="s">
        <v>866</v>
      </c>
    </row>
    <row r="5458" spans="1:11">
      <c r="A5458" s="26">
        <v>43190</v>
      </c>
      <c r="B5458" t="s">
        <v>516</v>
      </c>
      <c r="C5458" t="s">
        <v>517</v>
      </c>
      <c r="D5458" t="s">
        <v>615</v>
      </c>
      <c r="E5458" t="s">
        <v>518</v>
      </c>
      <c r="F5458" s="29">
        <v>120</v>
      </c>
      <c r="G5458" s="29">
        <v>8046159.3099999996</v>
      </c>
      <c r="H5458" t="s">
        <v>11</v>
      </c>
      <c r="I5458" t="s">
        <v>1293</v>
      </c>
      <c r="J5458" t="s">
        <v>627</v>
      </c>
      <c r="K5458" t="s">
        <v>868</v>
      </c>
    </row>
    <row r="5459" spans="1:11">
      <c r="A5459" s="26">
        <v>43190</v>
      </c>
      <c r="B5459" t="s">
        <v>516</v>
      </c>
      <c r="C5459" t="s">
        <v>517</v>
      </c>
      <c r="D5459" t="s">
        <v>615</v>
      </c>
      <c r="E5459" t="s">
        <v>518</v>
      </c>
      <c r="F5459" s="29">
        <v>35</v>
      </c>
      <c r="G5459" s="29">
        <v>9356971.0299999993</v>
      </c>
      <c r="H5459" t="s">
        <v>11</v>
      </c>
      <c r="I5459" t="s">
        <v>869</v>
      </c>
      <c r="J5459" t="s">
        <v>627</v>
      </c>
      <c r="K5459" t="s">
        <v>870</v>
      </c>
    </row>
    <row r="5460" spans="1:11">
      <c r="A5460" s="26">
        <v>43190</v>
      </c>
      <c r="B5460" t="s">
        <v>516</v>
      </c>
      <c r="C5460" t="s">
        <v>517</v>
      </c>
      <c r="D5460" t="s">
        <v>615</v>
      </c>
      <c r="E5460" t="s">
        <v>518</v>
      </c>
      <c r="F5460" s="29">
        <v>117</v>
      </c>
      <c r="G5460" s="29">
        <v>5632588.2800000003</v>
      </c>
      <c r="H5460" t="s">
        <v>11</v>
      </c>
      <c r="I5460" t="s">
        <v>873</v>
      </c>
      <c r="J5460" t="s">
        <v>627</v>
      </c>
      <c r="K5460" t="s">
        <v>874</v>
      </c>
    </row>
    <row r="5461" spans="1:11">
      <c r="A5461" s="26">
        <v>43190</v>
      </c>
      <c r="B5461" t="s">
        <v>516</v>
      </c>
      <c r="C5461" t="s">
        <v>517</v>
      </c>
      <c r="D5461" t="s">
        <v>615</v>
      </c>
      <c r="E5461" t="s">
        <v>518</v>
      </c>
      <c r="F5461" s="29">
        <v>10</v>
      </c>
      <c r="G5461" s="29">
        <v>1971261.03</v>
      </c>
      <c r="H5461" t="s">
        <v>11</v>
      </c>
      <c r="I5461" t="s">
        <v>875</v>
      </c>
      <c r="J5461" t="s">
        <v>627</v>
      </c>
      <c r="K5461" t="s">
        <v>876</v>
      </c>
    </row>
    <row r="5462" spans="1:11">
      <c r="A5462" s="26">
        <v>43190</v>
      </c>
      <c r="B5462" t="s">
        <v>516</v>
      </c>
      <c r="C5462" t="s">
        <v>517</v>
      </c>
      <c r="D5462" t="s">
        <v>615</v>
      </c>
      <c r="E5462" t="s">
        <v>518</v>
      </c>
      <c r="F5462" s="29">
        <v>20</v>
      </c>
      <c r="G5462" s="29">
        <v>4246393.79</v>
      </c>
      <c r="H5462" t="s">
        <v>11</v>
      </c>
      <c r="I5462" t="s">
        <v>877</v>
      </c>
      <c r="J5462" t="s">
        <v>627</v>
      </c>
      <c r="K5462" t="s">
        <v>878</v>
      </c>
    </row>
    <row r="5463" spans="1:11">
      <c r="A5463" s="26">
        <v>43190</v>
      </c>
      <c r="B5463" t="s">
        <v>516</v>
      </c>
      <c r="C5463" t="s">
        <v>517</v>
      </c>
      <c r="D5463" t="s">
        <v>615</v>
      </c>
      <c r="E5463" t="s">
        <v>518</v>
      </c>
      <c r="F5463" s="29">
        <v>502</v>
      </c>
      <c r="G5463" s="29">
        <v>110584673.09999999</v>
      </c>
      <c r="H5463" t="s">
        <v>11</v>
      </c>
      <c r="I5463" t="s">
        <v>881</v>
      </c>
      <c r="J5463" t="s">
        <v>627</v>
      </c>
      <c r="K5463" t="s">
        <v>882</v>
      </c>
    </row>
    <row r="5464" spans="1:11">
      <c r="A5464" s="26">
        <v>43190</v>
      </c>
      <c r="B5464" t="s">
        <v>516</v>
      </c>
      <c r="C5464" t="s">
        <v>517</v>
      </c>
      <c r="D5464" t="s">
        <v>615</v>
      </c>
      <c r="E5464" t="s">
        <v>518</v>
      </c>
      <c r="F5464" s="29">
        <v>8</v>
      </c>
      <c r="G5464" s="29">
        <v>2209496.21</v>
      </c>
      <c r="H5464" t="s">
        <v>11</v>
      </c>
      <c r="I5464" t="s">
        <v>883</v>
      </c>
      <c r="J5464" t="s">
        <v>627</v>
      </c>
      <c r="K5464" t="s">
        <v>884</v>
      </c>
    </row>
    <row r="5465" spans="1:11">
      <c r="A5465" s="26">
        <v>43190</v>
      </c>
      <c r="B5465" t="s">
        <v>516</v>
      </c>
      <c r="C5465" t="s">
        <v>517</v>
      </c>
      <c r="D5465" t="s">
        <v>615</v>
      </c>
      <c r="E5465" t="s">
        <v>518</v>
      </c>
      <c r="F5465" s="29">
        <v>21</v>
      </c>
      <c r="G5465" s="29">
        <v>704162.76</v>
      </c>
      <c r="H5465" t="s">
        <v>11</v>
      </c>
      <c r="I5465" t="s">
        <v>1295</v>
      </c>
      <c r="J5465" t="s">
        <v>627</v>
      </c>
      <c r="K5465" t="s">
        <v>886</v>
      </c>
    </row>
    <row r="5466" spans="1:11">
      <c r="A5466" s="26">
        <v>43190</v>
      </c>
      <c r="B5466" t="s">
        <v>516</v>
      </c>
      <c r="C5466" t="s">
        <v>517</v>
      </c>
      <c r="D5466" t="s">
        <v>615</v>
      </c>
      <c r="E5466" t="s">
        <v>518</v>
      </c>
      <c r="F5466" s="29">
        <v>232</v>
      </c>
      <c r="G5466" s="29">
        <v>10887476.550000001</v>
      </c>
      <c r="H5466" t="s">
        <v>11</v>
      </c>
      <c r="I5466" t="s">
        <v>887</v>
      </c>
      <c r="J5466" t="s">
        <v>627</v>
      </c>
      <c r="K5466" t="s">
        <v>888</v>
      </c>
    </row>
    <row r="5467" spans="1:11">
      <c r="A5467" s="26">
        <v>43190</v>
      </c>
      <c r="B5467" t="s">
        <v>516</v>
      </c>
      <c r="C5467" t="s">
        <v>517</v>
      </c>
      <c r="D5467" t="s">
        <v>615</v>
      </c>
      <c r="E5467" t="s">
        <v>518</v>
      </c>
      <c r="F5467" s="29">
        <v>240</v>
      </c>
      <c r="G5467" s="29">
        <v>5049864.4800000004</v>
      </c>
      <c r="H5467" t="s">
        <v>11</v>
      </c>
      <c r="I5467" t="s">
        <v>889</v>
      </c>
      <c r="J5467" t="s">
        <v>627</v>
      </c>
      <c r="K5467" t="s">
        <v>890</v>
      </c>
    </row>
    <row r="5468" spans="1:11">
      <c r="A5468" s="26">
        <v>43190</v>
      </c>
      <c r="B5468" t="s">
        <v>516</v>
      </c>
      <c r="C5468" t="s">
        <v>517</v>
      </c>
      <c r="D5468" t="s">
        <v>615</v>
      </c>
      <c r="E5468" t="s">
        <v>518</v>
      </c>
      <c r="F5468" s="29">
        <v>12</v>
      </c>
      <c r="G5468" s="29">
        <v>1751405.52</v>
      </c>
      <c r="H5468" t="s">
        <v>11</v>
      </c>
      <c r="I5468" t="s">
        <v>891</v>
      </c>
      <c r="J5468" t="s">
        <v>627</v>
      </c>
      <c r="K5468" t="s">
        <v>892</v>
      </c>
    </row>
    <row r="5469" spans="1:11">
      <c r="A5469" s="26">
        <v>43190</v>
      </c>
      <c r="B5469" t="s">
        <v>516</v>
      </c>
      <c r="C5469" t="s">
        <v>517</v>
      </c>
      <c r="D5469" t="s">
        <v>615</v>
      </c>
      <c r="E5469" t="s">
        <v>518</v>
      </c>
      <c r="F5469" s="29">
        <v>201</v>
      </c>
      <c r="G5469" s="29">
        <v>27365774.140000001</v>
      </c>
      <c r="H5469" t="s">
        <v>11</v>
      </c>
      <c r="I5469" t="s">
        <v>893</v>
      </c>
      <c r="J5469" t="s">
        <v>627</v>
      </c>
      <c r="K5469" t="s">
        <v>894</v>
      </c>
    </row>
    <row r="5470" spans="1:11">
      <c r="A5470" s="26">
        <v>43190</v>
      </c>
      <c r="B5470" t="s">
        <v>516</v>
      </c>
      <c r="C5470" t="s">
        <v>517</v>
      </c>
      <c r="D5470" t="s">
        <v>615</v>
      </c>
      <c r="E5470" t="s">
        <v>518</v>
      </c>
      <c r="F5470" s="29">
        <v>204</v>
      </c>
      <c r="G5470" s="29">
        <v>40314595.170000002</v>
      </c>
      <c r="H5470" t="s">
        <v>11</v>
      </c>
      <c r="I5470" t="s">
        <v>895</v>
      </c>
      <c r="J5470" t="s">
        <v>627</v>
      </c>
      <c r="K5470" t="s">
        <v>896</v>
      </c>
    </row>
    <row r="5471" spans="1:11">
      <c r="A5471" s="26">
        <v>43190</v>
      </c>
      <c r="B5471" t="s">
        <v>516</v>
      </c>
      <c r="C5471" t="s">
        <v>517</v>
      </c>
      <c r="D5471" t="s">
        <v>615</v>
      </c>
      <c r="E5471" t="s">
        <v>518</v>
      </c>
      <c r="F5471" s="29">
        <v>440</v>
      </c>
      <c r="G5471" s="29">
        <v>275065858.62</v>
      </c>
      <c r="H5471" t="s">
        <v>11</v>
      </c>
      <c r="I5471" t="s">
        <v>897</v>
      </c>
      <c r="J5471" t="s">
        <v>627</v>
      </c>
      <c r="K5471" t="s">
        <v>898</v>
      </c>
    </row>
    <row r="5472" spans="1:11">
      <c r="A5472" s="26">
        <v>43190</v>
      </c>
      <c r="B5472" t="s">
        <v>516</v>
      </c>
      <c r="C5472" t="s">
        <v>517</v>
      </c>
      <c r="D5472" t="s">
        <v>615</v>
      </c>
      <c r="E5472" t="s">
        <v>518</v>
      </c>
      <c r="F5472" s="29">
        <v>2</v>
      </c>
      <c r="G5472" s="29">
        <v>601605.86</v>
      </c>
      <c r="H5472" t="s">
        <v>11</v>
      </c>
      <c r="I5472" t="s">
        <v>1364</v>
      </c>
      <c r="J5472" t="s">
        <v>627</v>
      </c>
      <c r="K5472" t="s">
        <v>1365</v>
      </c>
    </row>
    <row r="5473" spans="1:11">
      <c r="A5473" s="26">
        <v>43190</v>
      </c>
      <c r="B5473" t="s">
        <v>516</v>
      </c>
      <c r="C5473" t="s">
        <v>517</v>
      </c>
      <c r="D5473" t="s">
        <v>615</v>
      </c>
      <c r="E5473" t="s">
        <v>518</v>
      </c>
      <c r="F5473" s="29">
        <v>99</v>
      </c>
      <c r="G5473" s="29">
        <v>44341314.829999998</v>
      </c>
      <c r="H5473" t="s">
        <v>11</v>
      </c>
      <c r="I5473" t="s">
        <v>1297</v>
      </c>
      <c r="J5473" t="s">
        <v>627</v>
      </c>
      <c r="K5473" t="s">
        <v>904</v>
      </c>
    </row>
    <row r="5474" spans="1:11">
      <c r="A5474" s="26">
        <v>43190</v>
      </c>
      <c r="B5474" t="s">
        <v>516</v>
      </c>
      <c r="C5474" t="s">
        <v>517</v>
      </c>
      <c r="D5474" t="s">
        <v>615</v>
      </c>
      <c r="E5474" t="s">
        <v>518</v>
      </c>
      <c r="F5474" s="29">
        <v>30</v>
      </c>
      <c r="G5474" s="29">
        <v>3230883.1</v>
      </c>
      <c r="H5474" t="s">
        <v>11</v>
      </c>
      <c r="I5474" t="s">
        <v>905</v>
      </c>
      <c r="J5474" t="s">
        <v>627</v>
      </c>
      <c r="K5474" t="s">
        <v>906</v>
      </c>
    </row>
    <row r="5475" spans="1:11">
      <c r="A5475" s="26">
        <v>43190</v>
      </c>
      <c r="B5475" t="s">
        <v>516</v>
      </c>
      <c r="C5475" t="s">
        <v>517</v>
      </c>
      <c r="D5475" t="s">
        <v>615</v>
      </c>
      <c r="E5475" t="s">
        <v>518</v>
      </c>
      <c r="F5475" s="29">
        <v>282</v>
      </c>
      <c r="G5475" s="29">
        <v>13452623.449999999</v>
      </c>
      <c r="H5475" t="s">
        <v>11</v>
      </c>
      <c r="I5475" t="s">
        <v>1226</v>
      </c>
      <c r="J5475" t="s">
        <v>627</v>
      </c>
      <c r="K5475" t="s">
        <v>1227</v>
      </c>
    </row>
    <row r="5476" spans="1:11">
      <c r="A5476" s="26">
        <v>43190</v>
      </c>
      <c r="B5476" t="s">
        <v>516</v>
      </c>
      <c r="C5476" t="s">
        <v>517</v>
      </c>
      <c r="D5476" t="s">
        <v>615</v>
      </c>
      <c r="E5476" t="s">
        <v>518</v>
      </c>
      <c r="F5476" s="29">
        <v>149</v>
      </c>
      <c r="G5476" s="29">
        <v>3639460.34</v>
      </c>
      <c r="H5476" t="s">
        <v>11</v>
      </c>
      <c r="I5476" t="s">
        <v>1366</v>
      </c>
      <c r="J5476" t="s">
        <v>627</v>
      </c>
      <c r="K5476" t="s">
        <v>1299</v>
      </c>
    </row>
    <row r="5477" spans="1:11">
      <c r="A5477" s="26">
        <v>43190</v>
      </c>
      <c r="B5477" t="s">
        <v>516</v>
      </c>
      <c r="C5477" t="s">
        <v>517</v>
      </c>
      <c r="D5477" t="s">
        <v>615</v>
      </c>
      <c r="E5477" t="s">
        <v>518</v>
      </c>
      <c r="F5477" s="29">
        <v>2</v>
      </c>
      <c r="G5477" s="29">
        <v>129884.14</v>
      </c>
      <c r="H5477" t="s">
        <v>11</v>
      </c>
      <c r="I5477" t="s">
        <v>1354</v>
      </c>
      <c r="J5477" t="s">
        <v>627</v>
      </c>
      <c r="K5477" t="s">
        <v>1355</v>
      </c>
    </row>
    <row r="5478" spans="1:11">
      <c r="A5478" s="26">
        <v>43190</v>
      </c>
      <c r="B5478" t="s">
        <v>516</v>
      </c>
      <c r="C5478" t="s">
        <v>517</v>
      </c>
      <c r="D5478" t="s">
        <v>615</v>
      </c>
      <c r="E5478" t="s">
        <v>518</v>
      </c>
      <c r="F5478" s="29">
        <v>137</v>
      </c>
      <c r="G5478" s="29">
        <v>45449424.829999998</v>
      </c>
      <c r="H5478" t="s">
        <v>11</v>
      </c>
      <c r="I5478" t="s">
        <v>907</v>
      </c>
      <c r="J5478" t="s">
        <v>627</v>
      </c>
      <c r="K5478" t="s">
        <v>908</v>
      </c>
    </row>
    <row r="5479" spans="1:11">
      <c r="A5479" s="26">
        <v>43190</v>
      </c>
      <c r="B5479" t="s">
        <v>516</v>
      </c>
      <c r="C5479" t="s">
        <v>517</v>
      </c>
      <c r="D5479" t="s">
        <v>615</v>
      </c>
      <c r="E5479" t="s">
        <v>518</v>
      </c>
      <c r="F5479" s="29">
        <v>901</v>
      </c>
      <c r="G5479" s="29">
        <v>318444443.44999999</v>
      </c>
      <c r="H5479" t="s">
        <v>11</v>
      </c>
      <c r="I5479" t="s">
        <v>909</v>
      </c>
      <c r="J5479" t="s">
        <v>627</v>
      </c>
      <c r="K5479" t="s">
        <v>910</v>
      </c>
    </row>
    <row r="5480" spans="1:11">
      <c r="A5480" s="26">
        <v>43190</v>
      </c>
      <c r="B5480" t="s">
        <v>516</v>
      </c>
      <c r="C5480" t="s">
        <v>517</v>
      </c>
      <c r="D5480" t="s">
        <v>615</v>
      </c>
      <c r="E5480" t="s">
        <v>518</v>
      </c>
      <c r="F5480" s="29">
        <v>1</v>
      </c>
      <c r="G5480" s="29">
        <v>87743.79</v>
      </c>
      <c r="H5480" t="s">
        <v>11</v>
      </c>
      <c r="I5480" t="s">
        <v>1371</v>
      </c>
      <c r="J5480" t="s">
        <v>627</v>
      </c>
      <c r="K5480" t="s">
        <v>1372</v>
      </c>
    </row>
    <row r="5481" spans="1:11">
      <c r="A5481" s="26">
        <v>43190</v>
      </c>
      <c r="B5481" t="s">
        <v>516</v>
      </c>
      <c r="C5481" t="s">
        <v>517</v>
      </c>
      <c r="D5481" t="s">
        <v>615</v>
      </c>
      <c r="E5481" t="s">
        <v>518</v>
      </c>
      <c r="F5481" s="29">
        <v>8</v>
      </c>
      <c r="G5481" s="29">
        <v>917493.45</v>
      </c>
      <c r="H5481" t="s">
        <v>11</v>
      </c>
      <c r="I5481" t="s">
        <v>911</v>
      </c>
      <c r="J5481" t="s">
        <v>627</v>
      </c>
      <c r="K5481" t="s">
        <v>912</v>
      </c>
    </row>
    <row r="5482" spans="1:11">
      <c r="A5482" s="26">
        <v>43190</v>
      </c>
      <c r="B5482" t="s">
        <v>516</v>
      </c>
      <c r="C5482" t="s">
        <v>517</v>
      </c>
      <c r="D5482" t="s">
        <v>615</v>
      </c>
      <c r="E5482" t="s">
        <v>518</v>
      </c>
      <c r="F5482" s="29">
        <v>232</v>
      </c>
      <c r="G5482" s="29">
        <v>17039592.07</v>
      </c>
      <c r="H5482" t="s">
        <v>11</v>
      </c>
      <c r="I5482" t="s">
        <v>913</v>
      </c>
      <c r="J5482" t="s">
        <v>627</v>
      </c>
      <c r="K5482" t="s">
        <v>914</v>
      </c>
    </row>
    <row r="5483" spans="1:11">
      <c r="A5483" s="26">
        <v>43190</v>
      </c>
      <c r="B5483" t="s">
        <v>516</v>
      </c>
      <c r="C5483" t="s">
        <v>517</v>
      </c>
      <c r="D5483" t="s">
        <v>615</v>
      </c>
      <c r="E5483" t="s">
        <v>518</v>
      </c>
      <c r="F5483" s="29">
        <v>89</v>
      </c>
      <c r="G5483" s="29">
        <v>17648227.239999998</v>
      </c>
      <c r="H5483" t="s">
        <v>11</v>
      </c>
      <c r="I5483" t="s">
        <v>1300</v>
      </c>
      <c r="J5483" t="s">
        <v>627</v>
      </c>
      <c r="K5483" t="s">
        <v>916</v>
      </c>
    </row>
    <row r="5484" spans="1:11">
      <c r="A5484" s="26">
        <v>43190</v>
      </c>
      <c r="B5484" t="s">
        <v>516</v>
      </c>
      <c r="C5484" t="s">
        <v>517</v>
      </c>
      <c r="D5484" t="s">
        <v>615</v>
      </c>
      <c r="E5484" t="s">
        <v>518</v>
      </c>
      <c r="F5484" s="29">
        <v>2</v>
      </c>
      <c r="G5484" s="29">
        <v>3118920</v>
      </c>
      <c r="H5484" t="s">
        <v>11</v>
      </c>
      <c r="I5484" t="s">
        <v>1301</v>
      </c>
      <c r="J5484" t="s">
        <v>627</v>
      </c>
      <c r="K5484" t="s">
        <v>918</v>
      </c>
    </row>
    <row r="5485" spans="1:11">
      <c r="A5485" s="26">
        <v>43190</v>
      </c>
      <c r="B5485" t="s">
        <v>516</v>
      </c>
      <c r="C5485" t="s">
        <v>517</v>
      </c>
      <c r="D5485" t="s">
        <v>615</v>
      </c>
      <c r="E5485" t="s">
        <v>518</v>
      </c>
      <c r="F5485" s="29">
        <v>2593</v>
      </c>
      <c r="G5485" s="29">
        <v>1426385823.45</v>
      </c>
      <c r="H5485" t="s">
        <v>11</v>
      </c>
      <c r="I5485" t="s">
        <v>919</v>
      </c>
      <c r="J5485" t="s">
        <v>627</v>
      </c>
      <c r="K5485" t="s">
        <v>920</v>
      </c>
    </row>
    <row r="5486" spans="1:11">
      <c r="A5486" s="26">
        <v>43190</v>
      </c>
      <c r="B5486" t="s">
        <v>516</v>
      </c>
      <c r="C5486" t="s">
        <v>517</v>
      </c>
      <c r="D5486" t="s">
        <v>615</v>
      </c>
      <c r="E5486" t="s">
        <v>518</v>
      </c>
      <c r="F5486" s="29">
        <v>2</v>
      </c>
      <c r="G5486" s="29">
        <v>1125528.6200000001</v>
      </c>
      <c r="H5486" t="s">
        <v>11</v>
      </c>
      <c r="I5486" t="s">
        <v>1302</v>
      </c>
      <c r="J5486" t="s">
        <v>627</v>
      </c>
      <c r="K5486" t="s">
        <v>922</v>
      </c>
    </row>
    <row r="5487" spans="1:11">
      <c r="A5487" s="26">
        <v>43190</v>
      </c>
      <c r="B5487" t="s">
        <v>516</v>
      </c>
      <c r="C5487" t="s">
        <v>517</v>
      </c>
      <c r="D5487" t="s">
        <v>615</v>
      </c>
      <c r="E5487" t="s">
        <v>518</v>
      </c>
      <c r="F5487" s="29">
        <v>6</v>
      </c>
      <c r="G5487" s="29">
        <v>575010.68999999994</v>
      </c>
      <c r="H5487" t="s">
        <v>11</v>
      </c>
      <c r="I5487" t="s">
        <v>1303</v>
      </c>
      <c r="J5487" t="s">
        <v>627</v>
      </c>
      <c r="K5487" t="s">
        <v>924</v>
      </c>
    </row>
    <row r="5488" spans="1:11">
      <c r="A5488" s="26">
        <v>43190</v>
      </c>
      <c r="B5488" t="s">
        <v>516</v>
      </c>
      <c r="C5488" t="s">
        <v>517</v>
      </c>
      <c r="D5488" t="s">
        <v>615</v>
      </c>
      <c r="E5488" t="s">
        <v>518</v>
      </c>
      <c r="F5488" s="29">
        <v>189</v>
      </c>
      <c r="G5488" s="29">
        <v>27622385.170000002</v>
      </c>
      <c r="H5488" t="s">
        <v>11</v>
      </c>
      <c r="I5488" t="s">
        <v>925</v>
      </c>
      <c r="J5488" t="s">
        <v>627</v>
      </c>
      <c r="K5488" t="s">
        <v>926</v>
      </c>
    </row>
    <row r="5489" spans="1:11">
      <c r="A5489" s="26">
        <v>43190</v>
      </c>
      <c r="B5489" t="s">
        <v>516</v>
      </c>
      <c r="C5489" t="s">
        <v>517</v>
      </c>
      <c r="D5489" t="s">
        <v>615</v>
      </c>
      <c r="E5489" t="s">
        <v>518</v>
      </c>
      <c r="F5489" s="29">
        <v>210</v>
      </c>
      <c r="G5489" s="29">
        <v>16272516.9</v>
      </c>
      <c r="H5489" t="s">
        <v>11</v>
      </c>
      <c r="I5489" t="s">
        <v>1304</v>
      </c>
      <c r="J5489" t="s">
        <v>627</v>
      </c>
      <c r="K5489" t="s">
        <v>928</v>
      </c>
    </row>
    <row r="5490" spans="1:11">
      <c r="A5490" s="26">
        <v>43190</v>
      </c>
      <c r="B5490" t="s">
        <v>516</v>
      </c>
      <c r="C5490" t="s">
        <v>517</v>
      </c>
      <c r="D5490" t="s">
        <v>615</v>
      </c>
      <c r="E5490" t="s">
        <v>518</v>
      </c>
      <c r="F5490" s="29">
        <v>78</v>
      </c>
      <c r="G5490" s="29">
        <v>33103436.210000001</v>
      </c>
      <c r="H5490" t="s">
        <v>11</v>
      </c>
      <c r="I5490" t="s">
        <v>1305</v>
      </c>
      <c r="J5490" t="s">
        <v>627</v>
      </c>
      <c r="K5490" t="s">
        <v>930</v>
      </c>
    </row>
    <row r="5491" spans="1:11">
      <c r="A5491" s="26">
        <v>43190</v>
      </c>
      <c r="B5491" t="s">
        <v>516</v>
      </c>
      <c r="C5491" t="s">
        <v>517</v>
      </c>
      <c r="D5491" t="s">
        <v>615</v>
      </c>
      <c r="E5491" t="s">
        <v>518</v>
      </c>
      <c r="F5491" s="29">
        <v>52</v>
      </c>
      <c r="G5491" s="29">
        <v>10455254.83</v>
      </c>
      <c r="H5491" t="s">
        <v>11</v>
      </c>
      <c r="I5491" t="s">
        <v>1306</v>
      </c>
      <c r="J5491" t="s">
        <v>627</v>
      </c>
      <c r="K5491" t="s">
        <v>1234</v>
      </c>
    </row>
    <row r="5492" spans="1:11">
      <c r="A5492" s="26">
        <v>43190</v>
      </c>
      <c r="B5492" t="s">
        <v>516</v>
      </c>
      <c r="C5492" t="s">
        <v>517</v>
      </c>
      <c r="D5492" t="s">
        <v>615</v>
      </c>
      <c r="E5492" t="s">
        <v>518</v>
      </c>
      <c r="F5492" s="29">
        <v>45</v>
      </c>
      <c r="G5492" s="29">
        <v>5046480</v>
      </c>
      <c r="H5492" t="s">
        <v>11</v>
      </c>
      <c r="I5492" t="s">
        <v>931</v>
      </c>
      <c r="J5492" t="s">
        <v>627</v>
      </c>
      <c r="K5492" t="s">
        <v>932</v>
      </c>
    </row>
    <row r="5493" spans="1:11">
      <c r="A5493" s="26">
        <v>43190</v>
      </c>
      <c r="B5493" t="s">
        <v>516</v>
      </c>
      <c r="C5493" t="s">
        <v>517</v>
      </c>
      <c r="D5493" t="s">
        <v>615</v>
      </c>
      <c r="E5493" t="s">
        <v>518</v>
      </c>
      <c r="F5493" s="29">
        <v>14</v>
      </c>
      <c r="G5493" s="29">
        <v>562875.52</v>
      </c>
      <c r="H5493" t="s">
        <v>11</v>
      </c>
      <c r="I5493" t="s">
        <v>933</v>
      </c>
      <c r="J5493" t="s">
        <v>627</v>
      </c>
      <c r="K5493" t="s">
        <v>934</v>
      </c>
    </row>
    <row r="5494" spans="1:11">
      <c r="A5494" s="26">
        <v>43190</v>
      </c>
      <c r="B5494" t="s">
        <v>516</v>
      </c>
      <c r="C5494" t="s">
        <v>517</v>
      </c>
      <c r="D5494" t="s">
        <v>615</v>
      </c>
      <c r="E5494" t="s">
        <v>518</v>
      </c>
      <c r="F5494" s="29">
        <v>33</v>
      </c>
      <c r="G5494" s="29">
        <v>4240615.5199999996</v>
      </c>
      <c r="H5494" t="s">
        <v>11</v>
      </c>
      <c r="I5494" t="s">
        <v>935</v>
      </c>
      <c r="J5494" t="s">
        <v>627</v>
      </c>
      <c r="K5494" t="s">
        <v>936</v>
      </c>
    </row>
    <row r="5495" spans="1:11">
      <c r="A5495" s="26">
        <v>43190</v>
      </c>
      <c r="B5495" t="s">
        <v>516</v>
      </c>
      <c r="C5495" t="s">
        <v>517</v>
      </c>
      <c r="D5495" t="s">
        <v>615</v>
      </c>
      <c r="E5495" t="s">
        <v>518</v>
      </c>
      <c r="F5495" s="29">
        <v>40</v>
      </c>
      <c r="G5495" s="29">
        <v>3356431.72</v>
      </c>
      <c r="H5495" t="s">
        <v>11</v>
      </c>
      <c r="I5495" t="s">
        <v>1307</v>
      </c>
      <c r="J5495" t="s">
        <v>627</v>
      </c>
      <c r="K5495" t="s">
        <v>938</v>
      </c>
    </row>
    <row r="5496" spans="1:11">
      <c r="A5496" s="26">
        <v>43190</v>
      </c>
      <c r="B5496" t="s">
        <v>516</v>
      </c>
      <c r="C5496" t="s">
        <v>517</v>
      </c>
      <c r="D5496" t="s">
        <v>615</v>
      </c>
      <c r="E5496" t="s">
        <v>518</v>
      </c>
      <c r="F5496" s="29">
        <v>6</v>
      </c>
      <c r="G5496" s="29">
        <v>889213.1</v>
      </c>
      <c r="H5496" t="s">
        <v>11</v>
      </c>
      <c r="I5496" t="s">
        <v>1308</v>
      </c>
      <c r="J5496" t="s">
        <v>627</v>
      </c>
      <c r="K5496" t="s">
        <v>1236</v>
      </c>
    </row>
    <row r="5497" spans="1:11">
      <c r="A5497" s="26">
        <v>43190</v>
      </c>
      <c r="B5497" t="s">
        <v>516</v>
      </c>
      <c r="C5497" t="s">
        <v>517</v>
      </c>
      <c r="D5497" t="s">
        <v>615</v>
      </c>
      <c r="E5497" t="s">
        <v>518</v>
      </c>
      <c r="F5497" s="29">
        <v>2835</v>
      </c>
      <c r="G5497" s="29">
        <v>543371369.65999997</v>
      </c>
      <c r="H5497" t="s">
        <v>11</v>
      </c>
      <c r="I5497" t="s">
        <v>939</v>
      </c>
      <c r="J5497" t="s">
        <v>627</v>
      </c>
      <c r="K5497" t="s">
        <v>940</v>
      </c>
    </row>
    <row r="5498" spans="1:11">
      <c r="A5498" s="26">
        <v>43190</v>
      </c>
      <c r="B5498" t="s">
        <v>516</v>
      </c>
      <c r="C5498" t="s">
        <v>517</v>
      </c>
      <c r="D5498" t="s">
        <v>615</v>
      </c>
      <c r="E5498" t="s">
        <v>518</v>
      </c>
      <c r="F5498" s="29">
        <v>26</v>
      </c>
      <c r="G5498" s="29">
        <v>9782902.4100000001</v>
      </c>
      <c r="H5498" t="s">
        <v>11</v>
      </c>
      <c r="I5498" t="s">
        <v>1309</v>
      </c>
      <c r="J5498" t="s">
        <v>627</v>
      </c>
      <c r="K5498" t="s">
        <v>942</v>
      </c>
    </row>
    <row r="5499" spans="1:11">
      <c r="A5499" s="26">
        <v>43190</v>
      </c>
      <c r="B5499" t="s">
        <v>516</v>
      </c>
      <c r="C5499" t="s">
        <v>517</v>
      </c>
      <c r="D5499" t="s">
        <v>615</v>
      </c>
      <c r="E5499" t="s">
        <v>518</v>
      </c>
      <c r="F5499" s="29">
        <v>584</v>
      </c>
      <c r="G5499" s="29">
        <v>78303365.170000002</v>
      </c>
      <c r="H5499" t="s">
        <v>11</v>
      </c>
      <c r="I5499" t="s">
        <v>1310</v>
      </c>
      <c r="J5499" t="s">
        <v>627</v>
      </c>
      <c r="K5499" t="s">
        <v>944</v>
      </c>
    </row>
    <row r="5500" spans="1:11">
      <c r="A5500" s="26">
        <v>43190</v>
      </c>
      <c r="B5500" t="s">
        <v>516</v>
      </c>
      <c r="C5500" t="s">
        <v>517</v>
      </c>
      <c r="D5500" t="s">
        <v>615</v>
      </c>
      <c r="E5500" t="s">
        <v>518</v>
      </c>
      <c r="F5500" s="29">
        <v>63</v>
      </c>
      <c r="G5500" s="29">
        <v>2902134.48</v>
      </c>
      <c r="H5500" t="s">
        <v>11</v>
      </c>
      <c r="I5500" t="s">
        <v>1311</v>
      </c>
      <c r="J5500" t="s">
        <v>627</v>
      </c>
      <c r="K5500" t="s">
        <v>1312</v>
      </c>
    </row>
    <row r="5501" spans="1:11">
      <c r="A5501" s="26">
        <v>43190</v>
      </c>
      <c r="B5501" t="s">
        <v>516</v>
      </c>
      <c r="C5501" t="s">
        <v>517</v>
      </c>
      <c r="D5501" t="s">
        <v>615</v>
      </c>
      <c r="E5501" t="s">
        <v>518</v>
      </c>
      <c r="F5501" s="29">
        <v>78</v>
      </c>
      <c r="G5501" s="29">
        <v>25172166.210000001</v>
      </c>
      <c r="H5501" t="s">
        <v>11</v>
      </c>
      <c r="I5501" t="s">
        <v>945</v>
      </c>
      <c r="J5501" t="s">
        <v>627</v>
      </c>
      <c r="K5501" t="s">
        <v>946</v>
      </c>
    </row>
    <row r="5502" spans="1:11">
      <c r="A5502" s="26">
        <v>43190</v>
      </c>
      <c r="B5502" t="s">
        <v>516</v>
      </c>
      <c r="C5502" t="s">
        <v>517</v>
      </c>
      <c r="D5502" t="s">
        <v>615</v>
      </c>
      <c r="E5502" t="s">
        <v>518</v>
      </c>
      <c r="F5502" s="29">
        <v>1305</v>
      </c>
      <c r="G5502" s="29">
        <v>130014187.23999999</v>
      </c>
      <c r="H5502" t="s">
        <v>11</v>
      </c>
      <c r="I5502" t="s">
        <v>1313</v>
      </c>
      <c r="J5502" t="s">
        <v>627</v>
      </c>
      <c r="K5502" t="s">
        <v>948</v>
      </c>
    </row>
    <row r="5503" spans="1:11">
      <c r="A5503" s="26">
        <v>43190</v>
      </c>
      <c r="B5503" t="s">
        <v>516</v>
      </c>
      <c r="C5503" t="s">
        <v>517</v>
      </c>
      <c r="D5503" t="s">
        <v>615</v>
      </c>
      <c r="E5503" t="s">
        <v>518</v>
      </c>
      <c r="F5503" s="29">
        <v>141</v>
      </c>
      <c r="G5503" s="29">
        <v>86005220</v>
      </c>
      <c r="H5503" t="s">
        <v>11</v>
      </c>
      <c r="I5503" t="s">
        <v>949</v>
      </c>
      <c r="J5503" t="s">
        <v>627</v>
      </c>
      <c r="K5503" t="s">
        <v>950</v>
      </c>
    </row>
    <row r="5504" spans="1:11">
      <c r="A5504" s="26">
        <v>43190</v>
      </c>
      <c r="B5504" t="s">
        <v>516</v>
      </c>
      <c r="C5504" t="s">
        <v>517</v>
      </c>
      <c r="D5504" t="s">
        <v>615</v>
      </c>
      <c r="E5504" t="s">
        <v>518</v>
      </c>
      <c r="F5504" s="29">
        <v>1</v>
      </c>
      <c r="G5504" s="29">
        <v>137067.93</v>
      </c>
      <c r="H5504" t="s">
        <v>11</v>
      </c>
      <c r="I5504" t="s">
        <v>1314</v>
      </c>
      <c r="J5504" t="s">
        <v>627</v>
      </c>
      <c r="K5504" t="s">
        <v>952</v>
      </c>
    </row>
    <row r="5505" spans="1:11">
      <c r="A5505" s="26">
        <v>43190</v>
      </c>
      <c r="B5505" t="s">
        <v>516</v>
      </c>
      <c r="C5505" t="s">
        <v>517</v>
      </c>
      <c r="D5505" t="s">
        <v>615</v>
      </c>
      <c r="E5505" t="s">
        <v>518</v>
      </c>
      <c r="F5505" s="29">
        <v>960</v>
      </c>
      <c r="G5505" s="29">
        <v>795304022.40999997</v>
      </c>
      <c r="H5505" t="s">
        <v>11</v>
      </c>
      <c r="I5505" t="s">
        <v>953</v>
      </c>
      <c r="J5505" t="s">
        <v>627</v>
      </c>
      <c r="K5505" t="s">
        <v>954</v>
      </c>
    </row>
    <row r="5506" spans="1:11">
      <c r="A5506" s="26">
        <v>43190</v>
      </c>
      <c r="B5506" t="s">
        <v>516</v>
      </c>
      <c r="C5506" t="s">
        <v>517</v>
      </c>
      <c r="D5506" t="s">
        <v>615</v>
      </c>
      <c r="E5506" t="s">
        <v>518</v>
      </c>
      <c r="F5506" s="29">
        <v>224</v>
      </c>
      <c r="G5506" s="29">
        <v>43605225.859999999</v>
      </c>
      <c r="H5506" t="s">
        <v>11</v>
      </c>
      <c r="I5506" t="s">
        <v>955</v>
      </c>
      <c r="J5506" t="s">
        <v>627</v>
      </c>
      <c r="K5506" t="s">
        <v>956</v>
      </c>
    </row>
    <row r="5507" spans="1:11">
      <c r="A5507" s="26">
        <v>43190</v>
      </c>
      <c r="B5507" t="s">
        <v>516</v>
      </c>
      <c r="C5507" t="s">
        <v>517</v>
      </c>
      <c r="D5507" t="s">
        <v>615</v>
      </c>
      <c r="E5507" t="s">
        <v>518</v>
      </c>
      <c r="F5507" s="29">
        <v>2262</v>
      </c>
      <c r="G5507" s="29">
        <v>750815225.86000001</v>
      </c>
      <c r="H5507" t="s">
        <v>11</v>
      </c>
      <c r="I5507" t="s">
        <v>957</v>
      </c>
      <c r="J5507" t="s">
        <v>627</v>
      </c>
      <c r="K5507" t="s">
        <v>958</v>
      </c>
    </row>
    <row r="5508" spans="1:11">
      <c r="A5508" s="26">
        <v>43190</v>
      </c>
      <c r="B5508" t="s">
        <v>516</v>
      </c>
      <c r="C5508" t="s">
        <v>517</v>
      </c>
      <c r="D5508" t="s">
        <v>615</v>
      </c>
      <c r="E5508" t="s">
        <v>518</v>
      </c>
      <c r="F5508" s="29">
        <v>448</v>
      </c>
      <c r="G5508" s="29">
        <v>151841477.59</v>
      </c>
      <c r="H5508" t="s">
        <v>11</v>
      </c>
      <c r="I5508" t="s">
        <v>959</v>
      </c>
      <c r="J5508" t="s">
        <v>627</v>
      </c>
      <c r="K5508" t="s">
        <v>960</v>
      </c>
    </row>
    <row r="5509" spans="1:11">
      <c r="A5509" s="26">
        <v>43190</v>
      </c>
      <c r="B5509" t="s">
        <v>516</v>
      </c>
      <c r="C5509" t="s">
        <v>517</v>
      </c>
      <c r="D5509" t="s">
        <v>615</v>
      </c>
      <c r="E5509" t="s">
        <v>518</v>
      </c>
      <c r="F5509" s="29">
        <v>270</v>
      </c>
      <c r="G5509" s="29">
        <v>67616831.030000001</v>
      </c>
      <c r="H5509" t="s">
        <v>11</v>
      </c>
      <c r="I5509" t="s">
        <v>961</v>
      </c>
      <c r="J5509" t="s">
        <v>627</v>
      </c>
      <c r="K5509" t="s">
        <v>962</v>
      </c>
    </row>
    <row r="5510" spans="1:11">
      <c r="A5510" s="26">
        <v>43190</v>
      </c>
      <c r="B5510" t="s">
        <v>516</v>
      </c>
      <c r="C5510" t="s">
        <v>517</v>
      </c>
      <c r="D5510" t="s">
        <v>615</v>
      </c>
      <c r="E5510" t="s">
        <v>518</v>
      </c>
      <c r="F5510" s="29">
        <v>57</v>
      </c>
      <c r="G5510" s="29">
        <v>41503783.100000001</v>
      </c>
      <c r="H5510" t="s">
        <v>11</v>
      </c>
      <c r="I5510" t="s">
        <v>1315</v>
      </c>
      <c r="J5510" t="s">
        <v>627</v>
      </c>
      <c r="K5510" t="s">
        <v>964</v>
      </c>
    </row>
    <row r="5511" spans="1:11">
      <c r="A5511" s="26">
        <v>43190</v>
      </c>
      <c r="B5511" t="s">
        <v>516</v>
      </c>
      <c r="C5511" t="s">
        <v>517</v>
      </c>
      <c r="D5511" t="s">
        <v>615</v>
      </c>
      <c r="E5511" t="s">
        <v>518</v>
      </c>
      <c r="F5511" s="29">
        <v>734</v>
      </c>
      <c r="G5511" s="29">
        <v>15251997.24</v>
      </c>
      <c r="H5511" t="s">
        <v>11</v>
      </c>
      <c r="I5511" t="s">
        <v>965</v>
      </c>
      <c r="J5511" t="s">
        <v>627</v>
      </c>
      <c r="K5511" t="s">
        <v>966</v>
      </c>
    </row>
    <row r="5512" spans="1:11">
      <c r="A5512" s="26">
        <v>43190</v>
      </c>
      <c r="B5512" t="s">
        <v>516</v>
      </c>
      <c r="C5512" t="s">
        <v>517</v>
      </c>
      <c r="D5512" t="s">
        <v>615</v>
      </c>
      <c r="E5512" t="s">
        <v>518</v>
      </c>
      <c r="F5512" s="29">
        <v>1</v>
      </c>
      <c r="G5512" s="29">
        <v>110679.31</v>
      </c>
      <c r="H5512" t="s">
        <v>11</v>
      </c>
      <c r="I5512" t="s">
        <v>1373</v>
      </c>
      <c r="J5512" t="s">
        <v>627</v>
      </c>
      <c r="K5512" t="s">
        <v>1374</v>
      </c>
    </row>
    <row r="5513" spans="1:11">
      <c r="A5513" s="26">
        <v>43190</v>
      </c>
      <c r="B5513" t="s">
        <v>516</v>
      </c>
      <c r="C5513" t="s">
        <v>517</v>
      </c>
      <c r="D5513" t="s">
        <v>615</v>
      </c>
      <c r="E5513" t="s">
        <v>518</v>
      </c>
      <c r="F5513" s="29">
        <v>52</v>
      </c>
      <c r="G5513" s="29">
        <v>3623008.28</v>
      </c>
      <c r="H5513" t="s">
        <v>11</v>
      </c>
      <c r="I5513" t="s">
        <v>1316</v>
      </c>
      <c r="J5513" t="s">
        <v>627</v>
      </c>
      <c r="K5513" t="s">
        <v>1231</v>
      </c>
    </row>
    <row r="5514" spans="1:11">
      <c r="A5514" s="26">
        <v>43190</v>
      </c>
      <c r="B5514" t="s">
        <v>516</v>
      </c>
      <c r="C5514" t="s">
        <v>517</v>
      </c>
      <c r="D5514" t="s">
        <v>615</v>
      </c>
      <c r="E5514" t="s">
        <v>518</v>
      </c>
      <c r="F5514" s="29">
        <v>3</v>
      </c>
      <c r="G5514" s="29">
        <v>835660.34</v>
      </c>
      <c r="H5514" t="s">
        <v>11</v>
      </c>
      <c r="I5514" t="s">
        <v>1317</v>
      </c>
      <c r="J5514" t="s">
        <v>627</v>
      </c>
      <c r="K5514" t="s">
        <v>968</v>
      </c>
    </row>
    <row r="5515" spans="1:11">
      <c r="A5515" s="26">
        <v>43190</v>
      </c>
      <c r="B5515" t="s">
        <v>516</v>
      </c>
      <c r="C5515" t="s">
        <v>517</v>
      </c>
      <c r="D5515" t="s">
        <v>615</v>
      </c>
      <c r="E5515" t="s">
        <v>518</v>
      </c>
      <c r="F5515" s="29">
        <v>2053</v>
      </c>
      <c r="G5515" s="29">
        <v>457028074.13999999</v>
      </c>
      <c r="H5515" t="s">
        <v>11</v>
      </c>
      <c r="I5515" t="s">
        <v>969</v>
      </c>
      <c r="J5515" t="s">
        <v>627</v>
      </c>
      <c r="K5515" t="s">
        <v>970</v>
      </c>
    </row>
    <row r="5516" spans="1:11">
      <c r="A5516" s="26">
        <v>43190</v>
      </c>
      <c r="B5516" t="s">
        <v>516</v>
      </c>
      <c r="C5516" t="s">
        <v>517</v>
      </c>
      <c r="D5516" t="s">
        <v>615</v>
      </c>
      <c r="E5516" t="s">
        <v>518</v>
      </c>
      <c r="F5516" s="29">
        <v>650</v>
      </c>
      <c r="G5516" s="29">
        <v>76820355.170000002</v>
      </c>
      <c r="H5516" t="s">
        <v>11</v>
      </c>
      <c r="I5516" t="s">
        <v>971</v>
      </c>
      <c r="J5516" t="s">
        <v>627</v>
      </c>
      <c r="K5516" t="s">
        <v>972</v>
      </c>
    </row>
    <row r="5517" spans="1:11">
      <c r="A5517" s="26">
        <v>43190</v>
      </c>
      <c r="B5517" t="s">
        <v>516</v>
      </c>
      <c r="C5517" t="s">
        <v>517</v>
      </c>
      <c r="D5517" t="s">
        <v>615</v>
      </c>
      <c r="E5517" t="s">
        <v>518</v>
      </c>
      <c r="F5517" s="29">
        <v>1559</v>
      </c>
      <c r="G5517" s="29">
        <v>599988055.51999998</v>
      </c>
      <c r="H5517" t="s">
        <v>11</v>
      </c>
      <c r="I5517" t="s">
        <v>1279</v>
      </c>
      <c r="J5517" t="s">
        <v>627</v>
      </c>
      <c r="K5517" t="s">
        <v>973</v>
      </c>
    </row>
    <row r="5518" spans="1:11">
      <c r="A5518" s="26">
        <v>43190</v>
      </c>
      <c r="B5518" t="s">
        <v>516</v>
      </c>
      <c r="C5518" t="s">
        <v>517</v>
      </c>
      <c r="D5518" t="s">
        <v>615</v>
      </c>
      <c r="E5518" t="s">
        <v>518</v>
      </c>
      <c r="F5518" s="29">
        <v>14</v>
      </c>
      <c r="G5518" s="29">
        <v>1295933.6200000001</v>
      </c>
      <c r="H5518" t="s">
        <v>11</v>
      </c>
      <c r="I5518" t="s">
        <v>1301</v>
      </c>
      <c r="J5518" t="s">
        <v>627</v>
      </c>
      <c r="K5518" t="s">
        <v>974</v>
      </c>
    </row>
    <row r="5519" spans="1:11">
      <c r="A5519" s="26">
        <v>43190</v>
      </c>
      <c r="B5519" t="s">
        <v>516</v>
      </c>
      <c r="C5519" t="s">
        <v>517</v>
      </c>
      <c r="D5519" t="s">
        <v>615</v>
      </c>
      <c r="E5519" t="s">
        <v>518</v>
      </c>
      <c r="F5519" s="29">
        <v>19</v>
      </c>
      <c r="G5519" s="29">
        <v>403361.93</v>
      </c>
      <c r="H5519" t="s">
        <v>11</v>
      </c>
      <c r="I5519" t="s">
        <v>1305</v>
      </c>
      <c r="J5519" t="s">
        <v>627</v>
      </c>
      <c r="K5519" t="s">
        <v>1375</v>
      </c>
    </row>
    <row r="5520" spans="1:11">
      <c r="A5520" s="26">
        <v>43190</v>
      </c>
      <c r="B5520" t="s">
        <v>516</v>
      </c>
      <c r="C5520" t="s">
        <v>517</v>
      </c>
      <c r="D5520" t="s">
        <v>615</v>
      </c>
      <c r="E5520" t="s">
        <v>518</v>
      </c>
      <c r="F5520" s="29">
        <v>293</v>
      </c>
      <c r="G5520" s="29">
        <v>45952153.450000003</v>
      </c>
      <c r="H5520" t="s">
        <v>11</v>
      </c>
      <c r="I5520" t="s">
        <v>975</v>
      </c>
      <c r="J5520" t="s">
        <v>627</v>
      </c>
      <c r="K5520" t="s">
        <v>976</v>
      </c>
    </row>
    <row r="5521" spans="1:11">
      <c r="A5521" s="26">
        <v>43190</v>
      </c>
      <c r="B5521" t="s">
        <v>516</v>
      </c>
      <c r="C5521" t="s">
        <v>517</v>
      </c>
      <c r="D5521" t="s">
        <v>615</v>
      </c>
      <c r="E5521" t="s">
        <v>518</v>
      </c>
      <c r="F5521" s="29">
        <v>414</v>
      </c>
      <c r="G5521" s="29">
        <v>90064526.209999993</v>
      </c>
      <c r="H5521" t="s">
        <v>11</v>
      </c>
      <c r="I5521" t="s">
        <v>977</v>
      </c>
      <c r="J5521" t="s">
        <v>627</v>
      </c>
      <c r="K5521" t="s">
        <v>978</v>
      </c>
    </row>
    <row r="5522" spans="1:11">
      <c r="A5522" s="26">
        <v>43190</v>
      </c>
      <c r="B5522" t="s">
        <v>516</v>
      </c>
      <c r="C5522" t="s">
        <v>517</v>
      </c>
      <c r="D5522" t="s">
        <v>615</v>
      </c>
      <c r="E5522" t="s">
        <v>518</v>
      </c>
      <c r="F5522" s="29">
        <v>36</v>
      </c>
      <c r="G5522" s="29">
        <v>34376938.619999997</v>
      </c>
      <c r="H5522" t="s">
        <v>11</v>
      </c>
      <c r="I5522" t="s">
        <v>1318</v>
      </c>
      <c r="J5522" t="s">
        <v>627</v>
      </c>
      <c r="K5522" t="s">
        <v>980</v>
      </c>
    </row>
    <row r="5523" spans="1:11">
      <c r="A5523" s="26">
        <v>43190</v>
      </c>
      <c r="B5523" t="s">
        <v>516</v>
      </c>
      <c r="C5523" t="s">
        <v>517</v>
      </c>
      <c r="D5523" t="s">
        <v>615</v>
      </c>
      <c r="E5523" t="s">
        <v>518</v>
      </c>
      <c r="F5523" s="29">
        <v>67</v>
      </c>
      <c r="G5523" s="29">
        <v>17415834.140000001</v>
      </c>
      <c r="H5523" t="s">
        <v>11</v>
      </c>
      <c r="I5523" t="s">
        <v>1319</v>
      </c>
      <c r="J5523" t="s">
        <v>627</v>
      </c>
      <c r="K5523" t="s">
        <v>982</v>
      </c>
    </row>
    <row r="5524" spans="1:11">
      <c r="A5524" s="26">
        <v>43190</v>
      </c>
      <c r="B5524" t="s">
        <v>516</v>
      </c>
      <c r="C5524" t="s">
        <v>517</v>
      </c>
      <c r="D5524" t="s">
        <v>615</v>
      </c>
      <c r="E5524" t="s">
        <v>518</v>
      </c>
      <c r="F5524" s="29">
        <v>59</v>
      </c>
      <c r="G5524" s="29">
        <v>4331397.93</v>
      </c>
      <c r="H5524" t="s">
        <v>11</v>
      </c>
      <c r="I5524" t="s">
        <v>1320</v>
      </c>
      <c r="J5524" t="s">
        <v>627</v>
      </c>
      <c r="K5524" t="s">
        <v>984</v>
      </c>
    </row>
    <row r="5525" spans="1:11">
      <c r="A5525" s="26">
        <v>43190</v>
      </c>
      <c r="B5525" t="s">
        <v>516</v>
      </c>
      <c r="C5525" t="s">
        <v>517</v>
      </c>
      <c r="D5525" t="s">
        <v>615</v>
      </c>
      <c r="E5525" t="s">
        <v>518</v>
      </c>
      <c r="F5525" s="29">
        <v>7</v>
      </c>
      <c r="G5525" s="29">
        <v>5179312.07</v>
      </c>
      <c r="H5525" t="s">
        <v>11</v>
      </c>
      <c r="I5525" t="s">
        <v>1321</v>
      </c>
      <c r="J5525" t="s">
        <v>627</v>
      </c>
      <c r="K5525" t="s">
        <v>986</v>
      </c>
    </row>
    <row r="5526" spans="1:11">
      <c r="A5526" s="26">
        <v>43190</v>
      </c>
      <c r="B5526" t="s">
        <v>516</v>
      </c>
      <c r="C5526" t="s">
        <v>517</v>
      </c>
      <c r="D5526" t="s">
        <v>615</v>
      </c>
      <c r="E5526" t="s">
        <v>518</v>
      </c>
      <c r="F5526" s="29">
        <v>28</v>
      </c>
      <c r="G5526" s="29">
        <v>8373362.0700000003</v>
      </c>
      <c r="H5526" t="s">
        <v>11</v>
      </c>
      <c r="I5526" t="s">
        <v>1322</v>
      </c>
      <c r="J5526" t="s">
        <v>627</v>
      </c>
      <c r="K5526" t="s">
        <v>988</v>
      </c>
    </row>
    <row r="5527" spans="1:11">
      <c r="A5527" s="26">
        <v>43190</v>
      </c>
      <c r="B5527" t="s">
        <v>516</v>
      </c>
      <c r="C5527" t="s">
        <v>517</v>
      </c>
      <c r="D5527" t="s">
        <v>615</v>
      </c>
      <c r="E5527" t="s">
        <v>518</v>
      </c>
      <c r="F5527" s="29">
        <v>55</v>
      </c>
      <c r="G5527" s="29">
        <v>10019283.789999999</v>
      </c>
      <c r="H5527" t="s">
        <v>11</v>
      </c>
      <c r="I5527" t="s">
        <v>1323</v>
      </c>
      <c r="J5527" t="s">
        <v>627</v>
      </c>
      <c r="K5527" t="s">
        <v>990</v>
      </c>
    </row>
    <row r="5528" spans="1:11">
      <c r="A5528" s="26">
        <v>43190</v>
      </c>
      <c r="B5528" t="s">
        <v>516</v>
      </c>
      <c r="C5528" t="s">
        <v>517</v>
      </c>
      <c r="D5528" t="s">
        <v>615</v>
      </c>
      <c r="E5528" t="s">
        <v>518</v>
      </c>
      <c r="F5528" s="29">
        <v>313</v>
      </c>
      <c r="G5528" s="29">
        <v>277044064.82999998</v>
      </c>
      <c r="H5528" t="s">
        <v>11</v>
      </c>
      <c r="I5528" t="s">
        <v>1324</v>
      </c>
      <c r="J5528" t="s">
        <v>627</v>
      </c>
      <c r="K5528" t="s">
        <v>992</v>
      </c>
    </row>
    <row r="5529" spans="1:11">
      <c r="A5529" s="26">
        <v>43190</v>
      </c>
      <c r="B5529" t="s">
        <v>516</v>
      </c>
      <c r="C5529" t="s">
        <v>517</v>
      </c>
      <c r="D5529" t="s">
        <v>615</v>
      </c>
      <c r="E5529" t="s">
        <v>518</v>
      </c>
      <c r="F5529" s="29">
        <v>1</v>
      </c>
      <c r="G5529" s="29">
        <v>2108637.9300000002</v>
      </c>
      <c r="H5529" t="s">
        <v>11</v>
      </c>
      <c r="I5529" t="s">
        <v>993</v>
      </c>
      <c r="J5529" t="s">
        <v>627</v>
      </c>
      <c r="K5529" t="s">
        <v>994</v>
      </c>
    </row>
    <row r="5530" spans="1:11">
      <c r="A5530" s="26">
        <v>43190</v>
      </c>
      <c r="B5530" t="s">
        <v>516</v>
      </c>
      <c r="C5530" t="s">
        <v>517</v>
      </c>
      <c r="D5530" t="s">
        <v>615</v>
      </c>
      <c r="E5530" t="s">
        <v>518</v>
      </c>
      <c r="F5530" s="29">
        <v>17</v>
      </c>
      <c r="G5530" s="29">
        <v>1773954.62</v>
      </c>
      <c r="H5530" t="s">
        <v>11</v>
      </c>
      <c r="I5530" t="s">
        <v>993</v>
      </c>
      <c r="J5530" t="s">
        <v>627</v>
      </c>
      <c r="K5530" t="s">
        <v>995</v>
      </c>
    </row>
    <row r="5531" spans="1:11">
      <c r="A5531" s="26">
        <v>43190</v>
      </c>
      <c r="B5531" t="s">
        <v>516</v>
      </c>
      <c r="C5531" t="s">
        <v>517</v>
      </c>
      <c r="D5531" t="s">
        <v>615</v>
      </c>
      <c r="E5531" t="s">
        <v>518</v>
      </c>
      <c r="F5531" s="29">
        <v>4489</v>
      </c>
      <c r="G5531" s="29">
        <v>8169260179.3100004</v>
      </c>
      <c r="H5531" t="s">
        <v>11</v>
      </c>
      <c r="I5531" t="s">
        <v>1091</v>
      </c>
      <c r="J5531" t="s">
        <v>1087</v>
      </c>
      <c r="K5531" t="s">
        <v>1092</v>
      </c>
    </row>
    <row r="5532" spans="1:11">
      <c r="A5532" s="26">
        <v>43190</v>
      </c>
      <c r="B5532" t="s">
        <v>516</v>
      </c>
      <c r="C5532" t="s">
        <v>517</v>
      </c>
      <c r="D5532" t="s">
        <v>615</v>
      </c>
      <c r="E5532" t="s">
        <v>518</v>
      </c>
      <c r="F5532" s="29">
        <v>2973</v>
      </c>
      <c r="G5532" s="29">
        <v>3626102531.0300002</v>
      </c>
      <c r="H5532" t="s">
        <v>11</v>
      </c>
      <c r="I5532" t="s">
        <v>1095</v>
      </c>
      <c r="J5532" t="s">
        <v>1087</v>
      </c>
      <c r="K5532" t="s">
        <v>1096</v>
      </c>
    </row>
    <row r="5533" spans="1:11">
      <c r="A5533" s="26">
        <v>43190</v>
      </c>
      <c r="B5533" t="s">
        <v>516</v>
      </c>
      <c r="C5533" t="s">
        <v>517</v>
      </c>
      <c r="D5533" t="s">
        <v>615</v>
      </c>
      <c r="E5533" t="s">
        <v>518</v>
      </c>
      <c r="F5533" s="29">
        <v>19</v>
      </c>
      <c r="G5533" s="29">
        <v>11668151.720000001</v>
      </c>
      <c r="H5533" t="s">
        <v>11</v>
      </c>
      <c r="I5533" t="s">
        <v>1099</v>
      </c>
      <c r="J5533" t="s">
        <v>1087</v>
      </c>
      <c r="K5533" t="s">
        <v>1100</v>
      </c>
    </row>
    <row r="5534" spans="1:11">
      <c r="A5534" s="26">
        <v>43190</v>
      </c>
      <c r="B5534" t="s">
        <v>516</v>
      </c>
      <c r="C5534" t="s">
        <v>517</v>
      </c>
      <c r="D5534" t="s">
        <v>615</v>
      </c>
      <c r="E5534" t="s">
        <v>518</v>
      </c>
      <c r="F5534" s="29">
        <v>297</v>
      </c>
      <c r="G5534" s="29">
        <v>156360081.84999999</v>
      </c>
      <c r="H5534" t="s">
        <v>11</v>
      </c>
      <c r="I5534" t="s">
        <v>1343</v>
      </c>
      <c r="J5534" t="s">
        <v>1087</v>
      </c>
      <c r="K5534" t="s">
        <v>1344</v>
      </c>
    </row>
    <row r="5535" spans="1:11">
      <c r="A5535" s="26">
        <v>43190</v>
      </c>
      <c r="B5535" t="s">
        <v>516</v>
      </c>
      <c r="C5535" t="s">
        <v>517</v>
      </c>
      <c r="D5535" t="s">
        <v>615</v>
      </c>
      <c r="E5535" t="s">
        <v>518</v>
      </c>
      <c r="F5535" s="29">
        <v>910</v>
      </c>
      <c r="G5535" s="29">
        <v>487428741.18000001</v>
      </c>
      <c r="H5535" t="s">
        <v>11</v>
      </c>
      <c r="I5535" t="s">
        <v>1101</v>
      </c>
      <c r="J5535" t="s">
        <v>1087</v>
      </c>
      <c r="K5535" t="s">
        <v>1102</v>
      </c>
    </row>
    <row r="5536" spans="1:11">
      <c r="A5536" s="26">
        <v>43190</v>
      </c>
      <c r="B5536" t="s">
        <v>516</v>
      </c>
      <c r="C5536" t="s">
        <v>517</v>
      </c>
      <c r="D5536" t="s">
        <v>615</v>
      </c>
      <c r="E5536" t="s">
        <v>518</v>
      </c>
      <c r="F5536" s="29">
        <v>339</v>
      </c>
      <c r="G5536" s="29">
        <v>185155108.33000001</v>
      </c>
      <c r="H5536" t="s">
        <v>11</v>
      </c>
      <c r="I5536" t="s">
        <v>1101</v>
      </c>
      <c r="J5536" t="s">
        <v>1087</v>
      </c>
      <c r="K5536" t="s">
        <v>1103</v>
      </c>
    </row>
    <row r="5537" spans="1:11">
      <c r="A5537" s="26">
        <v>43190</v>
      </c>
      <c r="B5537" t="s">
        <v>516</v>
      </c>
      <c r="C5537" t="s">
        <v>517</v>
      </c>
      <c r="D5537" t="s">
        <v>615</v>
      </c>
      <c r="E5537" t="s">
        <v>518</v>
      </c>
      <c r="F5537" s="29">
        <v>642</v>
      </c>
      <c r="G5537" s="29">
        <v>349881227.77999997</v>
      </c>
      <c r="H5537" t="s">
        <v>11</v>
      </c>
      <c r="I5537" t="s">
        <v>1101</v>
      </c>
      <c r="J5537" t="s">
        <v>1087</v>
      </c>
      <c r="K5537" t="s">
        <v>1104</v>
      </c>
    </row>
    <row r="5538" spans="1:11">
      <c r="A5538" s="26">
        <v>43190</v>
      </c>
      <c r="B5538" t="s">
        <v>516</v>
      </c>
      <c r="C5538" t="s">
        <v>517</v>
      </c>
      <c r="D5538" t="s">
        <v>615</v>
      </c>
      <c r="E5538" t="s">
        <v>518</v>
      </c>
      <c r="F5538" s="29">
        <v>435</v>
      </c>
      <c r="G5538" s="29">
        <v>242586983.33000001</v>
      </c>
      <c r="H5538" t="s">
        <v>11</v>
      </c>
      <c r="I5538" t="s">
        <v>1101</v>
      </c>
      <c r="J5538" t="s">
        <v>1087</v>
      </c>
      <c r="K5538" t="s">
        <v>1105</v>
      </c>
    </row>
    <row r="5539" spans="1:11">
      <c r="A5539" s="26">
        <v>43190</v>
      </c>
      <c r="B5539" t="s">
        <v>516</v>
      </c>
      <c r="C5539" t="s">
        <v>517</v>
      </c>
      <c r="D5539" t="s">
        <v>615</v>
      </c>
      <c r="E5539" t="s">
        <v>518</v>
      </c>
      <c r="F5539" s="29">
        <v>140415</v>
      </c>
      <c r="G5539" s="29">
        <v>76094245736.210007</v>
      </c>
      <c r="H5539" t="s">
        <v>11</v>
      </c>
      <c r="I5539" t="s">
        <v>1106</v>
      </c>
      <c r="J5539" t="s">
        <v>1087</v>
      </c>
      <c r="K5539" t="s">
        <v>1107</v>
      </c>
    </row>
    <row r="5540" spans="1:11">
      <c r="A5540" s="26">
        <v>43190</v>
      </c>
      <c r="B5540" t="s">
        <v>516</v>
      </c>
      <c r="C5540" t="s">
        <v>517</v>
      </c>
      <c r="D5540" t="s">
        <v>615</v>
      </c>
      <c r="E5540" t="s">
        <v>518</v>
      </c>
      <c r="F5540" s="29">
        <v>514</v>
      </c>
      <c r="G5540" s="29">
        <v>279519815.79000002</v>
      </c>
      <c r="H5540" t="s">
        <v>11</v>
      </c>
      <c r="I5540" t="s">
        <v>1112</v>
      </c>
      <c r="J5540" t="s">
        <v>1087</v>
      </c>
      <c r="K5540" t="s">
        <v>1113</v>
      </c>
    </row>
    <row r="5541" spans="1:11">
      <c r="A5541" s="26">
        <v>43190</v>
      </c>
      <c r="B5541" t="s">
        <v>516</v>
      </c>
      <c r="C5541" t="s">
        <v>517</v>
      </c>
      <c r="D5541" t="s">
        <v>615</v>
      </c>
      <c r="E5541" t="s">
        <v>518</v>
      </c>
      <c r="F5541" s="29">
        <v>19</v>
      </c>
      <c r="G5541" s="29">
        <v>15700760.34</v>
      </c>
      <c r="H5541" t="s">
        <v>11</v>
      </c>
      <c r="I5541" t="s">
        <v>1206</v>
      </c>
      <c r="J5541" t="s">
        <v>1087</v>
      </c>
      <c r="K5541" t="s">
        <v>1207</v>
      </c>
    </row>
    <row r="5542" spans="1:11">
      <c r="A5542" s="26">
        <v>43190</v>
      </c>
      <c r="B5542" t="s">
        <v>516</v>
      </c>
      <c r="C5542" t="s">
        <v>517</v>
      </c>
      <c r="D5542" t="s">
        <v>615</v>
      </c>
      <c r="E5542" t="s">
        <v>518</v>
      </c>
      <c r="F5542" s="29">
        <v>386</v>
      </c>
      <c r="G5542" s="29">
        <v>138483480.72</v>
      </c>
      <c r="H5542" t="s">
        <v>11</v>
      </c>
      <c r="I5542" t="s">
        <v>1114</v>
      </c>
      <c r="J5542" t="s">
        <v>1087</v>
      </c>
      <c r="K5542" t="s">
        <v>1115</v>
      </c>
    </row>
    <row r="5543" spans="1:11">
      <c r="A5543" s="26">
        <v>43190</v>
      </c>
      <c r="B5543" t="s">
        <v>516</v>
      </c>
      <c r="C5543" t="s">
        <v>517</v>
      </c>
      <c r="D5543" t="s">
        <v>615</v>
      </c>
      <c r="E5543" t="s">
        <v>518</v>
      </c>
      <c r="F5543" s="29">
        <v>194371</v>
      </c>
      <c r="G5543" s="29">
        <v>421591133248.28003</v>
      </c>
      <c r="H5543" t="s">
        <v>11</v>
      </c>
      <c r="I5543" t="s">
        <v>1116</v>
      </c>
      <c r="J5543" t="s">
        <v>1087</v>
      </c>
      <c r="K5543" t="s">
        <v>1117</v>
      </c>
    </row>
    <row r="5544" spans="1:11">
      <c r="A5544" s="26">
        <v>43190</v>
      </c>
      <c r="B5544" t="s">
        <v>516</v>
      </c>
      <c r="C5544" t="s">
        <v>517</v>
      </c>
      <c r="D5544" t="s">
        <v>615</v>
      </c>
      <c r="E5544" t="s">
        <v>518</v>
      </c>
      <c r="F5544" s="29">
        <v>5593</v>
      </c>
      <c r="G5544" s="29">
        <v>2811516488.8299999</v>
      </c>
      <c r="H5544" t="s">
        <v>11</v>
      </c>
      <c r="I5544" t="s">
        <v>1118</v>
      </c>
      <c r="J5544" t="s">
        <v>1087</v>
      </c>
      <c r="K5544" t="s">
        <v>1119</v>
      </c>
    </row>
    <row r="5545" spans="1:11">
      <c r="A5545" s="26">
        <v>43190</v>
      </c>
      <c r="B5545" t="s">
        <v>516</v>
      </c>
      <c r="C5545" t="s">
        <v>517</v>
      </c>
      <c r="D5545" t="s">
        <v>615</v>
      </c>
      <c r="E5545" t="s">
        <v>518</v>
      </c>
      <c r="F5545" s="29">
        <v>403</v>
      </c>
      <c r="G5545" s="29">
        <v>504487686.20999998</v>
      </c>
      <c r="H5545" t="s">
        <v>11</v>
      </c>
      <c r="I5545" t="s">
        <v>1122</v>
      </c>
      <c r="J5545" t="s">
        <v>1087</v>
      </c>
      <c r="K5545" t="s">
        <v>1123</v>
      </c>
    </row>
    <row r="5546" spans="1:11">
      <c r="A5546" s="26">
        <v>43190</v>
      </c>
      <c r="B5546" t="s">
        <v>516</v>
      </c>
      <c r="C5546" t="s">
        <v>517</v>
      </c>
      <c r="D5546" t="s">
        <v>615</v>
      </c>
      <c r="E5546" t="s">
        <v>518</v>
      </c>
      <c r="F5546" s="29">
        <v>0</v>
      </c>
      <c r="G5546" s="29">
        <v>0</v>
      </c>
      <c r="H5546" t="s">
        <v>11</v>
      </c>
      <c r="I5546" t="s">
        <v>1345</v>
      </c>
      <c r="J5546" t="s">
        <v>1129</v>
      </c>
      <c r="K5546" t="s">
        <v>1346</v>
      </c>
    </row>
    <row r="5547" spans="1:11">
      <c r="A5547" s="26">
        <v>43190</v>
      </c>
      <c r="B5547" t="s">
        <v>516</v>
      </c>
      <c r="C5547" t="s">
        <v>517</v>
      </c>
      <c r="D5547" t="s">
        <v>615</v>
      </c>
      <c r="E5547" t="s">
        <v>518</v>
      </c>
      <c r="F5547" s="29">
        <v>1232</v>
      </c>
      <c r="G5547" s="29">
        <v>5182864.22</v>
      </c>
      <c r="H5547" t="s">
        <v>11</v>
      </c>
      <c r="I5547" t="s">
        <v>1128</v>
      </c>
      <c r="J5547" t="s">
        <v>1129</v>
      </c>
      <c r="K5547" t="s">
        <v>1130</v>
      </c>
    </row>
    <row r="5548" spans="1:11">
      <c r="A5548" s="26">
        <v>43190</v>
      </c>
      <c r="B5548" t="s">
        <v>516</v>
      </c>
      <c r="C5548" t="s">
        <v>517</v>
      </c>
      <c r="D5548" t="s">
        <v>615</v>
      </c>
      <c r="E5548" t="s">
        <v>518</v>
      </c>
      <c r="F5548" s="29">
        <v>970</v>
      </c>
      <c r="G5548" s="29">
        <v>3609223.97</v>
      </c>
      <c r="H5548" t="s">
        <v>11</v>
      </c>
      <c r="I5548" t="s">
        <v>1131</v>
      </c>
      <c r="J5548" t="s">
        <v>1129</v>
      </c>
      <c r="K5548" t="s">
        <v>1132</v>
      </c>
    </row>
    <row r="5549" spans="1:11">
      <c r="A5549" s="26">
        <v>43190</v>
      </c>
      <c r="B5549" t="s">
        <v>516</v>
      </c>
      <c r="C5549" t="s">
        <v>517</v>
      </c>
      <c r="D5549" t="s">
        <v>615</v>
      </c>
      <c r="E5549" t="s">
        <v>518</v>
      </c>
      <c r="F5549" s="29">
        <v>399557</v>
      </c>
      <c r="G5549" s="29">
        <v>1135359691.76</v>
      </c>
      <c r="H5549" t="s">
        <v>11</v>
      </c>
      <c r="I5549" t="s">
        <v>1133</v>
      </c>
      <c r="J5549" t="s">
        <v>1129</v>
      </c>
      <c r="K5549" t="s">
        <v>1134</v>
      </c>
    </row>
    <row r="5550" spans="1:11">
      <c r="A5550" s="26">
        <v>43190</v>
      </c>
      <c r="B5550" t="s">
        <v>516</v>
      </c>
      <c r="C5550" t="s">
        <v>517</v>
      </c>
      <c r="D5550" t="s">
        <v>615</v>
      </c>
      <c r="E5550" t="s">
        <v>518</v>
      </c>
      <c r="F5550" s="29">
        <v>331722</v>
      </c>
      <c r="G5550" s="29">
        <v>611069128.75</v>
      </c>
      <c r="H5550" t="s">
        <v>11</v>
      </c>
      <c r="I5550" t="s">
        <v>1133</v>
      </c>
      <c r="J5550" t="s">
        <v>1129</v>
      </c>
      <c r="K5550" t="s">
        <v>1135</v>
      </c>
    </row>
    <row r="5551" spans="1:11">
      <c r="A5551" s="26">
        <v>43190</v>
      </c>
      <c r="B5551" t="s">
        <v>516</v>
      </c>
      <c r="C5551" t="s">
        <v>517</v>
      </c>
      <c r="D5551" t="s">
        <v>615</v>
      </c>
      <c r="E5551" t="s">
        <v>518</v>
      </c>
      <c r="F5551" s="29">
        <v>422332</v>
      </c>
      <c r="G5551" s="29">
        <v>866481105.83000004</v>
      </c>
      <c r="H5551" t="s">
        <v>11</v>
      </c>
      <c r="I5551" t="s">
        <v>1133</v>
      </c>
      <c r="J5551" t="s">
        <v>1129</v>
      </c>
      <c r="K5551" t="s">
        <v>1136</v>
      </c>
    </row>
    <row r="5552" spans="1:11">
      <c r="A5552" s="26">
        <v>43190</v>
      </c>
      <c r="B5552" t="s">
        <v>516</v>
      </c>
      <c r="C5552" t="s">
        <v>517</v>
      </c>
      <c r="D5552" t="s">
        <v>615</v>
      </c>
      <c r="E5552" t="s">
        <v>518</v>
      </c>
      <c r="F5552" s="29">
        <v>533622</v>
      </c>
      <c r="G5552" s="29">
        <v>907154416.66999996</v>
      </c>
      <c r="H5552" t="s">
        <v>11</v>
      </c>
      <c r="I5552" t="s">
        <v>1133</v>
      </c>
      <c r="J5552" t="s">
        <v>1129</v>
      </c>
      <c r="K5552" t="s">
        <v>1137</v>
      </c>
    </row>
    <row r="5553" spans="1:11">
      <c r="A5553" s="26">
        <v>43190</v>
      </c>
      <c r="B5553" t="s">
        <v>516</v>
      </c>
      <c r="C5553" t="s">
        <v>517</v>
      </c>
      <c r="D5553" t="s">
        <v>615</v>
      </c>
      <c r="E5553" t="s">
        <v>518</v>
      </c>
      <c r="F5553" s="29">
        <v>336016</v>
      </c>
      <c r="G5553" s="29">
        <v>1221424567.8399999</v>
      </c>
      <c r="H5553" t="s">
        <v>11</v>
      </c>
      <c r="I5553" t="s">
        <v>1138</v>
      </c>
      <c r="J5553" t="s">
        <v>1129</v>
      </c>
      <c r="K5553" t="s">
        <v>1139</v>
      </c>
    </row>
    <row r="5554" spans="1:11">
      <c r="A5554" s="26">
        <v>43190</v>
      </c>
      <c r="B5554" t="s">
        <v>516</v>
      </c>
      <c r="C5554" t="s">
        <v>517</v>
      </c>
      <c r="D5554" t="s">
        <v>615</v>
      </c>
      <c r="E5554" t="s">
        <v>518</v>
      </c>
      <c r="F5554" s="29">
        <v>0</v>
      </c>
      <c r="G5554" s="29">
        <v>0</v>
      </c>
      <c r="H5554" t="s">
        <v>11</v>
      </c>
      <c r="I5554" t="s">
        <v>1347</v>
      </c>
      <c r="J5554" t="s">
        <v>1129</v>
      </c>
      <c r="K5554" t="s">
        <v>1348</v>
      </c>
    </row>
    <row r="5555" spans="1:11">
      <c r="A5555" s="26">
        <v>43190</v>
      </c>
      <c r="B5555" t="s">
        <v>516</v>
      </c>
      <c r="C5555" t="s">
        <v>517</v>
      </c>
      <c r="D5555" t="s">
        <v>615</v>
      </c>
      <c r="E5555" t="s">
        <v>518</v>
      </c>
      <c r="F5555" s="29">
        <v>1</v>
      </c>
      <c r="G5555" s="29">
        <v>2351.7199999999998</v>
      </c>
      <c r="H5555" t="s">
        <v>11</v>
      </c>
      <c r="I5555" t="s">
        <v>626</v>
      </c>
      <c r="J5555" t="s">
        <v>1140</v>
      </c>
      <c r="K5555" t="s">
        <v>1141</v>
      </c>
    </row>
    <row r="5556" spans="1:11">
      <c r="A5556" s="26">
        <v>43190</v>
      </c>
      <c r="B5556" t="s">
        <v>516</v>
      </c>
      <c r="C5556" t="s">
        <v>517</v>
      </c>
      <c r="D5556" t="s">
        <v>615</v>
      </c>
      <c r="E5556" t="s">
        <v>518</v>
      </c>
      <c r="F5556" s="29">
        <v>20</v>
      </c>
      <c r="G5556" s="29">
        <v>17922.07</v>
      </c>
      <c r="H5556" t="s">
        <v>11</v>
      </c>
      <c r="I5556" t="s">
        <v>629</v>
      </c>
      <c r="J5556" t="s">
        <v>1140</v>
      </c>
      <c r="K5556" t="s">
        <v>1142</v>
      </c>
    </row>
    <row r="5557" spans="1:11">
      <c r="A5557" s="26">
        <v>43190</v>
      </c>
      <c r="B5557" t="s">
        <v>516</v>
      </c>
      <c r="C5557" t="s">
        <v>517</v>
      </c>
      <c r="D5557" t="s">
        <v>615</v>
      </c>
      <c r="E5557" t="s">
        <v>518</v>
      </c>
      <c r="F5557" s="29">
        <v>77</v>
      </c>
      <c r="G5557" s="29">
        <v>35745.86</v>
      </c>
      <c r="H5557" t="s">
        <v>11</v>
      </c>
      <c r="I5557" t="s">
        <v>631</v>
      </c>
      <c r="J5557" t="s">
        <v>1140</v>
      </c>
      <c r="K5557" t="s">
        <v>1143</v>
      </c>
    </row>
    <row r="5558" spans="1:11">
      <c r="A5558" s="26">
        <v>43190</v>
      </c>
      <c r="B5558" t="s">
        <v>516</v>
      </c>
      <c r="C5558" t="s">
        <v>517</v>
      </c>
      <c r="D5558" t="s">
        <v>615</v>
      </c>
      <c r="E5558" t="s">
        <v>518</v>
      </c>
      <c r="F5558" s="29">
        <v>291</v>
      </c>
      <c r="G5558" s="29">
        <v>2046538.62</v>
      </c>
      <c r="H5558" t="s">
        <v>11</v>
      </c>
      <c r="I5558" t="s">
        <v>1237</v>
      </c>
      <c r="J5558" t="s">
        <v>1140</v>
      </c>
      <c r="K5558" t="s">
        <v>1144</v>
      </c>
    </row>
    <row r="5559" spans="1:11">
      <c r="A5559" s="26">
        <v>43190</v>
      </c>
      <c r="B5559" t="s">
        <v>516</v>
      </c>
      <c r="C5559" t="s">
        <v>517</v>
      </c>
      <c r="D5559" t="s">
        <v>615</v>
      </c>
      <c r="E5559" t="s">
        <v>518</v>
      </c>
      <c r="F5559" s="29">
        <v>31</v>
      </c>
      <c r="G5559" s="29">
        <v>83954.14</v>
      </c>
      <c r="H5559" t="s">
        <v>11</v>
      </c>
      <c r="I5559" t="s">
        <v>635</v>
      </c>
      <c r="J5559" t="s">
        <v>1140</v>
      </c>
      <c r="K5559" t="s">
        <v>1145</v>
      </c>
    </row>
    <row r="5560" spans="1:11">
      <c r="A5560" s="26">
        <v>43190</v>
      </c>
      <c r="B5560" t="s">
        <v>516</v>
      </c>
      <c r="C5560" t="s">
        <v>517</v>
      </c>
      <c r="D5560" t="s">
        <v>615</v>
      </c>
      <c r="E5560" t="s">
        <v>518</v>
      </c>
      <c r="F5560" s="29">
        <v>2</v>
      </c>
      <c r="G5560" s="29">
        <v>10239.66</v>
      </c>
      <c r="H5560" t="s">
        <v>11</v>
      </c>
      <c r="I5560" t="s">
        <v>637</v>
      </c>
      <c r="J5560" t="s">
        <v>1140</v>
      </c>
      <c r="K5560" t="s">
        <v>1146</v>
      </c>
    </row>
    <row r="5561" spans="1:11">
      <c r="A5561" s="26">
        <v>43190</v>
      </c>
      <c r="B5561" t="s">
        <v>516</v>
      </c>
      <c r="C5561" t="s">
        <v>517</v>
      </c>
      <c r="D5561" t="s">
        <v>615</v>
      </c>
      <c r="E5561" t="s">
        <v>518</v>
      </c>
      <c r="F5561" s="29">
        <v>12</v>
      </c>
      <c r="G5561" s="29">
        <v>10078.620000000001</v>
      </c>
      <c r="H5561" t="s">
        <v>11</v>
      </c>
      <c r="I5561" t="s">
        <v>639</v>
      </c>
      <c r="J5561" t="s">
        <v>1140</v>
      </c>
      <c r="K5561" t="s">
        <v>1147</v>
      </c>
    </row>
    <row r="5562" spans="1:11">
      <c r="A5562" s="26">
        <v>43190</v>
      </c>
      <c r="B5562" t="s">
        <v>516</v>
      </c>
      <c r="C5562" t="s">
        <v>517</v>
      </c>
      <c r="D5562" t="s">
        <v>615</v>
      </c>
      <c r="E5562" t="s">
        <v>518</v>
      </c>
      <c r="F5562" s="29">
        <v>95</v>
      </c>
      <c r="G5562" s="29">
        <v>87247.59</v>
      </c>
      <c r="H5562" t="s">
        <v>11</v>
      </c>
      <c r="I5562" t="s">
        <v>641</v>
      </c>
      <c r="J5562" t="s">
        <v>1140</v>
      </c>
      <c r="K5562" t="s">
        <v>1148</v>
      </c>
    </row>
    <row r="5563" spans="1:11">
      <c r="A5563" s="26">
        <v>43190</v>
      </c>
      <c r="B5563" t="s">
        <v>516</v>
      </c>
      <c r="C5563" t="s">
        <v>517</v>
      </c>
      <c r="D5563" t="s">
        <v>615</v>
      </c>
      <c r="E5563" t="s">
        <v>518</v>
      </c>
      <c r="F5563" s="29">
        <v>1</v>
      </c>
      <c r="G5563" s="29">
        <v>1237.24</v>
      </c>
      <c r="H5563" t="s">
        <v>11</v>
      </c>
      <c r="I5563" t="s">
        <v>643</v>
      </c>
      <c r="J5563" t="s">
        <v>1140</v>
      </c>
      <c r="K5563" t="s">
        <v>1149</v>
      </c>
    </row>
    <row r="5564" spans="1:11">
      <c r="A5564" s="26">
        <v>43190</v>
      </c>
      <c r="B5564" t="s">
        <v>516</v>
      </c>
      <c r="C5564" t="s">
        <v>517</v>
      </c>
      <c r="D5564" t="s">
        <v>615</v>
      </c>
      <c r="E5564" t="s">
        <v>518</v>
      </c>
      <c r="F5564" s="29">
        <v>122</v>
      </c>
      <c r="G5564" s="29">
        <v>320876.55</v>
      </c>
      <c r="H5564" t="s">
        <v>11</v>
      </c>
      <c r="I5564" t="s">
        <v>645</v>
      </c>
      <c r="J5564" t="s">
        <v>1140</v>
      </c>
      <c r="K5564" t="s">
        <v>1150</v>
      </c>
    </row>
    <row r="5565" spans="1:11">
      <c r="A5565" s="26">
        <v>43190</v>
      </c>
      <c r="B5565" t="s">
        <v>516</v>
      </c>
      <c r="C5565" t="s">
        <v>517</v>
      </c>
      <c r="D5565" t="s">
        <v>615</v>
      </c>
      <c r="E5565" t="s">
        <v>518</v>
      </c>
      <c r="F5565" s="29">
        <v>7</v>
      </c>
      <c r="G5565" s="29">
        <v>9681.3799999999992</v>
      </c>
      <c r="H5565" t="s">
        <v>11</v>
      </c>
      <c r="I5565" t="s">
        <v>1238</v>
      </c>
      <c r="J5565" t="s">
        <v>1140</v>
      </c>
      <c r="K5565" t="s">
        <v>1151</v>
      </c>
    </row>
    <row r="5566" spans="1:11">
      <c r="A5566" s="26">
        <v>43190</v>
      </c>
      <c r="B5566" t="s">
        <v>516</v>
      </c>
      <c r="C5566" t="s">
        <v>517</v>
      </c>
      <c r="D5566" t="s">
        <v>615</v>
      </c>
      <c r="E5566" t="s">
        <v>518</v>
      </c>
      <c r="F5566" s="29">
        <v>2</v>
      </c>
      <c r="G5566" s="29">
        <v>891.03</v>
      </c>
      <c r="H5566" t="s">
        <v>11</v>
      </c>
      <c r="I5566" t="s">
        <v>649</v>
      </c>
      <c r="J5566" t="s">
        <v>1140</v>
      </c>
      <c r="K5566" t="s">
        <v>1152</v>
      </c>
    </row>
    <row r="5567" spans="1:11">
      <c r="A5567" s="26">
        <v>43190</v>
      </c>
      <c r="B5567" t="s">
        <v>516</v>
      </c>
      <c r="C5567" t="s">
        <v>517</v>
      </c>
      <c r="D5567" t="s">
        <v>615</v>
      </c>
      <c r="E5567" t="s">
        <v>518</v>
      </c>
      <c r="F5567" s="29">
        <v>34</v>
      </c>
      <c r="G5567" s="29">
        <v>52804.14</v>
      </c>
      <c r="H5567" t="s">
        <v>11</v>
      </c>
      <c r="I5567" t="s">
        <v>1239</v>
      </c>
      <c r="J5567" t="s">
        <v>1140</v>
      </c>
      <c r="K5567" t="s">
        <v>1153</v>
      </c>
    </row>
    <row r="5568" spans="1:11">
      <c r="A5568" s="26">
        <v>43190</v>
      </c>
      <c r="B5568" t="s">
        <v>516</v>
      </c>
      <c r="C5568" t="s">
        <v>517</v>
      </c>
      <c r="D5568" t="s">
        <v>615</v>
      </c>
      <c r="E5568" t="s">
        <v>518</v>
      </c>
      <c r="F5568" s="29">
        <v>0</v>
      </c>
      <c r="G5568" s="29">
        <v>655.52</v>
      </c>
      <c r="H5568" t="s">
        <v>11</v>
      </c>
      <c r="I5568" t="s">
        <v>653</v>
      </c>
      <c r="J5568" t="s">
        <v>1140</v>
      </c>
      <c r="K5568" t="s">
        <v>1154</v>
      </c>
    </row>
    <row r="5569" spans="1:11">
      <c r="A5569" s="26">
        <v>43190</v>
      </c>
      <c r="B5569" t="s">
        <v>516</v>
      </c>
      <c r="C5569" t="s">
        <v>517</v>
      </c>
      <c r="D5569" t="s">
        <v>615</v>
      </c>
      <c r="E5569" t="s">
        <v>518</v>
      </c>
      <c r="F5569" s="29">
        <v>0</v>
      </c>
      <c r="G5569" s="29">
        <v>247.93</v>
      </c>
      <c r="H5569" t="s">
        <v>11</v>
      </c>
      <c r="I5569" t="s">
        <v>1240</v>
      </c>
      <c r="J5569" t="s">
        <v>1140</v>
      </c>
      <c r="K5569" t="s">
        <v>1155</v>
      </c>
    </row>
    <row r="5570" spans="1:11">
      <c r="A5570" s="26">
        <v>43190</v>
      </c>
      <c r="B5570" t="s">
        <v>516</v>
      </c>
      <c r="C5570" t="s">
        <v>517</v>
      </c>
      <c r="D5570" t="s">
        <v>615</v>
      </c>
      <c r="E5570" t="s">
        <v>518</v>
      </c>
      <c r="F5570" s="29">
        <v>4</v>
      </c>
      <c r="G5570" s="29">
        <v>6346.55</v>
      </c>
      <c r="H5570" t="s">
        <v>11</v>
      </c>
      <c r="I5570" t="s">
        <v>657</v>
      </c>
      <c r="J5570" t="s">
        <v>1140</v>
      </c>
      <c r="K5570" t="s">
        <v>1156</v>
      </c>
    </row>
    <row r="5571" spans="1:11">
      <c r="A5571" s="26">
        <v>43190</v>
      </c>
      <c r="B5571" t="s">
        <v>516</v>
      </c>
      <c r="C5571" t="s">
        <v>517</v>
      </c>
      <c r="D5571" t="s">
        <v>615</v>
      </c>
      <c r="E5571" t="s">
        <v>518</v>
      </c>
      <c r="F5571" s="29">
        <v>40</v>
      </c>
      <c r="G5571" s="29">
        <v>84873.45</v>
      </c>
      <c r="H5571" t="s">
        <v>11</v>
      </c>
      <c r="I5571" t="s">
        <v>1376</v>
      </c>
      <c r="J5571" t="s">
        <v>1140</v>
      </c>
      <c r="K5571" t="s">
        <v>1382</v>
      </c>
    </row>
    <row r="5572" spans="1:11">
      <c r="A5572" s="26">
        <v>43190</v>
      </c>
      <c r="B5572" t="s">
        <v>516</v>
      </c>
      <c r="C5572" t="s">
        <v>517</v>
      </c>
      <c r="D5572" t="s">
        <v>615</v>
      </c>
      <c r="E5572" t="s">
        <v>518</v>
      </c>
      <c r="F5572" s="29">
        <v>2</v>
      </c>
      <c r="G5572" s="29">
        <v>2569.66</v>
      </c>
      <c r="H5572" t="s">
        <v>11</v>
      </c>
      <c r="I5572" t="s">
        <v>1378</v>
      </c>
      <c r="J5572" t="s">
        <v>1140</v>
      </c>
      <c r="K5572" t="s">
        <v>1383</v>
      </c>
    </row>
    <row r="5573" spans="1:11">
      <c r="A5573" s="26">
        <v>43190</v>
      </c>
      <c r="B5573" t="s">
        <v>516</v>
      </c>
      <c r="C5573" t="s">
        <v>517</v>
      </c>
      <c r="D5573" t="s">
        <v>615</v>
      </c>
      <c r="E5573" t="s">
        <v>518</v>
      </c>
      <c r="F5573" s="29">
        <v>4</v>
      </c>
      <c r="G5573" s="29">
        <v>14772.76</v>
      </c>
      <c r="H5573" t="s">
        <v>11</v>
      </c>
      <c r="I5573" t="s">
        <v>1336</v>
      </c>
      <c r="J5573" t="s">
        <v>1140</v>
      </c>
      <c r="K5573" t="s">
        <v>1228</v>
      </c>
    </row>
    <row r="5574" spans="1:11">
      <c r="A5574" s="26">
        <v>43190</v>
      </c>
      <c r="B5574" t="s">
        <v>516</v>
      </c>
      <c r="C5574" t="s">
        <v>517</v>
      </c>
      <c r="D5574" t="s">
        <v>615</v>
      </c>
      <c r="E5574" t="s">
        <v>518</v>
      </c>
      <c r="F5574" s="29">
        <v>10</v>
      </c>
      <c r="G5574" s="29">
        <v>12586.55</v>
      </c>
      <c r="H5574" t="s">
        <v>11</v>
      </c>
      <c r="I5574" t="s">
        <v>665</v>
      </c>
      <c r="J5574" t="s">
        <v>1140</v>
      </c>
      <c r="K5574" t="s">
        <v>1157</v>
      </c>
    </row>
    <row r="5575" spans="1:11">
      <c r="A5575" s="26">
        <v>43190</v>
      </c>
      <c r="B5575" t="s">
        <v>516</v>
      </c>
      <c r="C5575" t="s">
        <v>517</v>
      </c>
      <c r="D5575" t="s">
        <v>615</v>
      </c>
      <c r="E5575" t="s">
        <v>518</v>
      </c>
      <c r="F5575" s="29">
        <v>2</v>
      </c>
      <c r="G5575" s="29">
        <v>740</v>
      </c>
      <c r="H5575" t="s">
        <v>11</v>
      </c>
      <c r="I5575" t="s">
        <v>671</v>
      </c>
      <c r="J5575" t="s">
        <v>1140</v>
      </c>
      <c r="K5575" t="s">
        <v>1158</v>
      </c>
    </row>
    <row r="5576" spans="1:11">
      <c r="A5576" s="26">
        <v>43190</v>
      </c>
      <c r="B5576" t="s">
        <v>516</v>
      </c>
      <c r="C5576" t="s">
        <v>517</v>
      </c>
      <c r="D5576" t="s">
        <v>615</v>
      </c>
      <c r="E5576" t="s">
        <v>518</v>
      </c>
      <c r="F5576" s="29">
        <v>2</v>
      </c>
      <c r="G5576" s="29">
        <v>858.28</v>
      </c>
      <c r="H5576" t="s">
        <v>11</v>
      </c>
      <c r="I5576" t="s">
        <v>1244</v>
      </c>
      <c r="J5576" t="s">
        <v>1140</v>
      </c>
      <c r="K5576" t="s">
        <v>1159</v>
      </c>
    </row>
    <row r="5577" spans="1:11">
      <c r="A5577" s="26">
        <v>43190</v>
      </c>
      <c r="B5577" t="s">
        <v>516</v>
      </c>
      <c r="C5577" t="s">
        <v>517</v>
      </c>
      <c r="D5577" t="s">
        <v>615</v>
      </c>
      <c r="E5577" t="s">
        <v>518</v>
      </c>
      <c r="F5577" s="29">
        <v>5</v>
      </c>
      <c r="G5577" s="29">
        <v>7080.34</v>
      </c>
      <c r="H5577" t="s">
        <v>11</v>
      </c>
      <c r="I5577" t="s">
        <v>1245</v>
      </c>
      <c r="J5577" t="s">
        <v>1140</v>
      </c>
      <c r="K5577" t="s">
        <v>1160</v>
      </c>
    </row>
    <row r="5578" spans="1:11">
      <c r="A5578" s="26">
        <v>43190</v>
      </c>
      <c r="B5578" t="s">
        <v>516</v>
      </c>
      <c r="C5578" t="s">
        <v>517</v>
      </c>
      <c r="D5578" t="s">
        <v>615</v>
      </c>
      <c r="E5578" t="s">
        <v>518</v>
      </c>
      <c r="F5578" s="29">
        <v>1</v>
      </c>
      <c r="G5578" s="29">
        <v>7775.17</v>
      </c>
      <c r="H5578" t="s">
        <v>11</v>
      </c>
      <c r="I5578" t="s">
        <v>1246</v>
      </c>
      <c r="J5578" t="s">
        <v>1140</v>
      </c>
      <c r="K5578" t="s">
        <v>1161</v>
      </c>
    </row>
    <row r="5579" spans="1:11">
      <c r="A5579" s="26">
        <v>43190</v>
      </c>
      <c r="B5579" t="s">
        <v>516</v>
      </c>
      <c r="C5579" t="s">
        <v>517</v>
      </c>
      <c r="D5579" t="s">
        <v>615</v>
      </c>
      <c r="E5579" t="s">
        <v>518</v>
      </c>
      <c r="F5579" s="29">
        <v>134</v>
      </c>
      <c r="G5579" s="29">
        <v>372408.62</v>
      </c>
      <c r="H5579" t="s">
        <v>11</v>
      </c>
      <c r="I5579" t="s">
        <v>681</v>
      </c>
      <c r="J5579" t="s">
        <v>1140</v>
      </c>
      <c r="K5579" t="s">
        <v>1162</v>
      </c>
    </row>
    <row r="5580" spans="1:11">
      <c r="A5580" s="26">
        <v>43190</v>
      </c>
      <c r="B5580" t="s">
        <v>516</v>
      </c>
      <c r="C5580" t="s">
        <v>517</v>
      </c>
      <c r="D5580" t="s">
        <v>615</v>
      </c>
      <c r="E5580" t="s">
        <v>518</v>
      </c>
      <c r="F5580" s="29">
        <v>1</v>
      </c>
      <c r="G5580" s="29">
        <v>6223.1</v>
      </c>
      <c r="H5580" t="s">
        <v>11</v>
      </c>
      <c r="I5580" t="s">
        <v>685</v>
      </c>
      <c r="J5580" t="s">
        <v>1140</v>
      </c>
      <c r="K5580" t="s">
        <v>1163</v>
      </c>
    </row>
    <row r="5581" spans="1:11">
      <c r="A5581" s="26">
        <v>43190</v>
      </c>
      <c r="B5581" t="s">
        <v>516</v>
      </c>
      <c r="C5581" t="s">
        <v>517</v>
      </c>
      <c r="D5581" t="s">
        <v>615</v>
      </c>
      <c r="E5581" t="s">
        <v>518</v>
      </c>
      <c r="F5581" s="29">
        <v>4</v>
      </c>
      <c r="G5581" s="29">
        <v>8193.7900000000009</v>
      </c>
      <c r="H5581" t="s">
        <v>11</v>
      </c>
      <c r="I5581" t="s">
        <v>687</v>
      </c>
      <c r="J5581" t="s">
        <v>1140</v>
      </c>
      <c r="K5581" t="s">
        <v>1164</v>
      </c>
    </row>
    <row r="5582" spans="1:11">
      <c r="A5582" s="26">
        <v>43190</v>
      </c>
      <c r="B5582" t="s">
        <v>516</v>
      </c>
      <c r="C5582" t="s">
        <v>517</v>
      </c>
      <c r="D5582" t="s">
        <v>615</v>
      </c>
      <c r="E5582" t="s">
        <v>518</v>
      </c>
      <c r="F5582" s="29">
        <v>2</v>
      </c>
      <c r="G5582" s="29">
        <v>8157.59</v>
      </c>
      <c r="H5582" t="s">
        <v>11</v>
      </c>
      <c r="I5582" t="s">
        <v>689</v>
      </c>
      <c r="J5582" t="s">
        <v>1140</v>
      </c>
      <c r="K5582" t="s">
        <v>1165</v>
      </c>
    </row>
    <row r="5583" spans="1:11">
      <c r="A5583" s="26">
        <v>43190</v>
      </c>
      <c r="B5583" t="s">
        <v>516</v>
      </c>
      <c r="C5583" t="s">
        <v>517</v>
      </c>
      <c r="D5583" t="s">
        <v>615</v>
      </c>
      <c r="E5583" t="s">
        <v>518</v>
      </c>
      <c r="F5583" s="29">
        <v>5</v>
      </c>
      <c r="G5583" s="29">
        <v>6405.52</v>
      </c>
      <c r="H5583" t="s">
        <v>11</v>
      </c>
      <c r="I5583" t="s">
        <v>691</v>
      </c>
      <c r="J5583" t="s">
        <v>1140</v>
      </c>
      <c r="K5583" t="s">
        <v>1166</v>
      </c>
    </row>
    <row r="5584" spans="1:11">
      <c r="A5584" s="26">
        <v>43190</v>
      </c>
      <c r="B5584" t="s">
        <v>516</v>
      </c>
      <c r="C5584" t="s">
        <v>517</v>
      </c>
      <c r="D5584" t="s">
        <v>615</v>
      </c>
      <c r="E5584" t="s">
        <v>518</v>
      </c>
      <c r="F5584" s="29">
        <v>46</v>
      </c>
      <c r="G5584" s="29">
        <v>12156.9</v>
      </c>
      <c r="H5584" t="s">
        <v>11</v>
      </c>
      <c r="I5584" t="s">
        <v>693</v>
      </c>
      <c r="J5584" t="s">
        <v>1140</v>
      </c>
      <c r="K5584" t="s">
        <v>1167</v>
      </c>
    </row>
    <row r="5585" spans="1:11">
      <c r="A5585" s="26">
        <v>43190</v>
      </c>
      <c r="B5585" t="s">
        <v>516</v>
      </c>
      <c r="C5585" t="s">
        <v>517</v>
      </c>
      <c r="D5585" t="s">
        <v>615</v>
      </c>
      <c r="E5585" t="s">
        <v>518</v>
      </c>
      <c r="F5585" s="29">
        <v>1</v>
      </c>
      <c r="G5585" s="29">
        <v>175.52</v>
      </c>
      <c r="H5585" t="s">
        <v>11</v>
      </c>
      <c r="I5585" t="s">
        <v>695</v>
      </c>
      <c r="J5585" t="s">
        <v>1140</v>
      </c>
      <c r="K5585" t="s">
        <v>1168</v>
      </c>
    </row>
    <row r="5586" spans="1:11">
      <c r="A5586" s="26">
        <v>43190</v>
      </c>
      <c r="B5586" t="s">
        <v>516</v>
      </c>
      <c r="C5586" t="s">
        <v>517</v>
      </c>
      <c r="D5586" t="s">
        <v>615</v>
      </c>
      <c r="E5586" t="s">
        <v>518</v>
      </c>
      <c r="F5586" s="29">
        <v>120</v>
      </c>
      <c r="G5586" s="29">
        <v>66536.55</v>
      </c>
      <c r="H5586" t="s">
        <v>11</v>
      </c>
      <c r="I5586" t="s">
        <v>697</v>
      </c>
      <c r="J5586" t="s">
        <v>1140</v>
      </c>
      <c r="K5586" t="s">
        <v>1169</v>
      </c>
    </row>
    <row r="5587" spans="1:11">
      <c r="A5587" s="26">
        <v>43190</v>
      </c>
      <c r="B5587" t="s">
        <v>516</v>
      </c>
      <c r="C5587" t="s">
        <v>517</v>
      </c>
      <c r="D5587" t="s">
        <v>615</v>
      </c>
      <c r="E5587" t="s">
        <v>518</v>
      </c>
      <c r="F5587" s="29">
        <v>31</v>
      </c>
      <c r="G5587" s="29">
        <v>78886.899999999994</v>
      </c>
      <c r="H5587" t="s">
        <v>11</v>
      </c>
      <c r="I5587" t="s">
        <v>699</v>
      </c>
      <c r="J5587" t="s">
        <v>1140</v>
      </c>
      <c r="K5587" t="s">
        <v>1170</v>
      </c>
    </row>
    <row r="5588" spans="1:11">
      <c r="A5588" s="26">
        <v>43190</v>
      </c>
      <c r="B5588" t="s">
        <v>516</v>
      </c>
      <c r="C5588" t="s">
        <v>517</v>
      </c>
      <c r="D5588" t="s">
        <v>615</v>
      </c>
      <c r="E5588" t="s">
        <v>518</v>
      </c>
      <c r="F5588" s="29">
        <v>27</v>
      </c>
      <c r="G5588" s="29">
        <v>156741.03</v>
      </c>
      <c r="H5588" t="s">
        <v>11</v>
      </c>
      <c r="I5588" t="s">
        <v>1248</v>
      </c>
      <c r="J5588" t="s">
        <v>1140</v>
      </c>
      <c r="K5588" t="s">
        <v>1229</v>
      </c>
    </row>
    <row r="5589" spans="1:11">
      <c r="A5589" s="26">
        <v>43190</v>
      </c>
      <c r="B5589" t="s">
        <v>516</v>
      </c>
      <c r="C5589" t="s">
        <v>517</v>
      </c>
      <c r="D5589" t="s">
        <v>615</v>
      </c>
      <c r="E5589" t="s">
        <v>518</v>
      </c>
      <c r="F5589" s="29">
        <v>8</v>
      </c>
      <c r="G5589" s="29">
        <v>133902.41</v>
      </c>
      <c r="H5589" t="s">
        <v>11</v>
      </c>
      <c r="I5589" t="s">
        <v>701</v>
      </c>
      <c r="J5589" t="s">
        <v>1140</v>
      </c>
      <c r="K5589" t="s">
        <v>1171</v>
      </c>
    </row>
    <row r="5590" spans="1:11">
      <c r="A5590" s="26">
        <v>43190</v>
      </c>
      <c r="B5590" t="s">
        <v>516</v>
      </c>
      <c r="C5590" t="s">
        <v>517</v>
      </c>
      <c r="D5590" t="s">
        <v>615</v>
      </c>
      <c r="E5590" t="s">
        <v>518</v>
      </c>
      <c r="F5590" s="29">
        <v>7</v>
      </c>
      <c r="G5590" s="29">
        <v>23594.14</v>
      </c>
      <c r="H5590" t="s">
        <v>11</v>
      </c>
      <c r="I5590" t="s">
        <v>1249</v>
      </c>
      <c r="J5590" t="s">
        <v>1140</v>
      </c>
      <c r="K5590" t="s">
        <v>1208</v>
      </c>
    </row>
    <row r="5591" spans="1:11">
      <c r="A5591" s="26">
        <v>43190</v>
      </c>
      <c r="B5591" t="s">
        <v>516</v>
      </c>
      <c r="C5591" t="s">
        <v>517</v>
      </c>
      <c r="D5591" t="s">
        <v>615</v>
      </c>
      <c r="E5591" t="s">
        <v>518</v>
      </c>
      <c r="F5591" s="29">
        <v>13</v>
      </c>
      <c r="G5591" s="29">
        <v>17674.48</v>
      </c>
      <c r="H5591" t="s">
        <v>11</v>
      </c>
      <c r="I5591" t="s">
        <v>1250</v>
      </c>
      <c r="J5591" t="s">
        <v>1140</v>
      </c>
      <c r="K5591" t="s">
        <v>1172</v>
      </c>
    </row>
    <row r="5592" spans="1:11">
      <c r="A5592" s="26">
        <v>43190</v>
      </c>
      <c r="B5592" t="s">
        <v>516</v>
      </c>
      <c r="C5592" t="s">
        <v>517</v>
      </c>
      <c r="D5592" t="s">
        <v>615</v>
      </c>
      <c r="E5592" t="s">
        <v>518</v>
      </c>
      <c r="F5592" s="29">
        <v>38</v>
      </c>
      <c r="G5592" s="29">
        <v>255635.52</v>
      </c>
      <c r="H5592" t="s">
        <v>11</v>
      </c>
      <c r="I5592" t="s">
        <v>763</v>
      </c>
      <c r="J5592" t="s">
        <v>1140</v>
      </c>
      <c r="K5592" t="s">
        <v>1173</v>
      </c>
    </row>
    <row r="5593" spans="1:11">
      <c r="A5593" s="26">
        <v>43190</v>
      </c>
      <c r="B5593" t="s">
        <v>516</v>
      </c>
      <c r="C5593" t="s">
        <v>517</v>
      </c>
      <c r="D5593" t="s">
        <v>615</v>
      </c>
      <c r="E5593" t="s">
        <v>518</v>
      </c>
      <c r="F5593" s="29">
        <v>4</v>
      </c>
      <c r="G5593" s="29">
        <v>59118.97</v>
      </c>
      <c r="H5593" t="s">
        <v>11</v>
      </c>
      <c r="I5593" t="s">
        <v>781</v>
      </c>
      <c r="J5593" t="s">
        <v>1140</v>
      </c>
      <c r="K5593" t="s">
        <v>1174</v>
      </c>
    </row>
    <row r="5594" spans="1:11">
      <c r="A5594" s="26">
        <v>43190</v>
      </c>
      <c r="B5594" t="s">
        <v>516</v>
      </c>
      <c r="C5594" t="s">
        <v>517</v>
      </c>
      <c r="D5594" t="s">
        <v>615</v>
      </c>
      <c r="E5594" t="s">
        <v>518</v>
      </c>
      <c r="F5594" s="29">
        <v>8</v>
      </c>
      <c r="G5594" s="29">
        <v>31063.45</v>
      </c>
      <c r="H5594" t="s">
        <v>11</v>
      </c>
      <c r="I5594" t="s">
        <v>789</v>
      </c>
      <c r="J5594" t="s">
        <v>1140</v>
      </c>
      <c r="K5594" t="s">
        <v>1175</v>
      </c>
    </row>
    <row r="5595" spans="1:11">
      <c r="A5595" s="26">
        <v>43190</v>
      </c>
      <c r="B5595" t="s">
        <v>516</v>
      </c>
      <c r="C5595" t="s">
        <v>517</v>
      </c>
      <c r="D5595" t="s">
        <v>615</v>
      </c>
      <c r="E5595" t="s">
        <v>518</v>
      </c>
      <c r="F5595" s="29">
        <v>2</v>
      </c>
      <c r="G5595" s="29">
        <v>400375.86</v>
      </c>
      <c r="H5595" t="s">
        <v>11</v>
      </c>
      <c r="I5595" t="s">
        <v>809</v>
      </c>
      <c r="J5595" t="s">
        <v>1140</v>
      </c>
      <c r="K5595" t="s">
        <v>1176</v>
      </c>
    </row>
    <row r="5596" spans="1:11">
      <c r="A5596" s="26">
        <v>43190</v>
      </c>
      <c r="B5596" t="s">
        <v>516</v>
      </c>
      <c r="C5596" t="s">
        <v>517</v>
      </c>
      <c r="D5596" t="s">
        <v>615</v>
      </c>
      <c r="E5596" t="s">
        <v>518</v>
      </c>
      <c r="F5596" s="29">
        <v>0</v>
      </c>
      <c r="G5596" s="29">
        <v>306.20999999999998</v>
      </c>
      <c r="H5596" t="s">
        <v>11</v>
      </c>
      <c r="I5596" t="s">
        <v>1337</v>
      </c>
      <c r="J5596" t="s">
        <v>1140</v>
      </c>
      <c r="K5596" t="s">
        <v>1177</v>
      </c>
    </row>
    <row r="5597" spans="1:11">
      <c r="A5597" s="26">
        <v>43190</v>
      </c>
      <c r="B5597" t="s">
        <v>516</v>
      </c>
      <c r="C5597" t="s">
        <v>517</v>
      </c>
      <c r="D5597" t="s">
        <v>615</v>
      </c>
      <c r="E5597" t="s">
        <v>518</v>
      </c>
      <c r="F5597" s="29">
        <v>84</v>
      </c>
      <c r="G5597" s="29">
        <v>961170.69</v>
      </c>
      <c r="H5597" t="s">
        <v>11</v>
      </c>
      <c r="I5597" t="s">
        <v>953</v>
      </c>
      <c r="J5597" t="s">
        <v>1140</v>
      </c>
      <c r="K5597" t="s">
        <v>1178</v>
      </c>
    </row>
    <row r="5598" spans="1:11">
      <c r="A5598" s="26">
        <v>43190</v>
      </c>
      <c r="B5598" t="s">
        <v>516</v>
      </c>
      <c r="C5598" t="s">
        <v>517</v>
      </c>
      <c r="D5598" t="s">
        <v>615</v>
      </c>
      <c r="E5598" t="s">
        <v>518</v>
      </c>
      <c r="F5598" s="29">
        <v>55</v>
      </c>
      <c r="G5598" s="29">
        <v>249512.07</v>
      </c>
      <c r="H5598" t="s">
        <v>11</v>
      </c>
      <c r="I5598" t="s">
        <v>955</v>
      </c>
      <c r="J5598" t="s">
        <v>1140</v>
      </c>
      <c r="K5598" t="s">
        <v>1179</v>
      </c>
    </row>
    <row r="5599" spans="1:11">
      <c r="A5599" s="26">
        <v>43190</v>
      </c>
      <c r="B5599" t="s">
        <v>516</v>
      </c>
      <c r="C5599" t="s">
        <v>517</v>
      </c>
      <c r="D5599" t="s">
        <v>615</v>
      </c>
      <c r="E5599" t="s">
        <v>518</v>
      </c>
      <c r="F5599" s="29">
        <v>238</v>
      </c>
      <c r="G5599" s="29">
        <v>1433222.41</v>
      </c>
      <c r="H5599" t="s">
        <v>11</v>
      </c>
      <c r="I5599" t="s">
        <v>957</v>
      </c>
      <c r="J5599" t="s">
        <v>1140</v>
      </c>
      <c r="K5599" t="s">
        <v>1180</v>
      </c>
    </row>
    <row r="5600" spans="1:11">
      <c r="A5600" s="26">
        <v>43190</v>
      </c>
      <c r="B5600" t="s">
        <v>516</v>
      </c>
      <c r="C5600" t="s">
        <v>517</v>
      </c>
      <c r="D5600" t="s">
        <v>615</v>
      </c>
      <c r="E5600" t="s">
        <v>518</v>
      </c>
      <c r="F5600" s="29">
        <v>112</v>
      </c>
      <c r="G5600" s="29">
        <v>797429.31</v>
      </c>
      <c r="H5600" t="s">
        <v>11</v>
      </c>
      <c r="I5600" t="s">
        <v>959</v>
      </c>
      <c r="J5600" t="s">
        <v>1140</v>
      </c>
      <c r="K5600" t="s">
        <v>1181</v>
      </c>
    </row>
    <row r="5601" spans="1:11">
      <c r="A5601" s="26">
        <v>43190</v>
      </c>
      <c r="B5601" t="s">
        <v>516</v>
      </c>
      <c r="C5601" t="s">
        <v>517</v>
      </c>
      <c r="D5601" t="s">
        <v>615</v>
      </c>
      <c r="E5601" t="s">
        <v>518</v>
      </c>
      <c r="F5601" s="29">
        <v>95</v>
      </c>
      <c r="G5601" s="29">
        <v>639731.03</v>
      </c>
      <c r="H5601" t="s">
        <v>11</v>
      </c>
      <c r="I5601" t="s">
        <v>961</v>
      </c>
      <c r="J5601" t="s">
        <v>1140</v>
      </c>
      <c r="K5601" t="s">
        <v>1182</v>
      </c>
    </row>
    <row r="5602" spans="1:11">
      <c r="A5602" s="26">
        <v>43190</v>
      </c>
      <c r="B5602" t="s">
        <v>516</v>
      </c>
      <c r="C5602" t="s">
        <v>517</v>
      </c>
      <c r="D5602" t="s">
        <v>615</v>
      </c>
      <c r="E5602" t="s">
        <v>518</v>
      </c>
      <c r="F5602" s="29">
        <v>142</v>
      </c>
      <c r="G5602" s="29">
        <v>844200</v>
      </c>
      <c r="H5602" t="s">
        <v>11</v>
      </c>
      <c r="I5602" t="s">
        <v>969</v>
      </c>
      <c r="J5602" t="s">
        <v>1140</v>
      </c>
      <c r="K5602" t="s">
        <v>1183</v>
      </c>
    </row>
    <row r="5603" spans="1:11">
      <c r="A5603" s="26">
        <v>43190</v>
      </c>
      <c r="B5603" t="s">
        <v>516</v>
      </c>
      <c r="C5603" t="s">
        <v>517</v>
      </c>
      <c r="D5603" t="s">
        <v>615</v>
      </c>
      <c r="E5603" t="s">
        <v>518</v>
      </c>
      <c r="F5603" s="29">
        <v>56</v>
      </c>
      <c r="G5603" s="29">
        <v>105481.03</v>
      </c>
      <c r="H5603" t="s">
        <v>11</v>
      </c>
      <c r="I5603" t="s">
        <v>971</v>
      </c>
      <c r="J5603" t="s">
        <v>1140</v>
      </c>
      <c r="K5603" t="s">
        <v>1184</v>
      </c>
    </row>
    <row r="5604" spans="1:11">
      <c r="A5604" s="26">
        <v>43190</v>
      </c>
      <c r="B5604" t="s">
        <v>516</v>
      </c>
      <c r="C5604" t="s">
        <v>517</v>
      </c>
      <c r="D5604" t="s">
        <v>615</v>
      </c>
      <c r="E5604" t="s">
        <v>518</v>
      </c>
      <c r="F5604" s="29">
        <v>52</v>
      </c>
      <c r="G5604" s="29">
        <v>131300</v>
      </c>
      <c r="H5604" t="s">
        <v>11</v>
      </c>
      <c r="I5604" t="s">
        <v>975</v>
      </c>
      <c r="J5604" t="s">
        <v>1140</v>
      </c>
      <c r="K5604" t="s">
        <v>1185</v>
      </c>
    </row>
    <row r="5605" spans="1:11">
      <c r="A5605" s="26">
        <v>43190</v>
      </c>
      <c r="B5605" t="s">
        <v>516</v>
      </c>
      <c r="C5605" t="s">
        <v>517</v>
      </c>
      <c r="D5605" t="s">
        <v>615</v>
      </c>
      <c r="E5605" t="s">
        <v>1188</v>
      </c>
      <c r="F5605" s="29">
        <v>178</v>
      </c>
      <c r="G5605" s="29">
        <v>114228714.14</v>
      </c>
      <c r="H5605" t="s">
        <v>11</v>
      </c>
      <c r="I5605" t="s">
        <v>1189</v>
      </c>
      <c r="J5605" t="s">
        <v>1190</v>
      </c>
      <c r="K5605" t="s">
        <v>1191</v>
      </c>
    </row>
    <row r="5606" spans="1:11">
      <c r="A5606" s="26">
        <v>43190</v>
      </c>
      <c r="B5606" t="s">
        <v>516</v>
      </c>
      <c r="C5606" t="s">
        <v>517</v>
      </c>
      <c r="D5606" t="s">
        <v>615</v>
      </c>
      <c r="E5606" t="s">
        <v>1188</v>
      </c>
      <c r="F5606" s="29">
        <v>841</v>
      </c>
      <c r="G5606" s="29">
        <v>107864042.86</v>
      </c>
      <c r="H5606" t="s">
        <v>11</v>
      </c>
      <c r="I5606" t="s">
        <v>1192</v>
      </c>
      <c r="J5606" t="s">
        <v>1190</v>
      </c>
      <c r="K5606" t="s">
        <v>1193</v>
      </c>
    </row>
    <row r="5607" spans="1:11">
      <c r="A5607" s="26">
        <v>43190</v>
      </c>
      <c r="B5607" t="s">
        <v>516</v>
      </c>
      <c r="C5607" t="s">
        <v>517</v>
      </c>
      <c r="D5607" t="s">
        <v>615</v>
      </c>
      <c r="E5607" t="s">
        <v>619</v>
      </c>
      <c r="F5607" s="29">
        <v>120</v>
      </c>
      <c r="G5607" s="29">
        <v>2372098.58</v>
      </c>
      <c r="H5607" t="s">
        <v>11</v>
      </c>
      <c r="I5607" t="s">
        <v>1194</v>
      </c>
      <c r="J5607" t="s">
        <v>1190</v>
      </c>
      <c r="K5607" t="s">
        <v>1195</v>
      </c>
    </row>
    <row r="5608" spans="1:11">
      <c r="A5608" s="26">
        <v>43190</v>
      </c>
      <c r="B5608" t="s">
        <v>516</v>
      </c>
      <c r="C5608" t="s">
        <v>517</v>
      </c>
      <c r="D5608" t="s">
        <v>615</v>
      </c>
      <c r="E5608" t="s">
        <v>619</v>
      </c>
      <c r="F5608" s="29">
        <v>308</v>
      </c>
      <c r="G5608" s="29">
        <v>8665641.5</v>
      </c>
      <c r="H5608" t="s">
        <v>11</v>
      </c>
      <c r="I5608" t="s">
        <v>1196</v>
      </c>
      <c r="J5608" t="s">
        <v>1190</v>
      </c>
      <c r="K5608" t="s">
        <v>1197</v>
      </c>
    </row>
    <row r="5609" spans="1:11">
      <c r="A5609" s="26">
        <v>43190</v>
      </c>
      <c r="B5609" t="s">
        <v>516</v>
      </c>
      <c r="C5609" t="s">
        <v>517</v>
      </c>
      <c r="D5609" t="s">
        <v>615</v>
      </c>
      <c r="E5609" t="s">
        <v>619</v>
      </c>
      <c r="F5609" s="29">
        <v>298</v>
      </c>
      <c r="G5609" s="29">
        <v>7386936.8300000001</v>
      </c>
      <c r="H5609" t="s">
        <v>11</v>
      </c>
      <c r="I5609" t="s">
        <v>1198</v>
      </c>
      <c r="J5609" t="s">
        <v>1190</v>
      </c>
      <c r="K5609" t="s">
        <v>1199</v>
      </c>
    </row>
    <row r="5610" spans="1:11">
      <c r="A5610" s="26">
        <v>43190</v>
      </c>
      <c r="B5610" t="s">
        <v>516</v>
      </c>
      <c r="C5610" t="s">
        <v>517</v>
      </c>
      <c r="D5610" t="s">
        <v>615</v>
      </c>
      <c r="E5610" t="s">
        <v>1200</v>
      </c>
      <c r="F5610" s="29">
        <v>242</v>
      </c>
      <c r="G5610" s="29">
        <v>522748600</v>
      </c>
      <c r="H5610" t="s">
        <v>11</v>
      </c>
      <c r="I5610" t="s">
        <v>1201</v>
      </c>
      <c r="J5610" t="s">
        <v>1190</v>
      </c>
      <c r="K5610" t="s">
        <v>1202</v>
      </c>
    </row>
    <row r="5611" spans="1:11">
      <c r="A5611" s="26">
        <v>43190</v>
      </c>
      <c r="B5611" t="s">
        <v>516</v>
      </c>
      <c r="C5611" t="s">
        <v>517</v>
      </c>
      <c r="D5611" t="s">
        <v>615</v>
      </c>
      <c r="E5611" t="s">
        <v>1188</v>
      </c>
      <c r="F5611" s="29">
        <v>53</v>
      </c>
      <c r="G5611" s="29">
        <v>500105.86</v>
      </c>
      <c r="H5611" t="s">
        <v>11</v>
      </c>
      <c r="I5611" t="s">
        <v>1209</v>
      </c>
      <c r="J5611" t="s">
        <v>1210</v>
      </c>
      <c r="K5611" t="s">
        <v>1211</v>
      </c>
    </row>
    <row r="5612" spans="1:11">
      <c r="A5612" s="26">
        <v>43190</v>
      </c>
      <c r="B5612" t="s">
        <v>516</v>
      </c>
      <c r="C5612" t="s">
        <v>517</v>
      </c>
      <c r="D5612" t="s">
        <v>615</v>
      </c>
      <c r="E5612" t="s">
        <v>1188</v>
      </c>
      <c r="F5612" s="29">
        <v>339</v>
      </c>
      <c r="G5612" s="29">
        <v>451190.48</v>
      </c>
      <c r="H5612" t="s">
        <v>11</v>
      </c>
      <c r="I5612" t="s">
        <v>1212</v>
      </c>
      <c r="J5612" t="s">
        <v>1210</v>
      </c>
      <c r="K5612" t="s">
        <v>1213</v>
      </c>
    </row>
    <row r="5613" spans="1:11">
      <c r="A5613" s="26">
        <v>43190</v>
      </c>
      <c r="B5613" t="s">
        <v>516</v>
      </c>
      <c r="C5613" t="s">
        <v>517</v>
      </c>
      <c r="D5613" t="s">
        <v>615</v>
      </c>
      <c r="E5613" t="s">
        <v>518</v>
      </c>
      <c r="F5613" s="29">
        <v>0</v>
      </c>
      <c r="G5613" s="29">
        <v>0</v>
      </c>
      <c r="H5613" t="s">
        <v>11</v>
      </c>
      <c r="I5613" t="s">
        <v>1349</v>
      </c>
      <c r="J5613" t="s">
        <v>1350</v>
      </c>
      <c r="K5613" t="s">
        <v>1351</v>
      </c>
    </row>
  </sheetData>
  <phoneticPr fontId="14" type="noConversion"/>
  <pageMargins left="0.7" right="0.7" top="0.75" bottom="0.75" header="0.3" footer="0.3"/>
  <pageSetup paperSize="9" scale="51"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2"/>
  <dimension ref="A1:G21"/>
  <sheetViews>
    <sheetView workbookViewId="0"/>
  </sheetViews>
  <sheetFormatPr defaultRowHeight="15.75"/>
  <cols>
    <col min="1" max="1" width="11.42578125" bestFit="1" customWidth="1"/>
    <col min="2" max="2" width="15.140625" bestFit="1" customWidth="1"/>
    <col min="3" max="3" width="20.42578125" bestFit="1" customWidth="1"/>
    <col min="4" max="4" width="31.42578125" bestFit="1" customWidth="1"/>
    <col min="5" max="5" width="9.140625" bestFit="1" customWidth="1"/>
    <col min="6" max="7" width="6.85546875" bestFit="1" customWidth="1"/>
  </cols>
  <sheetData>
    <row r="1" spans="1:7">
      <c r="A1" t="s">
        <v>512</v>
      </c>
      <c r="B1" t="s">
        <v>513</v>
      </c>
      <c r="C1" t="s">
        <v>514</v>
      </c>
      <c r="D1" t="s">
        <v>578</v>
      </c>
      <c r="E1" t="s">
        <v>515</v>
      </c>
      <c r="F1" t="s">
        <v>506</v>
      </c>
      <c r="G1" t="s">
        <v>510</v>
      </c>
    </row>
    <row r="2" spans="1:7">
      <c r="A2" s="26">
        <v>44834</v>
      </c>
      <c r="B2" t="s">
        <v>516</v>
      </c>
      <c r="C2" t="s">
        <v>517</v>
      </c>
      <c r="D2" t="s">
        <v>538</v>
      </c>
      <c r="E2" t="s">
        <v>518</v>
      </c>
      <c r="F2" t="s">
        <v>11</v>
      </c>
      <c r="G2" t="s">
        <v>11</v>
      </c>
    </row>
    <row r="3" spans="1:7">
      <c r="A3" s="26">
        <v>44834</v>
      </c>
      <c r="B3" t="s">
        <v>516</v>
      </c>
      <c r="C3" t="s">
        <v>543</v>
      </c>
      <c r="D3" t="s">
        <v>538</v>
      </c>
      <c r="E3" t="s">
        <v>518</v>
      </c>
      <c r="F3" t="s">
        <v>11</v>
      </c>
      <c r="G3" t="s">
        <v>11</v>
      </c>
    </row>
    <row r="4" spans="1:7">
      <c r="A4" s="26">
        <v>44742</v>
      </c>
      <c r="B4" t="s">
        <v>516</v>
      </c>
      <c r="C4" t="s">
        <v>517</v>
      </c>
      <c r="D4" t="s">
        <v>538</v>
      </c>
      <c r="E4" t="s">
        <v>518</v>
      </c>
      <c r="F4" t="s">
        <v>11</v>
      </c>
      <c r="G4" t="s">
        <v>11</v>
      </c>
    </row>
    <row r="5" spans="1:7">
      <c r="A5" s="26">
        <v>44651</v>
      </c>
      <c r="B5" t="s">
        <v>516</v>
      </c>
      <c r="C5" t="s">
        <v>517</v>
      </c>
      <c r="D5" t="s">
        <v>538</v>
      </c>
      <c r="E5" t="s">
        <v>518</v>
      </c>
      <c r="F5" t="s">
        <v>11</v>
      </c>
      <c r="G5" t="s">
        <v>11</v>
      </c>
    </row>
    <row r="6" spans="1:7">
      <c r="A6" s="26">
        <v>44560</v>
      </c>
      <c r="B6" t="s">
        <v>516</v>
      </c>
      <c r="C6" t="s">
        <v>517</v>
      </c>
      <c r="D6" t="s">
        <v>538</v>
      </c>
      <c r="E6" t="s">
        <v>518</v>
      </c>
      <c r="F6" t="s">
        <v>11</v>
      </c>
      <c r="G6" t="s">
        <v>11</v>
      </c>
    </row>
    <row r="7" spans="1:7">
      <c r="A7" s="26">
        <v>44469</v>
      </c>
      <c r="B7" t="s">
        <v>516</v>
      </c>
      <c r="C7" t="s">
        <v>517</v>
      </c>
      <c r="D7" t="s">
        <v>538</v>
      </c>
      <c r="E7" t="s">
        <v>518</v>
      </c>
      <c r="F7" t="s">
        <v>11</v>
      </c>
      <c r="G7" t="s">
        <v>11</v>
      </c>
    </row>
    <row r="8" spans="1:7">
      <c r="A8" s="26">
        <v>44377</v>
      </c>
      <c r="B8" t="s">
        <v>516</v>
      </c>
      <c r="C8" t="s">
        <v>517</v>
      </c>
      <c r="D8" t="s">
        <v>538</v>
      </c>
      <c r="E8" t="s">
        <v>518</v>
      </c>
      <c r="F8" t="s">
        <v>11</v>
      </c>
      <c r="G8" t="s">
        <v>11</v>
      </c>
    </row>
    <row r="9" spans="1:7">
      <c r="A9" s="26">
        <v>44286</v>
      </c>
      <c r="B9" t="s">
        <v>516</v>
      </c>
      <c r="C9" t="s">
        <v>517</v>
      </c>
      <c r="D9" t="s">
        <v>538</v>
      </c>
      <c r="E9" t="s">
        <v>518</v>
      </c>
      <c r="F9" t="s">
        <v>11</v>
      </c>
      <c r="G9" t="s">
        <v>11</v>
      </c>
    </row>
    <row r="10" spans="1:7">
      <c r="A10" s="26">
        <v>44196</v>
      </c>
      <c r="B10" t="s">
        <v>516</v>
      </c>
      <c r="C10" t="s">
        <v>517</v>
      </c>
      <c r="D10" t="s">
        <v>538</v>
      </c>
      <c r="E10" t="s">
        <v>518</v>
      </c>
      <c r="F10" t="s">
        <v>11</v>
      </c>
      <c r="G10" t="s">
        <v>11</v>
      </c>
    </row>
    <row r="11" spans="1:7">
      <c r="A11" s="26">
        <v>44104</v>
      </c>
      <c r="B11" t="s">
        <v>516</v>
      </c>
      <c r="C11" t="s">
        <v>517</v>
      </c>
      <c r="D11" t="s">
        <v>538</v>
      </c>
      <c r="E11" t="s">
        <v>518</v>
      </c>
      <c r="F11" t="s">
        <v>11</v>
      </c>
      <c r="G11" t="s">
        <v>11</v>
      </c>
    </row>
    <row r="12" spans="1:7">
      <c r="A12" s="26">
        <v>44012</v>
      </c>
      <c r="B12" t="s">
        <v>516</v>
      </c>
      <c r="C12" t="s">
        <v>517</v>
      </c>
      <c r="D12" t="s">
        <v>538</v>
      </c>
      <c r="E12" t="s">
        <v>518</v>
      </c>
      <c r="F12" t="s">
        <v>11</v>
      </c>
      <c r="G12" t="s">
        <v>11</v>
      </c>
    </row>
    <row r="13" spans="1:7">
      <c r="A13" s="26">
        <v>43921</v>
      </c>
      <c r="B13" t="s">
        <v>516</v>
      </c>
      <c r="C13" t="s">
        <v>517</v>
      </c>
      <c r="D13" t="s">
        <v>538</v>
      </c>
      <c r="E13" t="s">
        <v>518</v>
      </c>
      <c r="F13" t="s">
        <v>11</v>
      </c>
      <c r="G13" t="s">
        <v>11</v>
      </c>
    </row>
    <row r="14" spans="1:7">
      <c r="A14" s="26">
        <v>43830</v>
      </c>
      <c r="B14" t="s">
        <v>516</v>
      </c>
      <c r="C14" t="s">
        <v>517</v>
      </c>
      <c r="D14" t="s">
        <v>538</v>
      </c>
      <c r="E14" t="s">
        <v>518</v>
      </c>
      <c r="F14" t="s">
        <v>11</v>
      </c>
      <c r="G14" t="s">
        <v>11</v>
      </c>
    </row>
    <row r="15" spans="1:7">
      <c r="A15" s="26">
        <v>43735</v>
      </c>
      <c r="B15" t="s">
        <v>516</v>
      </c>
      <c r="C15" t="s">
        <v>517</v>
      </c>
      <c r="D15" t="s">
        <v>538</v>
      </c>
      <c r="E15" t="s">
        <v>518</v>
      </c>
      <c r="F15" t="s">
        <v>11</v>
      </c>
      <c r="G15" t="s">
        <v>11</v>
      </c>
    </row>
    <row r="16" spans="1:7">
      <c r="A16" s="26">
        <v>43644</v>
      </c>
      <c r="B16" t="s">
        <v>516</v>
      </c>
      <c r="C16" t="s">
        <v>517</v>
      </c>
      <c r="D16" t="s">
        <v>538</v>
      </c>
      <c r="E16" t="s">
        <v>518</v>
      </c>
      <c r="F16" t="s">
        <v>11</v>
      </c>
      <c r="G16" t="s">
        <v>11</v>
      </c>
    </row>
    <row r="17" spans="1:7">
      <c r="A17" s="26">
        <v>43553</v>
      </c>
      <c r="B17" t="s">
        <v>516</v>
      </c>
      <c r="C17" t="s">
        <v>517</v>
      </c>
      <c r="D17" t="s">
        <v>538</v>
      </c>
      <c r="E17" t="s">
        <v>518</v>
      </c>
      <c r="F17" t="s">
        <v>11</v>
      </c>
      <c r="G17" t="s">
        <v>11</v>
      </c>
    </row>
    <row r="18" spans="1:7">
      <c r="A18" s="26">
        <v>43462</v>
      </c>
      <c r="B18" t="s">
        <v>516</v>
      </c>
      <c r="C18" t="s">
        <v>517</v>
      </c>
      <c r="D18" t="s">
        <v>538</v>
      </c>
      <c r="E18" t="s">
        <v>518</v>
      </c>
      <c r="F18" t="s">
        <v>11</v>
      </c>
      <c r="G18" t="s">
        <v>11</v>
      </c>
    </row>
    <row r="19" spans="1:7">
      <c r="A19" s="26">
        <v>43371</v>
      </c>
      <c r="B19" t="s">
        <v>516</v>
      </c>
      <c r="C19" t="s">
        <v>517</v>
      </c>
      <c r="D19" t="s">
        <v>538</v>
      </c>
      <c r="E19" t="s">
        <v>518</v>
      </c>
      <c r="F19" t="s">
        <v>11</v>
      </c>
      <c r="G19" t="s">
        <v>11</v>
      </c>
    </row>
    <row r="20" spans="1:7">
      <c r="A20" s="26">
        <v>43280</v>
      </c>
      <c r="B20" t="s">
        <v>516</v>
      </c>
      <c r="C20" t="s">
        <v>517</v>
      </c>
      <c r="D20" t="s">
        <v>538</v>
      </c>
      <c r="E20" t="s">
        <v>518</v>
      </c>
      <c r="F20" t="s">
        <v>11</v>
      </c>
      <c r="G20" t="s">
        <v>11</v>
      </c>
    </row>
    <row r="21" spans="1:7">
      <c r="A21" s="26">
        <v>43190</v>
      </c>
      <c r="B21" t="s">
        <v>516</v>
      </c>
      <c r="C21" t="s">
        <v>517</v>
      </c>
      <c r="D21" t="s">
        <v>538</v>
      </c>
      <c r="E21" t="s">
        <v>518</v>
      </c>
      <c r="F21" t="s">
        <v>11</v>
      </c>
      <c r="G21" t="s">
        <v>11</v>
      </c>
    </row>
  </sheetData>
  <phoneticPr fontId="1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68"/>
  <sheetViews>
    <sheetView topLeftCell="A4" workbookViewId="0">
      <selection activeCell="K2" sqref="J2:K6"/>
    </sheetView>
  </sheetViews>
  <sheetFormatPr defaultColWidth="9.140625" defaultRowHeight="15" customHeight="1"/>
  <cols>
    <col min="1" max="1" width="13.28515625" style="36" customWidth="1"/>
    <col min="2" max="2" width="8.7109375" style="107" customWidth="1"/>
    <col min="3" max="3" width="36" style="441" customWidth="1"/>
    <col min="4" max="4" width="42.85546875" style="441" customWidth="1"/>
    <col min="5" max="5" width="15.28515625" style="36" customWidth="1"/>
    <col min="6" max="7" width="9.85546875" style="36" customWidth="1"/>
    <col min="8" max="8" width="9.140625" style="36" customWidth="1"/>
    <col min="9" max="9" width="8.140625" style="36" customWidth="1"/>
    <col min="10" max="10" width="12.140625" style="36" customWidth="1"/>
    <col min="11" max="11" width="14.42578125" style="404" customWidth="1"/>
    <col min="12" max="12" width="28.5703125" style="36" customWidth="1"/>
    <col min="13" max="16384" width="9.140625" style="36"/>
  </cols>
  <sheetData>
    <row r="1" spans="1:13" ht="25.5" customHeight="1">
      <c r="A1" s="502" t="e">
        <f>#REF!</f>
        <v>#REF!</v>
      </c>
      <c r="B1" s="502" t="e">
        <f>#REF!</f>
        <v>#REF!</v>
      </c>
      <c r="C1" s="502" t="e">
        <f>#REF!</f>
        <v>#REF!</v>
      </c>
      <c r="D1" s="502" t="e">
        <f>#REF!</f>
        <v>#REF!</v>
      </c>
      <c r="E1" s="502" t="e">
        <f>#REF!</f>
        <v>#REF!</v>
      </c>
      <c r="F1" s="504" t="e">
        <f>#REF!</f>
        <v>#REF!</v>
      </c>
      <c r="G1" s="504" t="e">
        <f>#REF!</f>
        <v>#REF!</v>
      </c>
      <c r="H1" s="504" t="e">
        <f>#REF!</f>
        <v>#REF!</v>
      </c>
      <c r="I1" s="504" t="e">
        <f>#REF!</f>
        <v>#REF!</v>
      </c>
      <c r="J1" s="504" t="e">
        <f>#REF!</f>
        <v>#REF!</v>
      </c>
      <c r="K1" s="504" t="e">
        <f>#REF!</f>
        <v>#REF!</v>
      </c>
      <c r="L1" s="504" t="e">
        <f>#REF!</f>
        <v>#REF!</v>
      </c>
      <c r="M1" s="441"/>
    </row>
    <row r="2" spans="1:13" ht="55.5" customHeight="1">
      <c r="A2" s="418" t="e">
        <f>#REF!</f>
        <v>#REF!</v>
      </c>
      <c r="B2" s="421" t="e">
        <f>#REF!</f>
        <v>#REF!</v>
      </c>
      <c r="C2" s="490" t="e">
        <f>#REF!</f>
        <v>#REF!</v>
      </c>
      <c r="D2" s="490" t="e">
        <f>#REF!</f>
        <v>#REF!</v>
      </c>
      <c r="E2" s="420" t="e">
        <f>#REF!</f>
        <v>#REF!</v>
      </c>
      <c r="F2" s="61" t="e">
        <f>#REF!</f>
        <v>#REF!</v>
      </c>
      <c r="G2" s="61" t="e">
        <f>#REF!</f>
        <v>#REF!</v>
      </c>
      <c r="H2" s="61" t="e">
        <f>#REF!</f>
        <v>#REF!</v>
      </c>
      <c r="I2" s="61" t="e">
        <f>#REF!</f>
        <v>#REF!</v>
      </c>
      <c r="J2" s="61" t="e">
        <f>#REF!</f>
        <v>#REF!</v>
      </c>
      <c r="K2" s="505" t="e">
        <f>#REF!</f>
        <v>#REF!</v>
      </c>
      <c r="L2" s="506" t="e">
        <f>#REF!</f>
        <v>#REF!</v>
      </c>
    </row>
    <row r="3" spans="1:13" ht="55.5" customHeight="1">
      <c r="A3" s="418" t="e">
        <f>#REF!</f>
        <v>#REF!</v>
      </c>
      <c r="B3" s="421" t="e">
        <f>#REF!</f>
        <v>#REF!</v>
      </c>
      <c r="C3" s="490" t="e">
        <f>#REF!</f>
        <v>#REF!</v>
      </c>
      <c r="D3" s="490" t="e">
        <f>#REF!</f>
        <v>#REF!</v>
      </c>
      <c r="E3" s="420" t="e">
        <f>#REF!</f>
        <v>#REF!</v>
      </c>
      <c r="F3" s="61" t="e">
        <f>#REF!</f>
        <v>#REF!</v>
      </c>
      <c r="G3" s="61" t="e">
        <f>#REF!</f>
        <v>#REF!</v>
      </c>
      <c r="H3" s="61" t="e">
        <f>#REF!</f>
        <v>#REF!</v>
      </c>
      <c r="I3" s="61" t="e">
        <f>#REF!</f>
        <v>#REF!</v>
      </c>
      <c r="J3" s="61" t="e">
        <f>#REF!</f>
        <v>#REF!</v>
      </c>
      <c r="K3" s="505" t="e">
        <f>#REF!</f>
        <v>#REF!</v>
      </c>
      <c r="L3" s="506" t="e">
        <f>#REF!</f>
        <v>#REF!</v>
      </c>
    </row>
    <row r="4" spans="1:13" ht="55.5" customHeight="1">
      <c r="A4" s="418" t="e">
        <f>#REF!</f>
        <v>#REF!</v>
      </c>
      <c r="B4" s="421" t="e">
        <f>#REF!</f>
        <v>#REF!</v>
      </c>
      <c r="C4" s="490" t="e">
        <f>#REF!</f>
        <v>#REF!</v>
      </c>
      <c r="D4" s="490" t="e">
        <f>#REF!</f>
        <v>#REF!</v>
      </c>
      <c r="E4" s="420" t="e">
        <f>#REF!</f>
        <v>#REF!</v>
      </c>
      <c r="F4" s="61" t="e">
        <f>#REF!</f>
        <v>#REF!</v>
      </c>
      <c r="G4" s="61" t="e">
        <f>#REF!</f>
        <v>#REF!</v>
      </c>
      <c r="H4" s="61" t="e">
        <f>#REF!</f>
        <v>#REF!</v>
      </c>
      <c r="I4" s="61" t="e">
        <f>#REF!</f>
        <v>#REF!</v>
      </c>
      <c r="J4" s="61" t="e">
        <f>#REF!</f>
        <v>#REF!</v>
      </c>
      <c r="K4" s="505" t="e">
        <f>#REF!</f>
        <v>#REF!</v>
      </c>
      <c r="L4" s="506" t="e">
        <f>#REF!</f>
        <v>#REF!</v>
      </c>
    </row>
    <row r="5" spans="1:13" ht="55.5" customHeight="1">
      <c r="A5" s="418" t="e">
        <f>#REF!</f>
        <v>#REF!</v>
      </c>
      <c r="B5" s="421" t="e">
        <f>#REF!</f>
        <v>#REF!</v>
      </c>
      <c r="C5" s="490" t="e">
        <f>#REF!</f>
        <v>#REF!</v>
      </c>
      <c r="D5" s="490" t="e">
        <f>#REF!</f>
        <v>#REF!</v>
      </c>
      <c r="E5" s="420" t="e">
        <f>#REF!</f>
        <v>#REF!</v>
      </c>
      <c r="F5" s="61" t="e">
        <f>#REF!</f>
        <v>#REF!</v>
      </c>
      <c r="G5" s="61" t="e">
        <f>#REF!</f>
        <v>#REF!</v>
      </c>
      <c r="H5" s="61" t="e">
        <f>#REF!</f>
        <v>#REF!</v>
      </c>
      <c r="I5" s="61" t="e">
        <f>#REF!</f>
        <v>#REF!</v>
      </c>
      <c r="J5" s="61" t="e">
        <f>#REF!</f>
        <v>#REF!</v>
      </c>
      <c r="K5" s="505" t="e">
        <f>#REF!</f>
        <v>#REF!</v>
      </c>
      <c r="L5" s="506" t="e">
        <f>#REF!</f>
        <v>#REF!</v>
      </c>
    </row>
    <row r="6" spans="1:13" ht="55.5" customHeight="1">
      <c r="A6" s="418" t="e">
        <f>#REF!</f>
        <v>#REF!</v>
      </c>
      <c r="B6" s="421" t="e">
        <f>#REF!</f>
        <v>#REF!</v>
      </c>
      <c r="C6" s="490" t="e">
        <f>#REF!</f>
        <v>#REF!</v>
      </c>
      <c r="D6" s="490" t="e">
        <f>#REF!</f>
        <v>#REF!</v>
      </c>
      <c r="E6" s="420" t="e">
        <f>#REF!</f>
        <v>#REF!</v>
      </c>
      <c r="F6" s="61" t="e">
        <f>#REF!</f>
        <v>#REF!</v>
      </c>
      <c r="G6" s="61" t="e">
        <f>#REF!</f>
        <v>#REF!</v>
      </c>
      <c r="H6" s="61" t="e">
        <f>#REF!</f>
        <v>#REF!</v>
      </c>
      <c r="I6" s="61" t="e">
        <f>#REF!</f>
        <v>#REF!</v>
      </c>
      <c r="J6" s="61" t="e">
        <f>#REF!</f>
        <v>#REF!</v>
      </c>
      <c r="K6" s="505" t="e">
        <f>#REF!</f>
        <v>#REF!</v>
      </c>
      <c r="L6" s="506" t="e">
        <f>#REF!</f>
        <v>#REF!</v>
      </c>
    </row>
    <row r="7" spans="1:13" ht="41.1" customHeight="1">
      <c r="A7" s="418" t="e">
        <f>#REF!</f>
        <v>#REF!</v>
      </c>
      <c r="B7" s="421" t="e">
        <f>#REF!</f>
        <v>#REF!</v>
      </c>
      <c r="C7" s="490" t="e">
        <f>#REF!</f>
        <v>#REF!</v>
      </c>
      <c r="D7" s="490" t="e">
        <f>#REF!</f>
        <v>#REF!</v>
      </c>
      <c r="E7" s="420" t="e">
        <f>#REF!</f>
        <v>#REF!</v>
      </c>
      <c r="F7" s="61" t="e">
        <f>#REF!</f>
        <v>#REF!</v>
      </c>
      <c r="G7" s="61" t="e">
        <f>#REF!</f>
        <v>#REF!</v>
      </c>
      <c r="H7" s="61" t="e">
        <f>#REF!</f>
        <v>#REF!</v>
      </c>
      <c r="I7" s="61" t="e">
        <f>#REF!</f>
        <v>#REF!</v>
      </c>
      <c r="J7" s="61" t="e">
        <f>#REF!</f>
        <v>#REF!</v>
      </c>
      <c r="K7" s="505" t="e">
        <f>#REF!</f>
        <v>#REF!</v>
      </c>
      <c r="L7" s="506" t="e">
        <f>#REF!</f>
        <v>#REF!</v>
      </c>
    </row>
    <row r="8" spans="1:13" ht="55.5" customHeight="1">
      <c r="A8" s="418" t="e">
        <f>#REF!</f>
        <v>#REF!</v>
      </c>
      <c r="B8" s="421" t="e">
        <f>#REF!</f>
        <v>#REF!</v>
      </c>
      <c r="C8" s="490" t="e">
        <f>#REF!</f>
        <v>#REF!</v>
      </c>
      <c r="D8" s="490" t="e">
        <f>#REF!</f>
        <v>#REF!</v>
      </c>
      <c r="E8" s="420" t="e">
        <f>#REF!</f>
        <v>#REF!</v>
      </c>
      <c r="F8" s="61" t="e">
        <f>#REF!</f>
        <v>#REF!</v>
      </c>
      <c r="G8" s="61" t="e">
        <f>#REF!</f>
        <v>#REF!</v>
      </c>
      <c r="H8" s="61" t="e">
        <f>#REF!</f>
        <v>#REF!</v>
      </c>
      <c r="I8" s="61" t="e">
        <f>#REF!</f>
        <v>#REF!</v>
      </c>
      <c r="J8" s="61" t="e">
        <f>#REF!</f>
        <v>#REF!</v>
      </c>
      <c r="K8" s="505" t="e">
        <f>#REF!</f>
        <v>#REF!</v>
      </c>
      <c r="L8" s="506" t="e">
        <f>#REF!</f>
        <v>#REF!</v>
      </c>
    </row>
    <row r="9" spans="1:13" ht="67.150000000000006" customHeight="1">
      <c r="A9" s="418" t="e">
        <f>#REF!</f>
        <v>#REF!</v>
      </c>
      <c r="B9" s="421" t="e">
        <f>#REF!</f>
        <v>#REF!</v>
      </c>
      <c r="C9" s="490" t="e">
        <f>#REF!</f>
        <v>#REF!</v>
      </c>
      <c r="D9" s="490" t="e">
        <f>#REF!</f>
        <v>#REF!</v>
      </c>
      <c r="E9" s="420" t="e">
        <f>#REF!</f>
        <v>#REF!</v>
      </c>
      <c r="F9" s="61" t="e">
        <f>#REF!</f>
        <v>#REF!</v>
      </c>
      <c r="G9" s="61" t="e">
        <f>#REF!</f>
        <v>#REF!</v>
      </c>
      <c r="H9" s="61" t="e">
        <f>#REF!</f>
        <v>#REF!</v>
      </c>
      <c r="I9" s="61" t="e">
        <f>#REF!</f>
        <v>#REF!</v>
      </c>
      <c r="J9" s="61" t="e">
        <f>#REF!</f>
        <v>#REF!</v>
      </c>
      <c r="K9" s="505" t="e">
        <f>#REF!</f>
        <v>#REF!</v>
      </c>
      <c r="L9" s="506" t="e">
        <f>#REF!</f>
        <v>#REF!</v>
      </c>
    </row>
    <row r="10" spans="1:13" ht="63" customHeight="1">
      <c r="A10" s="418" t="e">
        <f>#REF!</f>
        <v>#REF!</v>
      </c>
      <c r="B10" s="421" t="e">
        <f>#REF!</f>
        <v>#REF!</v>
      </c>
      <c r="C10" s="490" t="e">
        <f>#REF!</f>
        <v>#REF!</v>
      </c>
      <c r="D10" s="490" t="e">
        <f>#REF!</f>
        <v>#REF!</v>
      </c>
      <c r="E10" s="420" t="e">
        <f>#REF!</f>
        <v>#REF!</v>
      </c>
      <c r="F10" s="61" t="e">
        <f>#REF!</f>
        <v>#REF!</v>
      </c>
      <c r="G10" s="61" t="e">
        <f>#REF!</f>
        <v>#REF!</v>
      </c>
      <c r="H10" s="61" t="e">
        <f>#REF!</f>
        <v>#REF!</v>
      </c>
      <c r="I10" s="61" t="e">
        <f>#REF!</f>
        <v>#REF!</v>
      </c>
      <c r="J10" s="61" t="e">
        <f>#REF!</f>
        <v>#REF!</v>
      </c>
      <c r="K10" s="505" t="e">
        <f>#REF!</f>
        <v>#REF!</v>
      </c>
      <c r="L10" s="506" t="e">
        <f>#REF!</f>
        <v>#REF!</v>
      </c>
      <c r="M10" s="330"/>
    </row>
    <row r="11" spans="1:13" ht="55.5" customHeight="1">
      <c r="A11" s="418" t="e">
        <f>#REF!</f>
        <v>#REF!</v>
      </c>
      <c r="B11" s="421" t="e">
        <f>#REF!</f>
        <v>#REF!</v>
      </c>
      <c r="C11" s="490" t="e">
        <f>#REF!</f>
        <v>#REF!</v>
      </c>
      <c r="D11" s="490" t="e">
        <f>#REF!</f>
        <v>#REF!</v>
      </c>
      <c r="E11" s="420" t="e">
        <f>#REF!</f>
        <v>#REF!</v>
      </c>
      <c r="F11" s="61" t="e">
        <f>#REF!</f>
        <v>#REF!</v>
      </c>
      <c r="G11" s="61" t="e">
        <f>#REF!</f>
        <v>#REF!</v>
      </c>
      <c r="H11" s="61" t="e">
        <f>#REF!</f>
        <v>#REF!</v>
      </c>
      <c r="I11" s="61" t="e">
        <f>#REF!</f>
        <v>#REF!</v>
      </c>
      <c r="J11" s="61" t="e">
        <f>#REF!</f>
        <v>#REF!</v>
      </c>
      <c r="K11" s="505" t="e">
        <f>#REF!</f>
        <v>#REF!</v>
      </c>
      <c r="L11" s="506" t="e">
        <f>#REF!</f>
        <v>#REF!</v>
      </c>
    </row>
    <row r="12" spans="1:13" ht="54" customHeight="1">
      <c r="A12" s="418" t="e">
        <f>#REF!</f>
        <v>#REF!</v>
      </c>
      <c r="B12" s="421" t="e">
        <f>#REF!</f>
        <v>#REF!</v>
      </c>
      <c r="C12" s="490" t="e">
        <f>#REF!</f>
        <v>#REF!</v>
      </c>
      <c r="D12" s="490" t="e">
        <f>#REF!</f>
        <v>#REF!</v>
      </c>
      <c r="E12" s="420" t="e">
        <f>#REF!</f>
        <v>#REF!</v>
      </c>
      <c r="F12" s="61" t="e">
        <f>#REF!</f>
        <v>#REF!</v>
      </c>
      <c r="G12" s="61" t="e">
        <f>#REF!</f>
        <v>#REF!</v>
      </c>
      <c r="H12" s="61" t="e">
        <f>#REF!</f>
        <v>#REF!</v>
      </c>
      <c r="I12" s="61" t="e">
        <f>#REF!</f>
        <v>#REF!</v>
      </c>
      <c r="J12" s="61" t="e">
        <f>#REF!</f>
        <v>#REF!</v>
      </c>
      <c r="K12" s="505" t="e">
        <f>#REF!</f>
        <v>#REF!</v>
      </c>
      <c r="L12" s="506" t="e">
        <f>#REF!</f>
        <v>#REF!</v>
      </c>
    </row>
    <row r="13" spans="1:13" ht="52.5" customHeight="1">
      <c r="A13" s="418" t="e">
        <f>#REF!</f>
        <v>#REF!</v>
      </c>
      <c r="B13" s="421" t="e">
        <f>#REF!</f>
        <v>#REF!</v>
      </c>
      <c r="C13" s="490" t="e">
        <f>#REF!</f>
        <v>#REF!</v>
      </c>
      <c r="D13" s="490" t="e">
        <f>#REF!</f>
        <v>#REF!</v>
      </c>
      <c r="E13" s="420" t="e">
        <f>#REF!</f>
        <v>#REF!</v>
      </c>
      <c r="F13" s="61" t="e">
        <f>#REF!</f>
        <v>#REF!</v>
      </c>
      <c r="G13" s="61" t="e">
        <f>#REF!</f>
        <v>#REF!</v>
      </c>
      <c r="H13" s="61" t="e">
        <f>#REF!</f>
        <v>#REF!</v>
      </c>
      <c r="I13" s="61" t="e">
        <f>#REF!</f>
        <v>#REF!</v>
      </c>
      <c r="J13" s="61" t="e">
        <f>#REF!</f>
        <v>#REF!</v>
      </c>
      <c r="K13" s="505" t="e">
        <f>#REF!</f>
        <v>#REF!</v>
      </c>
      <c r="L13" s="506" t="e">
        <f>#REF!</f>
        <v>#REF!</v>
      </c>
    </row>
    <row r="14" spans="1:13" ht="52.5" customHeight="1">
      <c r="A14" s="418" t="e">
        <f>#REF!</f>
        <v>#REF!</v>
      </c>
      <c r="B14" s="421" t="e">
        <f>#REF!</f>
        <v>#REF!</v>
      </c>
      <c r="C14" s="490" t="e">
        <f>#REF!</f>
        <v>#REF!</v>
      </c>
      <c r="D14" s="490" t="e">
        <f>#REF!</f>
        <v>#REF!</v>
      </c>
      <c r="E14" s="420" t="e">
        <f>#REF!</f>
        <v>#REF!</v>
      </c>
      <c r="F14" s="61" t="e">
        <f>#REF!</f>
        <v>#REF!</v>
      </c>
      <c r="G14" s="61" t="e">
        <f>#REF!</f>
        <v>#REF!</v>
      </c>
      <c r="H14" s="61" t="e">
        <f>#REF!</f>
        <v>#REF!</v>
      </c>
      <c r="I14" s="61" t="e">
        <f>#REF!</f>
        <v>#REF!</v>
      </c>
      <c r="J14" s="61" t="e">
        <f>#REF!</f>
        <v>#REF!</v>
      </c>
      <c r="K14" s="505" t="e">
        <f>#REF!</f>
        <v>#REF!</v>
      </c>
      <c r="L14" s="506" t="e">
        <f>#REF!</f>
        <v>#REF!</v>
      </c>
    </row>
    <row r="15" spans="1:13" ht="52.5" customHeight="1">
      <c r="A15" s="418" t="e">
        <f>#REF!</f>
        <v>#REF!</v>
      </c>
      <c r="B15" s="421" t="e">
        <f>#REF!</f>
        <v>#REF!</v>
      </c>
      <c r="C15" s="490" t="e">
        <f>#REF!</f>
        <v>#REF!</v>
      </c>
      <c r="D15" s="490" t="e">
        <f>#REF!</f>
        <v>#REF!</v>
      </c>
      <c r="E15" s="420" t="e">
        <f>#REF!</f>
        <v>#REF!</v>
      </c>
      <c r="F15" s="61" t="e">
        <f>#REF!</f>
        <v>#REF!</v>
      </c>
      <c r="G15" s="61" t="e">
        <f>#REF!</f>
        <v>#REF!</v>
      </c>
      <c r="H15" s="61" t="e">
        <f>#REF!</f>
        <v>#REF!</v>
      </c>
      <c r="I15" s="61" t="e">
        <f>#REF!</f>
        <v>#REF!</v>
      </c>
      <c r="J15" s="61" t="e">
        <f>#REF!</f>
        <v>#REF!</v>
      </c>
      <c r="K15" s="505" t="e">
        <f>#REF!</f>
        <v>#REF!</v>
      </c>
      <c r="L15" s="506" t="e">
        <f>#REF!</f>
        <v>#REF!</v>
      </c>
    </row>
    <row r="16" spans="1:13" ht="52.5" customHeight="1">
      <c r="A16" s="418" t="e">
        <f>#REF!</f>
        <v>#REF!</v>
      </c>
      <c r="B16" s="421" t="e">
        <f>#REF!</f>
        <v>#REF!</v>
      </c>
      <c r="C16" s="490" t="e">
        <f>#REF!</f>
        <v>#REF!</v>
      </c>
      <c r="D16" s="490" t="e">
        <f>#REF!</f>
        <v>#REF!</v>
      </c>
      <c r="E16" s="420" t="e">
        <f>#REF!</f>
        <v>#REF!</v>
      </c>
      <c r="F16" s="61" t="e">
        <f>#REF!</f>
        <v>#REF!</v>
      </c>
      <c r="G16" s="61" t="e">
        <f>#REF!</f>
        <v>#REF!</v>
      </c>
      <c r="H16" s="61" t="e">
        <f>#REF!</f>
        <v>#REF!</v>
      </c>
      <c r="I16" s="61" t="e">
        <f>#REF!</f>
        <v>#REF!</v>
      </c>
      <c r="J16" s="61" t="e">
        <f>#REF!</f>
        <v>#REF!</v>
      </c>
      <c r="K16" s="505" t="e">
        <f>#REF!</f>
        <v>#REF!</v>
      </c>
      <c r="L16" s="506" t="e">
        <f>#REF!</f>
        <v>#REF!</v>
      </c>
    </row>
    <row r="17" spans="1:12" ht="52.5" customHeight="1">
      <c r="A17" s="418" t="e">
        <f>#REF!</f>
        <v>#REF!</v>
      </c>
      <c r="B17" s="421" t="e">
        <f>#REF!</f>
        <v>#REF!</v>
      </c>
      <c r="C17" s="490" t="e">
        <f>#REF!</f>
        <v>#REF!</v>
      </c>
      <c r="D17" s="490" t="e">
        <f>#REF!</f>
        <v>#REF!</v>
      </c>
      <c r="E17" s="420" t="e">
        <f>#REF!</f>
        <v>#REF!</v>
      </c>
      <c r="F17" s="61" t="e">
        <f>#REF!</f>
        <v>#REF!</v>
      </c>
      <c r="G17" s="61" t="e">
        <f>#REF!</f>
        <v>#REF!</v>
      </c>
      <c r="H17" s="61" t="e">
        <f>#REF!</f>
        <v>#REF!</v>
      </c>
      <c r="I17" s="61" t="e">
        <f>#REF!</f>
        <v>#REF!</v>
      </c>
      <c r="J17" s="61" t="e">
        <f>#REF!</f>
        <v>#REF!</v>
      </c>
      <c r="K17" s="505" t="e">
        <f>#REF!</f>
        <v>#REF!</v>
      </c>
      <c r="L17" s="506" t="e">
        <f>#REF!</f>
        <v>#REF!</v>
      </c>
    </row>
    <row r="18" spans="1:12" ht="52.5" customHeight="1">
      <c r="A18" s="418" t="e">
        <f>#REF!</f>
        <v>#REF!</v>
      </c>
      <c r="B18" s="421" t="e">
        <f>#REF!</f>
        <v>#REF!</v>
      </c>
      <c r="C18" s="490" t="e">
        <f>#REF!</f>
        <v>#REF!</v>
      </c>
      <c r="D18" s="490" t="e">
        <f>#REF!</f>
        <v>#REF!</v>
      </c>
      <c r="E18" s="420" t="e">
        <f>#REF!</f>
        <v>#REF!</v>
      </c>
      <c r="F18" s="61" t="e">
        <f>#REF!</f>
        <v>#REF!</v>
      </c>
      <c r="G18" s="61" t="e">
        <f>#REF!</f>
        <v>#REF!</v>
      </c>
      <c r="H18" s="61" t="e">
        <f>#REF!</f>
        <v>#REF!</v>
      </c>
      <c r="I18" s="61" t="e">
        <f>#REF!</f>
        <v>#REF!</v>
      </c>
      <c r="J18" s="61" t="e">
        <f>#REF!</f>
        <v>#REF!</v>
      </c>
      <c r="K18" s="505" t="e">
        <f>#REF!</f>
        <v>#REF!</v>
      </c>
      <c r="L18" s="506" t="e">
        <f>#REF!</f>
        <v>#REF!</v>
      </c>
    </row>
    <row r="19" spans="1:12" ht="52.5" customHeight="1">
      <c r="A19" s="418" t="e">
        <f>#REF!</f>
        <v>#REF!</v>
      </c>
      <c r="B19" s="421" t="e">
        <f>#REF!</f>
        <v>#REF!</v>
      </c>
      <c r="C19" s="490" t="e">
        <f>#REF!</f>
        <v>#REF!</v>
      </c>
      <c r="D19" s="490" t="e">
        <f>#REF!</f>
        <v>#REF!</v>
      </c>
      <c r="E19" s="420" t="e">
        <f>#REF!</f>
        <v>#REF!</v>
      </c>
      <c r="F19" s="61" t="e">
        <f>#REF!</f>
        <v>#REF!</v>
      </c>
      <c r="G19" s="61" t="e">
        <f>#REF!</f>
        <v>#REF!</v>
      </c>
      <c r="H19" s="61" t="e">
        <f>#REF!</f>
        <v>#REF!</v>
      </c>
      <c r="I19" s="61" t="e">
        <f>#REF!</f>
        <v>#REF!</v>
      </c>
      <c r="J19" s="61" t="e">
        <f>#REF!</f>
        <v>#REF!</v>
      </c>
      <c r="K19" s="505" t="e">
        <f>#REF!</f>
        <v>#REF!</v>
      </c>
      <c r="L19" s="506" t="e">
        <f>#REF!</f>
        <v>#REF!</v>
      </c>
    </row>
    <row r="20" spans="1:12" ht="52.5" customHeight="1">
      <c r="A20" s="418" t="e">
        <f>#REF!</f>
        <v>#REF!</v>
      </c>
      <c r="B20" s="421" t="e">
        <f>#REF!</f>
        <v>#REF!</v>
      </c>
      <c r="C20" s="490" t="e">
        <f>#REF!</f>
        <v>#REF!</v>
      </c>
      <c r="D20" s="490" t="e">
        <f>#REF!</f>
        <v>#REF!</v>
      </c>
      <c r="E20" s="420" t="e">
        <f>#REF!</f>
        <v>#REF!</v>
      </c>
      <c r="F20" s="61" t="e">
        <f>#REF!</f>
        <v>#REF!</v>
      </c>
      <c r="G20" s="61" t="e">
        <f>#REF!</f>
        <v>#REF!</v>
      </c>
      <c r="H20" s="61" t="e">
        <f>#REF!</f>
        <v>#REF!</v>
      </c>
      <c r="I20" s="61" t="e">
        <f>#REF!</f>
        <v>#REF!</v>
      </c>
      <c r="J20" s="61" t="e">
        <f>#REF!</f>
        <v>#REF!</v>
      </c>
      <c r="K20" s="505" t="e">
        <f>#REF!</f>
        <v>#REF!</v>
      </c>
      <c r="L20" s="506" t="e">
        <f>#REF!</f>
        <v>#REF!</v>
      </c>
    </row>
    <row r="21" spans="1:12" ht="52.5" customHeight="1">
      <c r="A21" s="418" t="e">
        <f>#REF!</f>
        <v>#REF!</v>
      </c>
      <c r="B21" s="421" t="e">
        <f>#REF!</f>
        <v>#REF!</v>
      </c>
      <c r="C21" s="490" t="e">
        <f>#REF!</f>
        <v>#REF!</v>
      </c>
      <c r="D21" s="490" t="e">
        <f>#REF!</f>
        <v>#REF!</v>
      </c>
      <c r="E21" s="420" t="e">
        <f>#REF!</f>
        <v>#REF!</v>
      </c>
      <c r="F21" s="61" t="e">
        <f>#REF!</f>
        <v>#REF!</v>
      </c>
      <c r="G21" s="61" t="e">
        <f>#REF!</f>
        <v>#REF!</v>
      </c>
      <c r="H21" s="61" t="e">
        <f>#REF!</f>
        <v>#REF!</v>
      </c>
      <c r="I21" s="61" t="e">
        <f>#REF!</f>
        <v>#REF!</v>
      </c>
      <c r="J21" s="61" t="e">
        <f>#REF!</f>
        <v>#REF!</v>
      </c>
      <c r="K21" s="505" t="e">
        <f>#REF!</f>
        <v>#REF!</v>
      </c>
      <c r="L21" s="506" t="e">
        <f>#REF!</f>
        <v>#REF!</v>
      </c>
    </row>
    <row r="22" spans="1:12" ht="52.5" customHeight="1">
      <c r="A22" s="418" t="e">
        <f>#REF!</f>
        <v>#REF!</v>
      </c>
      <c r="B22" s="421" t="e">
        <f>#REF!</f>
        <v>#REF!</v>
      </c>
      <c r="C22" s="490" t="e">
        <f>#REF!</f>
        <v>#REF!</v>
      </c>
      <c r="D22" s="490" t="e">
        <f>#REF!</f>
        <v>#REF!</v>
      </c>
      <c r="E22" s="420" t="e">
        <f>#REF!</f>
        <v>#REF!</v>
      </c>
      <c r="F22" s="61" t="e">
        <f>#REF!</f>
        <v>#REF!</v>
      </c>
      <c r="G22" s="61" t="e">
        <f>#REF!</f>
        <v>#REF!</v>
      </c>
      <c r="H22" s="61" t="e">
        <f>#REF!</f>
        <v>#REF!</v>
      </c>
      <c r="I22" s="61" t="e">
        <f>#REF!</f>
        <v>#REF!</v>
      </c>
      <c r="J22" s="61" t="e">
        <f>#REF!</f>
        <v>#REF!</v>
      </c>
      <c r="K22" s="505" t="e">
        <f>#REF!</f>
        <v>#REF!</v>
      </c>
      <c r="L22" s="506" t="e">
        <f>#REF!</f>
        <v>#REF!</v>
      </c>
    </row>
    <row r="23" spans="1:12" ht="43.5" customHeight="1">
      <c r="A23" s="418" t="e">
        <f>#REF!</f>
        <v>#REF!</v>
      </c>
      <c r="B23" s="421" t="e">
        <f>#REF!</f>
        <v>#REF!</v>
      </c>
      <c r="C23" s="490" t="e">
        <f>#REF!</f>
        <v>#REF!</v>
      </c>
      <c r="D23" s="490" t="e">
        <f>#REF!</f>
        <v>#REF!</v>
      </c>
      <c r="E23" s="420" t="e">
        <f>#REF!</f>
        <v>#REF!</v>
      </c>
      <c r="F23" s="61" t="e">
        <f>#REF!</f>
        <v>#REF!</v>
      </c>
      <c r="G23" s="61" t="e">
        <f>#REF!</f>
        <v>#REF!</v>
      </c>
      <c r="H23" s="61" t="e">
        <f>#REF!</f>
        <v>#REF!</v>
      </c>
      <c r="I23" s="61" t="e">
        <f>#REF!</f>
        <v>#REF!</v>
      </c>
      <c r="J23" s="61" t="e">
        <f>#REF!</f>
        <v>#REF!</v>
      </c>
      <c r="K23" s="505" t="e">
        <f>#REF!</f>
        <v>#REF!</v>
      </c>
      <c r="L23" s="506" t="e">
        <f>#REF!</f>
        <v>#REF!</v>
      </c>
    </row>
    <row r="24" spans="1:12" ht="40.15" customHeight="1">
      <c r="A24" s="418" t="e">
        <f>#REF!</f>
        <v>#REF!</v>
      </c>
      <c r="B24" s="421" t="e">
        <f>#REF!</f>
        <v>#REF!</v>
      </c>
      <c r="C24" s="490" t="e">
        <f>#REF!</f>
        <v>#REF!</v>
      </c>
      <c r="D24" s="490" t="e">
        <f>#REF!</f>
        <v>#REF!</v>
      </c>
      <c r="E24" s="420" t="e">
        <f>#REF!</f>
        <v>#REF!</v>
      </c>
      <c r="F24" s="61" t="e">
        <f>#REF!</f>
        <v>#REF!</v>
      </c>
      <c r="G24" s="61" t="e">
        <f>#REF!</f>
        <v>#REF!</v>
      </c>
      <c r="H24" s="61" t="e">
        <f>#REF!</f>
        <v>#REF!</v>
      </c>
      <c r="I24" s="61" t="e">
        <f>#REF!</f>
        <v>#REF!</v>
      </c>
      <c r="J24" s="61" t="e">
        <f>#REF!</f>
        <v>#REF!</v>
      </c>
      <c r="K24" s="505" t="e">
        <f>#REF!</f>
        <v>#REF!</v>
      </c>
      <c r="L24" s="506" t="e">
        <f>#REF!</f>
        <v>#REF!</v>
      </c>
    </row>
    <row r="25" spans="1:12" ht="42.6" customHeight="1">
      <c r="A25" s="418" t="e">
        <f>#REF!</f>
        <v>#REF!</v>
      </c>
      <c r="B25" s="421" t="e">
        <f>#REF!</f>
        <v>#REF!</v>
      </c>
      <c r="C25" s="490" t="e">
        <f>#REF!</f>
        <v>#REF!</v>
      </c>
      <c r="D25" s="490" t="e">
        <f>#REF!</f>
        <v>#REF!</v>
      </c>
      <c r="E25" s="420" t="e">
        <f>#REF!</f>
        <v>#REF!</v>
      </c>
      <c r="F25" s="61" t="e">
        <f>#REF!</f>
        <v>#REF!</v>
      </c>
      <c r="G25" s="61" t="e">
        <f>#REF!</f>
        <v>#REF!</v>
      </c>
      <c r="H25" s="61" t="e">
        <f>#REF!</f>
        <v>#REF!</v>
      </c>
      <c r="I25" s="61" t="e">
        <f>#REF!</f>
        <v>#REF!</v>
      </c>
      <c r="J25" s="61" t="e">
        <f>#REF!</f>
        <v>#REF!</v>
      </c>
      <c r="K25" s="505" t="e">
        <f>#REF!</f>
        <v>#REF!</v>
      </c>
      <c r="L25" s="506" t="e">
        <f>#REF!</f>
        <v>#REF!</v>
      </c>
    </row>
    <row r="26" spans="1:12" ht="40.5" customHeight="1">
      <c r="A26" s="418" t="e">
        <f>#REF!</f>
        <v>#REF!</v>
      </c>
      <c r="B26" s="421" t="e">
        <f>#REF!</f>
        <v>#REF!</v>
      </c>
      <c r="C26" s="490" t="e">
        <f>#REF!</f>
        <v>#REF!</v>
      </c>
      <c r="D26" s="490" t="e">
        <f>#REF!</f>
        <v>#REF!</v>
      </c>
      <c r="E26" s="420" t="e">
        <f>#REF!</f>
        <v>#REF!</v>
      </c>
      <c r="F26" s="61" t="e">
        <f>#REF!</f>
        <v>#REF!</v>
      </c>
      <c r="G26" s="61" t="e">
        <f>#REF!</f>
        <v>#REF!</v>
      </c>
      <c r="H26" s="61" t="e">
        <f>#REF!</f>
        <v>#REF!</v>
      </c>
      <c r="I26" s="61" t="e">
        <f>#REF!</f>
        <v>#REF!</v>
      </c>
      <c r="J26" s="61" t="e">
        <f>#REF!</f>
        <v>#REF!</v>
      </c>
      <c r="K26" s="505" t="e">
        <f>#REF!</f>
        <v>#REF!</v>
      </c>
      <c r="L26" s="506" t="e">
        <f>#REF!</f>
        <v>#REF!</v>
      </c>
    </row>
    <row r="27" spans="1:12" ht="37.15" customHeight="1">
      <c r="A27" s="418" t="e">
        <f>#REF!</f>
        <v>#REF!</v>
      </c>
      <c r="B27" s="421" t="e">
        <f>#REF!</f>
        <v>#REF!</v>
      </c>
      <c r="C27" s="490" t="e">
        <f>#REF!</f>
        <v>#REF!</v>
      </c>
      <c r="D27" s="490" t="e">
        <f>#REF!</f>
        <v>#REF!</v>
      </c>
      <c r="E27" s="420" t="e">
        <f>#REF!</f>
        <v>#REF!</v>
      </c>
      <c r="F27" s="61" t="e">
        <f>#REF!</f>
        <v>#REF!</v>
      </c>
      <c r="G27" s="61" t="e">
        <f>#REF!</f>
        <v>#REF!</v>
      </c>
      <c r="H27" s="61" t="e">
        <f>#REF!</f>
        <v>#REF!</v>
      </c>
      <c r="I27" s="61" t="e">
        <f>#REF!</f>
        <v>#REF!</v>
      </c>
      <c r="J27" s="61" t="e">
        <f>#REF!</f>
        <v>#REF!</v>
      </c>
      <c r="K27" s="505" t="e">
        <f>#REF!</f>
        <v>#REF!</v>
      </c>
      <c r="L27" s="506" t="e">
        <f>#REF!</f>
        <v>#REF!</v>
      </c>
    </row>
    <row r="28" spans="1:12" ht="38.1" customHeight="1">
      <c r="A28" s="418" t="e">
        <f>#REF!</f>
        <v>#REF!</v>
      </c>
      <c r="B28" s="421" t="e">
        <f>#REF!</f>
        <v>#REF!</v>
      </c>
      <c r="C28" s="490" t="e">
        <f>#REF!</f>
        <v>#REF!</v>
      </c>
      <c r="D28" s="490" t="e">
        <f>#REF!</f>
        <v>#REF!</v>
      </c>
      <c r="E28" s="420" t="e">
        <f>#REF!</f>
        <v>#REF!</v>
      </c>
      <c r="F28" s="61" t="e">
        <f>#REF!</f>
        <v>#REF!</v>
      </c>
      <c r="G28" s="61" t="e">
        <f>#REF!</f>
        <v>#REF!</v>
      </c>
      <c r="H28" s="61" t="e">
        <f>#REF!</f>
        <v>#REF!</v>
      </c>
      <c r="I28" s="61" t="e">
        <f>#REF!</f>
        <v>#REF!</v>
      </c>
      <c r="J28" s="61" t="e">
        <f>#REF!</f>
        <v>#REF!</v>
      </c>
      <c r="K28" s="505" t="e">
        <f>#REF!</f>
        <v>#REF!</v>
      </c>
      <c r="L28" s="506" t="e">
        <f>#REF!</f>
        <v>#REF!</v>
      </c>
    </row>
    <row r="29" spans="1:12" ht="52.5" customHeight="1">
      <c r="A29" s="418" t="e">
        <f>#REF!</f>
        <v>#REF!</v>
      </c>
      <c r="B29" s="421" t="e">
        <f>#REF!</f>
        <v>#REF!</v>
      </c>
      <c r="C29" s="490" t="e">
        <f>#REF!</f>
        <v>#REF!</v>
      </c>
      <c r="D29" s="490" t="e">
        <f>#REF!</f>
        <v>#REF!</v>
      </c>
      <c r="E29" s="420" t="e">
        <f>#REF!</f>
        <v>#REF!</v>
      </c>
      <c r="F29" s="61" t="e">
        <f>#REF!</f>
        <v>#REF!</v>
      </c>
      <c r="G29" s="61" t="e">
        <f>#REF!</f>
        <v>#REF!</v>
      </c>
      <c r="H29" s="61" t="e">
        <f>#REF!</f>
        <v>#REF!</v>
      </c>
      <c r="I29" s="61" t="e">
        <f>#REF!</f>
        <v>#REF!</v>
      </c>
      <c r="J29" s="61" t="e">
        <f>#REF!</f>
        <v>#REF!</v>
      </c>
      <c r="K29" s="505" t="e">
        <f>#REF!</f>
        <v>#REF!</v>
      </c>
      <c r="L29" s="506" t="e">
        <f>#REF!</f>
        <v>#REF!</v>
      </c>
    </row>
    <row r="30" spans="1:12" ht="52.5" customHeight="1">
      <c r="A30" s="418" t="e">
        <f>#REF!</f>
        <v>#REF!</v>
      </c>
      <c r="B30" s="421" t="e">
        <f>#REF!</f>
        <v>#REF!</v>
      </c>
      <c r="C30" s="490" t="e">
        <f>#REF!</f>
        <v>#REF!</v>
      </c>
      <c r="D30" s="490" t="e">
        <f>#REF!</f>
        <v>#REF!</v>
      </c>
      <c r="E30" s="420" t="e">
        <f>#REF!</f>
        <v>#REF!</v>
      </c>
      <c r="F30" s="61" t="e">
        <f>#REF!</f>
        <v>#REF!</v>
      </c>
      <c r="G30" s="61" t="e">
        <f>#REF!</f>
        <v>#REF!</v>
      </c>
      <c r="H30" s="61" t="e">
        <f>#REF!</f>
        <v>#REF!</v>
      </c>
      <c r="I30" s="61" t="e">
        <f>#REF!</f>
        <v>#REF!</v>
      </c>
      <c r="J30" s="61" t="e">
        <f>#REF!</f>
        <v>#REF!</v>
      </c>
      <c r="K30" s="505" t="e">
        <f>#REF!</f>
        <v>#REF!</v>
      </c>
      <c r="L30" s="506" t="e">
        <f>#REF!</f>
        <v>#REF!</v>
      </c>
    </row>
    <row r="31" spans="1:12" ht="51" customHeight="1">
      <c r="A31" s="418" t="e">
        <f>#REF!</f>
        <v>#REF!</v>
      </c>
      <c r="B31" s="421" t="e">
        <f>#REF!</f>
        <v>#REF!</v>
      </c>
      <c r="C31" s="490" t="e">
        <f>#REF!</f>
        <v>#REF!</v>
      </c>
      <c r="D31" s="490" t="e">
        <f>#REF!</f>
        <v>#REF!</v>
      </c>
      <c r="E31" s="420" t="e">
        <f>#REF!</f>
        <v>#REF!</v>
      </c>
      <c r="F31" s="61" t="e">
        <f>#REF!</f>
        <v>#REF!</v>
      </c>
      <c r="G31" s="61" t="e">
        <f>#REF!</f>
        <v>#REF!</v>
      </c>
      <c r="H31" s="61" t="e">
        <f>#REF!</f>
        <v>#REF!</v>
      </c>
      <c r="I31" s="61" t="e">
        <f>#REF!</f>
        <v>#REF!</v>
      </c>
      <c r="J31" s="61" t="e">
        <f>#REF!</f>
        <v>#REF!</v>
      </c>
      <c r="K31" s="505" t="e">
        <f>#REF!</f>
        <v>#REF!</v>
      </c>
      <c r="L31" s="506" t="e">
        <f>#REF!</f>
        <v>#REF!</v>
      </c>
    </row>
    <row r="32" spans="1:12" ht="51" customHeight="1">
      <c r="A32" s="418" t="e">
        <f>#REF!</f>
        <v>#REF!</v>
      </c>
      <c r="B32" s="421" t="e">
        <f>#REF!</f>
        <v>#REF!</v>
      </c>
      <c r="C32" s="490" t="e">
        <f>#REF!</f>
        <v>#REF!</v>
      </c>
      <c r="D32" s="490" t="e">
        <f>#REF!</f>
        <v>#REF!</v>
      </c>
      <c r="E32" s="420" t="e">
        <f>#REF!</f>
        <v>#REF!</v>
      </c>
      <c r="F32" s="61" t="e">
        <f>#REF!</f>
        <v>#REF!</v>
      </c>
      <c r="G32" s="61" t="e">
        <f>#REF!</f>
        <v>#REF!</v>
      </c>
      <c r="H32" s="61" t="e">
        <f>#REF!</f>
        <v>#REF!</v>
      </c>
      <c r="I32" s="61" t="e">
        <f>#REF!</f>
        <v>#REF!</v>
      </c>
      <c r="J32" s="61" t="e">
        <f>#REF!</f>
        <v>#REF!</v>
      </c>
      <c r="K32" s="505" t="e">
        <f>#REF!</f>
        <v>#REF!</v>
      </c>
      <c r="L32" s="506" t="e">
        <f>#REF!</f>
        <v>#REF!</v>
      </c>
    </row>
    <row r="33" spans="1:12" ht="50.25" customHeight="1">
      <c r="A33" s="418" t="e">
        <f>#REF!</f>
        <v>#REF!</v>
      </c>
      <c r="B33" s="421" t="e">
        <f>#REF!</f>
        <v>#REF!</v>
      </c>
      <c r="C33" s="490" t="e">
        <f>#REF!</f>
        <v>#REF!</v>
      </c>
      <c r="D33" s="490" t="e">
        <f>#REF!</f>
        <v>#REF!</v>
      </c>
      <c r="E33" s="420" t="e">
        <f>#REF!</f>
        <v>#REF!</v>
      </c>
      <c r="F33" s="61" t="e">
        <f>#REF!</f>
        <v>#REF!</v>
      </c>
      <c r="G33" s="61" t="e">
        <f>#REF!</f>
        <v>#REF!</v>
      </c>
      <c r="H33" s="61" t="e">
        <f>#REF!</f>
        <v>#REF!</v>
      </c>
      <c r="I33" s="61" t="e">
        <f>#REF!</f>
        <v>#REF!</v>
      </c>
      <c r="J33" s="61" t="e">
        <f>#REF!</f>
        <v>#REF!</v>
      </c>
      <c r="K33" s="505" t="e">
        <f>#REF!</f>
        <v>#REF!</v>
      </c>
      <c r="L33" s="506" t="e">
        <f>#REF!</f>
        <v>#REF!</v>
      </c>
    </row>
    <row r="34" spans="1:12" ht="50.25" customHeight="1">
      <c r="A34" s="418" t="e">
        <f>#REF!</f>
        <v>#REF!</v>
      </c>
      <c r="B34" s="421" t="e">
        <f>#REF!</f>
        <v>#REF!</v>
      </c>
      <c r="C34" s="490" t="e">
        <f>#REF!</f>
        <v>#REF!</v>
      </c>
      <c r="D34" s="490" t="e">
        <f>#REF!</f>
        <v>#REF!</v>
      </c>
      <c r="E34" s="420" t="e">
        <f>#REF!</f>
        <v>#REF!</v>
      </c>
      <c r="F34" s="61" t="e">
        <f>#REF!</f>
        <v>#REF!</v>
      </c>
      <c r="G34" s="61" t="e">
        <f>#REF!</f>
        <v>#REF!</v>
      </c>
      <c r="H34" s="61" t="e">
        <f>#REF!</f>
        <v>#REF!</v>
      </c>
      <c r="I34" s="61" t="e">
        <f>#REF!</f>
        <v>#REF!</v>
      </c>
      <c r="J34" s="61" t="e">
        <f>#REF!</f>
        <v>#REF!</v>
      </c>
      <c r="K34" s="505" t="e">
        <f>#REF!</f>
        <v>#REF!</v>
      </c>
      <c r="L34" s="506" t="e">
        <f>#REF!</f>
        <v>#REF!</v>
      </c>
    </row>
    <row r="35" spans="1:12" ht="52.5" customHeight="1">
      <c r="A35" s="418" t="e">
        <f>#REF!</f>
        <v>#REF!</v>
      </c>
      <c r="B35" s="421" t="e">
        <f>#REF!</f>
        <v>#REF!</v>
      </c>
      <c r="C35" s="490" t="e">
        <f>#REF!</f>
        <v>#REF!</v>
      </c>
      <c r="D35" s="490" t="e">
        <f>#REF!</f>
        <v>#REF!</v>
      </c>
      <c r="E35" s="420" t="e">
        <f>#REF!</f>
        <v>#REF!</v>
      </c>
      <c r="F35" s="61" t="e">
        <f>#REF!</f>
        <v>#REF!</v>
      </c>
      <c r="G35" s="61" t="e">
        <f>#REF!</f>
        <v>#REF!</v>
      </c>
      <c r="H35" s="61" t="e">
        <f>#REF!</f>
        <v>#REF!</v>
      </c>
      <c r="I35" s="61" t="e">
        <f>#REF!</f>
        <v>#REF!</v>
      </c>
      <c r="J35" s="61" t="e">
        <f>#REF!</f>
        <v>#REF!</v>
      </c>
      <c r="K35" s="505" t="e">
        <f>#REF!</f>
        <v>#REF!</v>
      </c>
      <c r="L35" s="506" t="e">
        <f>#REF!</f>
        <v>#REF!</v>
      </c>
    </row>
    <row r="36" spans="1:12" ht="52.5" customHeight="1">
      <c r="A36" s="418" t="e">
        <f>#REF!</f>
        <v>#REF!</v>
      </c>
      <c r="B36" s="421" t="e">
        <f>#REF!</f>
        <v>#REF!</v>
      </c>
      <c r="C36" s="490" t="e">
        <f>#REF!</f>
        <v>#REF!</v>
      </c>
      <c r="D36" s="490" t="e">
        <f>#REF!</f>
        <v>#REF!</v>
      </c>
      <c r="E36" s="420" t="e">
        <f>#REF!</f>
        <v>#REF!</v>
      </c>
      <c r="F36" s="61" t="e">
        <f>#REF!</f>
        <v>#REF!</v>
      </c>
      <c r="G36" s="61" t="e">
        <f>#REF!</f>
        <v>#REF!</v>
      </c>
      <c r="H36" s="61" t="e">
        <f>#REF!</f>
        <v>#REF!</v>
      </c>
      <c r="I36" s="61" t="e">
        <f>#REF!</f>
        <v>#REF!</v>
      </c>
      <c r="J36" s="61" t="e">
        <f>#REF!</f>
        <v>#REF!</v>
      </c>
      <c r="K36" s="505" t="e">
        <f>#REF!</f>
        <v>#REF!</v>
      </c>
      <c r="L36" s="506" t="e">
        <f>#REF!</f>
        <v>#REF!</v>
      </c>
    </row>
    <row r="37" spans="1:12" ht="52.5" customHeight="1">
      <c r="A37" s="418" t="e">
        <f>#REF!</f>
        <v>#REF!</v>
      </c>
      <c r="B37" s="421" t="e">
        <f>#REF!</f>
        <v>#REF!</v>
      </c>
      <c r="C37" s="490" t="e">
        <f>#REF!</f>
        <v>#REF!</v>
      </c>
      <c r="D37" s="490" t="e">
        <f>#REF!</f>
        <v>#REF!</v>
      </c>
      <c r="E37" s="420" t="e">
        <f>#REF!</f>
        <v>#REF!</v>
      </c>
      <c r="F37" s="61" t="e">
        <f>#REF!</f>
        <v>#REF!</v>
      </c>
      <c r="G37" s="61" t="e">
        <f>#REF!</f>
        <v>#REF!</v>
      </c>
      <c r="H37" s="61" t="e">
        <f>#REF!</f>
        <v>#REF!</v>
      </c>
      <c r="I37" s="61" t="e">
        <f>#REF!</f>
        <v>#REF!</v>
      </c>
      <c r="J37" s="61" t="e">
        <f>#REF!</f>
        <v>#REF!</v>
      </c>
      <c r="K37" s="505" t="e">
        <f>#REF!</f>
        <v>#REF!</v>
      </c>
      <c r="L37" s="506" t="e">
        <f>#REF!</f>
        <v>#REF!</v>
      </c>
    </row>
    <row r="38" spans="1:12" ht="52.5" customHeight="1">
      <c r="A38" s="418" t="e">
        <f>#REF!</f>
        <v>#REF!</v>
      </c>
      <c r="B38" s="421" t="e">
        <f>#REF!</f>
        <v>#REF!</v>
      </c>
      <c r="C38" s="490" t="e">
        <f>#REF!</f>
        <v>#REF!</v>
      </c>
      <c r="D38" s="490" t="e">
        <f>#REF!</f>
        <v>#REF!</v>
      </c>
      <c r="E38" s="420" t="e">
        <f>#REF!</f>
        <v>#REF!</v>
      </c>
      <c r="F38" s="61" t="e">
        <f>#REF!</f>
        <v>#REF!</v>
      </c>
      <c r="G38" s="61" t="e">
        <f>#REF!</f>
        <v>#REF!</v>
      </c>
      <c r="H38" s="61" t="e">
        <f>#REF!</f>
        <v>#REF!</v>
      </c>
      <c r="I38" s="61" t="e">
        <f>#REF!</f>
        <v>#REF!</v>
      </c>
      <c r="J38" s="61" t="e">
        <f>#REF!</f>
        <v>#REF!</v>
      </c>
      <c r="K38" s="505" t="e">
        <f>#REF!</f>
        <v>#REF!</v>
      </c>
      <c r="L38" s="506" t="e">
        <f>#REF!</f>
        <v>#REF!</v>
      </c>
    </row>
    <row r="39" spans="1:12" ht="52.5" customHeight="1">
      <c r="A39" s="418" t="e">
        <f>#REF!</f>
        <v>#REF!</v>
      </c>
      <c r="B39" s="421" t="e">
        <f>#REF!</f>
        <v>#REF!</v>
      </c>
      <c r="C39" s="490" t="e">
        <f>#REF!</f>
        <v>#REF!</v>
      </c>
      <c r="D39" s="490" t="e">
        <f>#REF!</f>
        <v>#REF!</v>
      </c>
      <c r="E39" s="420" t="e">
        <f>#REF!</f>
        <v>#REF!</v>
      </c>
      <c r="F39" s="61" t="e">
        <f>#REF!</f>
        <v>#REF!</v>
      </c>
      <c r="G39" s="61" t="e">
        <f>#REF!</f>
        <v>#REF!</v>
      </c>
      <c r="H39" s="61" t="e">
        <f>#REF!</f>
        <v>#REF!</v>
      </c>
      <c r="I39" s="61" t="e">
        <f>#REF!</f>
        <v>#REF!</v>
      </c>
      <c r="J39" s="61" t="e">
        <f>#REF!</f>
        <v>#REF!</v>
      </c>
      <c r="K39" s="505" t="e">
        <f>#REF!</f>
        <v>#REF!</v>
      </c>
      <c r="L39" s="506" t="e">
        <f>#REF!</f>
        <v>#REF!</v>
      </c>
    </row>
    <row r="40" spans="1:12" ht="52.5" customHeight="1">
      <c r="A40" s="418" t="e">
        <f>#REF!</f>
        <v>#REF!</v>
      </c>
      <c r="B40" s="421" t="e">
        <f>#REF!</f>
        <v>#REF!</v>
      </c>
      <c r="C40" s="490" t="e">
        <f>#REF!</f>
        <v>#REF!</v>
      </c>
      <c r="D40" s="490" t="e">
        <f>#REF!</f>
        <v>#REF!</v>
      </c>
      <c r="E40" s="420" t="e">
        <f>#REF!</f>
        <v>#REF!</v>
      </c>
      <c r="F40" s="61" t="e">
        <f>#REF!</f>
        <v>#REF!</v>
      </c>
      <c r="G40" s="61" t="e">
        <f>#REF!</f>
        <v>#REF!</v>
      </c>
      <c r="H40" s="61" t="e">
        <f>#REF!</f>
        <v>#REF!</v>
      </c>
      <c r="I40" s="61" t="e">
        <f>#REF!</f>
        <v>#REF!</v>
      </c>
      <c r="J40" s="61" t="e">
        <f>#REF!</f>
        <v>#REF!</v>
      </c>
      <c r="K40" s="505" t="e">
        <f>#REF!</f>
        <v>#REF!</v>
      </c>
      <c r="L40" s="506" t="e">
        <f>#REF!</f>
        <v>#REF!</v>
      </c>
    </row>
    <row r="41" spans="1:12" ht="52.5" customHeight="1">
      <c r="A41" s="418" t="e">
        <f>#REF!</f>
        <v>#REF!</v>
      </c>
      <c r="B41" s="421" t="e">
        <f>#REF!</f>
        <v>#REF!</v>
      </c>
      <c r="C41" s="490" t="e">
        <f>#REF!</f>
        <v>#REF!</v>
      </c>
      <c r="D41" s="490" t="e">
        <f>#REF!</f>
        <v>#REF!</v>
      </c>
      <c r="E41" s="420" t="e">
        <f>#REF!</f>
        <v>#REF!</v>
      </c>
      <c r="F41" s="61" t="e">
        <f>#REF!</f>
        <v>#REF!</v>
      </c>
      <c r="G41" s="61" t="e">
        <f>#REF!</f>
        <v>#REF!</v>
      </c>
      <c r="H41" s="61" t="e">
        <f>#REF!</f>
        <v>#REF!</v>
      </c>
      <c r="I41" s="61" t="e">
        <f>#REF!</f>
        <v>#REF!</v>
      </c>
      <c r="J41" s="61" t="e">
        <f>#REF!</f>
        <v>#REF!</v>
      </c>
      <c r="K41" s="505" t="e">
        <f>#REF!</f>
        <v>#REF!</v>
      </c>
      <c r="L41" s="506" t="e">
        <f>#REF!</f>
        <v>#REF!</v>
      </c>
    </row>
    <row r="42" spans="1:12" ht="52.5" customHeight="1">
      <c r="A42" s="418" t="e">
        <f>#REF!</f>
        <v>#REF!</v>
      </c>
      <c r="B42" s="421" t="e">
        <f>#REF!</f>
        <v>#REF!</v>
      </c>
      <c r="C42" s="490" t="e">
        <f>#REF!</f>
        <v>#REF!</v>
      </c>
      <c r="D42" s="490" t="e">
        <f>#REF!</f>
        <v>#REF!</v>
      </c>
      <c r="E42" s="420" t="e">
        <f>#REF!</f>
        <v>#REF!</v>
      </c>
      <c r="F42" s="61" t="e">
        <f>#REF!</f>
        <v>#REF!</v>
      </c>
      <c r="G42" s="61" t="e">
        <f>#REF!</f>
        <v>#REF!</v>
      </c>
      <c r="H42" s="61" t="e">
        <f>#REF!</f>
        <v>#REF!</v>
      </c>
      <c r="I42" s="61" t="e">
        <f>#REF!</f>
        <v>#REF!</v>
      </c>
      <c r="J42" s="61" t="e">
        <f>#REF!</f>
        <v>#REF!</v>
      </c>
      <c r="K42" s="505" t="e">
        <f>#REF!</f>
        <v>#REF!</v>
      </c>
      <c r="L42" s="506" t="e">
        <f>#REF!</f>
        <v>#REF!</v>
      </c>
    </row>
    <row r="43" spans="1:12" ht="57.75" customHeight="1">
      <c r="A43" s="418" t="e">
        <f>#REF!</f>
        <v>#REF!</v>
      </c>
      <c r="B43" s="421" t="e">
        <f>#REF!</f>
        <v>#REF!</v>
      </c>
      <c r="C43" s="490" t="e">
        <f>#REF!</f>
        <v>#REF!</v>
      </c>
      <c r="D43" s="490" t="e">
        <f>#REF!</f>
        <v>#REF!</v>
      </c>
      <c r="E43" s="420" t="e">
        <f>#REF!</f>
        <v>#REF!</v>
      </c>
      <c r="F43" s="61" t="e">
        <f>#REF!</f>
        <v>#REF!</v>
      </c>
      <c r="G43" s="61" t="e">
        <f>#REF!</f>
        <v>#REF!</v>
      </c>
      <c r="H43" s="61" t="e">
        <f>#REF!</f>
        <v>#REF!</v>
      </c>
      <c r="I43" s="61" t="e">
        <f>#REF!</f>
        <v>#REF!</v>
      </c>
      <c r="J43" s="61" t="e">
        <f>#REF!</f>
        <v>#REF!</v>
      </c>
      <c r="K43" s="505" t="e">
        <f>#REF!</f>
        <v>#REF!</v>
      </c>
      <c r="L43" s="506" t="e">
        <f>#REF!</f>
        <v>#REF!</v>
      </c>
    </row>
    <row r="44" spans="1:12" ht="41.1" customHeight="1">
      <c r="A44" s="418" t="e">
        <f>#REF!</f>
        <v>#REF!</v>
      </c>
      <c r="B44" s="421" t="e">
        <f>#REF!</f>
        <v>#REF!</v>
      </c>
      <c r="C44" s="490" t="e">
        <f>#REF!</f>
        <v>#REF!</v>
      </c>
      <c r="D44" s="490" t="e">
        <f>#REF!</f>
        <v>#REF!</v>
      </c>
      <c r="E44" s="420" t="e">
        <f>#REF!</f>
        <v>#REF!</v>
      </c>
      <c r="F44" s="61" t="e">
        <f>#REF!</f>
        <v>#REF!</v>
      </c>
      <c r="G44" s="61" t="e">
        <f>#REF!</f>
        <v>#REF!</v>
      </c>
      <c r="H44" s="61" t="e">
        <f>#REF!</f>
        <v>#REF!</v>
      </c>
      <c r="I44" s="61" t="e">
        <f>#REF!</f>
        <v>#REF!</v>
      </c>
      <c r="J44" s="61" t="e">
        <f>#REF!</f>
        <v>#REF!</v>
      </c>
      <c r="K44" s="505" t="e">
        <f>#REF!</f>
        <v>#REF!</v>
      </c>
      <c r="L44" s="506" t="e">
        <f>#REF!</f>
        <v>#REF!</v>
      </c>
    </row>
    <row r="45" spans="1:12" ht="72.599999999999994" customHeight="1">
      <c r="A45" s="418" t="e">
        <f>#REF!</f>
        <v>#REF!</v>
      </c>
      <c r="B45" s="421" t="e">
        <f>#REF!</f>
        <v>#REF!</v>
      </c>
      <c r="C45" s="490" t="e">
        <f>#REF!</f>
        <v>#REF!</v>
      </c>
      <c r="D45" s="490" t="e">
        <f>#REF!</f>
        <v>#REF!</v>
      </c>
      <c r="E45" s="420" t="e">
        <f>#REF!</f>
        <v>#REF!</v>
      </c>
      <c r="F45" s="61" t="e">
        <f>#REF!</f>
        <v>#REF!</v>
      </c>
      <c r="G45" s="61" t="e">
        <f>#REF!</f>
        <v>#REF!</v>
      </c>
      <c r="H45" s="61" t="e">
        <f>#REF!</f>
        <v>#REF!</v>
      </c>
      <c r="I45" s="61" t="e">
        <f>#REF!</f>
        <v>#REF!</v>
      </c>
      <c r="J45" s="61" t="e">
        <f>#REF!</f>
        <v>#REF!</v>
      </c>
      <c r="K45" s="505" t="e">
        <f>#REF!</f>
        <v>#REF!</v>
      </c>
      <c r="L45" s="506" t="e">
        <f>#REF!</f>
        <v>#REF!</v>
      </c>
    </row>
    <row r="46" spans="1:12" ht="68.099999999999994" customHeight="1">
      <c r="A46" s="418" t="e">
        <f>#REF!</f>
        <v>#REF!</v>
      </c>
      <c r="B46" s="421" t="e">
        <f>#REF!</f>
        <v>#REF!</v>
      </c>
      <c r="C46" s="490" t="e">
        <f>#REF!</f>
        <v>#REF!</v>
      </c>
      <c r="D46" s="490" t="e">
        <f>#REF!</f>
        <v>#REF!</v>
      </c>
      <c r="E46" s="420" t="e">
        <f>#REF!</f>
        <v>#REF!</v>
      </c>
      <c r="F46" s="61" t="e">
        <f>#REF!</f>
        <v>#REF!</v>
      </c>
      <c r="G46" s="61" t="e">
        <f>#REF!</f>
        <v>#REF!</v>
      </c>
      <c r="H46" s="61" t="e">
        <f>#REF!</f>
        <v>#REF!</v>
      </c>
      <c r="I46" s="61" t="e">
        <f>#REF!</f>
        <v>#REF!</v>
      </c>
      <c r="J46" s="61" t="e">
        <f>#REF!</f>
        <v>#REF!</v>
      </c>
      <c r="K46" s="505" t="e">
        <f>#REF!</f>
        <v>#REF!</v>
      </c>
      <c r="L46" s="506" t="e">
        <f>#REF!</f>
        <v>#REF!</v>
      </c>
    </row>
    <row r="47" spans="1:12" ht="57.75" customHeight="1">
      <c r="A47" s="418" t="e">
        <f>#REF!</f>
        <v>#REF!</v>
      </c>
      <c r="B47" s="421" t="e">
        <f>#REF!</f>
        <v>#REF!</v>
      </c>
      <c r="C47" s="490" t="e">
        <f>#REF!</f>
        <v>#REF!</v>
      </c>
      <c r="D47" s="490" t="e">
        <f>#REF!</f>
        <v>#REF!</v>
      </c>
      <c r="E47" s="420" t="e">
        <f>#REF!</f>
        <v>#REF!</v>
      </c>
      <c r="F47" s="61" t="e">
        <f>#REF!</f>
        <v>#REF!</v>
      </c>
      <c r="G47" s="61" t="e">
        <f>#REF!</f>
        <v>#REF!</v>
      </c>
      <c r="H47" s="61" t="e">
        <f>#REF!</f>
        <v>#REF!</v>
      </c>
      <c r="I47" s="61" t="e">
        <f>#REF!</f>
        <v>#REF!</v>
      </c>
      <c r="J47" s="61" t="e">
        <f>#REF!</f>
        <v>#REF!</v>
      </c>
      <c r="K47" s="505" t="e">
        <f>#REF!</f>
        <v>#REF!</v>
      </c>
      <c r="L47" s="506" t="e">
        <f>#REF!</f>
        <v>#REF!</v>
      </c>
    </row>
    <row r="48" spans="1:12" ht="52.15" customHeight="1">
      <c r="A48" s="418" t="e">
        <f>#REF!</f>
        <v>#REF!</v>
      </c>
      <c r="B48" s="421" t="e">
        <f>#REF!</f>
        <v>#REF!</v>
      </c>
      <c r="C48" s="490" t="e">
        <f>#REF!</f>
        <v>#REF!</v>
      </c>
      <c r="D48" s="490" t="e">
        <f>#REF!</f>
        <v>#REF!</v>
      </c>
      <c r="E48" s="420" t="e">
        <f>#REF!</f>
        <v>#REF!</v>
      </c>
      <c r="F48" s="61" t="e">
        <f>#REF!</f>
        <v>#REF!</v>
      </c>
      <c r="G48" s="61" t="e">
        <f>#REF!</f>
        <v>#REF!</v>
      </c>
      <c r="H48" s="61" t="e">
        <f>#REF!</f>
        <v>#REF!</v>
      </c>
      <c r="I48" s="61" t="e">
        <f>#REF!</f>
        <v>#REF!</v>
      </c>
      <c r="J48" s="61" t="e">
        <f>#REF!</f>
        <v>#REF!</v>
      </c>
      <c r="K48" s="505" t="e">
        <f>#REF!</f>
        <v>#REF!</v>
      </c>
      <c r="L48" s="506" t="e">
        <f>#REF!</f>
        <v>#REF!</v>
      </c>
    </row>
    <row r="49" spans="1:12" ht="67.150000000000006" customHeight="1">
      <c r="A49" s="418" t="e">
        <f>#REF!</f>
        <v>#REF!</v>
      </c>
      <c r="B49" s="421" t="e">
        <f>#REF!</f>
        <v>#REF!</v>
      </c>
      <c r="C49" s="490" t="e">
        <f>#REF!</f>
        <v>#REF!</v>
      </c>
      <c r="D49" s="490" t="e">
        <f>#REF!</f>
        <v>#REF!</v>
      </c>
      <c r="E49" s="420" t="e">
        <f>#REF!</f>
        <v>#REF!</v>
      </c>
      <c r="F49" s="61" t="e">
        <f>#REF!</f>
        <v>#REF!</v>
      </c>
      <c r="G49" s="61" t="e">
        <f>#REF!</f>
        <v>#REF!</v>
      </c>
      <c r="H49" s="61" t="e">
        <f>#REF!</f>
        <v>#REF!</v>
      </c>
      <c r="I49" s="61" t="e">
        <f>#REF!</f>
        <v>#REF!</v>
      </c>
      <c r="J49" s="61" t="e">
        <f>#REF!</f>
        <v>#REF!</v>
      </c>
      <c r="K49" s="505" t="e">
        <f>#REF!</f>
        <v>#REF!</v>
      </c>
      <c r="L49" s="506" t="e">
        <f>#REF!</f>
        <v>#REF!</v>
      </c>
    </row>
    <row r="50" spans="1:12" ht="61.15" customHeight="1">
      <c r="A50" s="418" t="e">
        <f>#REF!</f>
        <v>#REF!</v>
      </c>
      <c r="B50" s="421" t="e">
        <f>#REF!</f>
        <v>#REF!</v>
      </c>
      <c r="C50" s="490" t="e">
        <f>#REF!</f>
        <v>#REF!</v>
      </c>
      <c r="D50" s="490" t="e">
        <f>#REF!</f>
        <v>#REF!</v>
      </c>
      <c r="E50" s="420" t="e">
        <f>#REF!</f>
        <v>#REF!</v>
      </c>
      <c r="F50" s="61" t="e">
        <f>#REF!</f>
        <v>#REF!</v>
      </c>
      <c r="G50" s="61" t="e">
        <f>#REF!</f>
        <v>#REF!</v>
      </c>
      <c r="H50" s="61" t="e">
        <f>#REF!</f>
        <v>#REF!</v>
      </c>
      <c r="I50" s="61" t="e">
        <f>#REF!</f>
        <v>#REF!</v>
      </c>
      <c r="J50" s="61" t="e">
        <f>#REF!</f>
        <v>#REF!</v>
      </c>
      <c r="K50" s="505" t="e">
        <f>#REF!</f>
        <v>#REF!</v>
      </c>
      <c r="L50" s="506" t="e">
        <f>#REF!</f>
        <v>#REF!</v>
      </c>
    </row>
    <row r="51" spans="1:12" ht="81.599999999999994" customHeight="1">
      <c r="A51" s="418" t="e">
        <f>#REF!</f>
        <v>#REF!</v>
      </c>
      <c r="B51" s="421" t="e">
        <f>#REF!</f>
        <v>#REF!</v>
      </c>
      <c r="C51" s="490" t="e">
        <f>#REF!</f>
        <v>#REF!</v>
      </c>
      <c r="D51" s="490" t="e">
        <f>#REF!</f>
        <v>#REF!</v>
      </c>
      <c r="E51" s="420" t="e">
        <f>#REF!</f>
        <v>#REF!</v>
      </c>
      <c r="F51" s="61" t="e">
        <f>#REF!</f>
        <v>#REF!</v>
      </c>
      <c r="G51" s="61" t="e">
        <f>#REF!</f>
        <v>#REF!</v>
      </c>
      <c r="H51" s="61" t="e">
        <f>#REF!</f>
        <v>#REF!</v>
      </c>
      <c r="I51" s="61" t="e">
        <f>#REF!</f>
        <v>#REF!</v>
      </c>
      <c r="J51" s="61" t="e">
        <f>#REF!</f>
        <v>#REF!</v>
      </c>
      <c r="K51" s="505" t="e">
        <f>#REF!</f>
        <v>#REF!</v>
      </c>
      <c r="L51" s="506" t="e">
        <f>#REF!</f>
        <v>#REF!</v>
      </c>
    </row>
    <row r="52" spans="1:12" ht="79.5" customHeight="1">
      <c r="A52" s="418" t="e">
        <f>#REF!</f>
        <v>#REF!</v>
      </c>
      <c r="B52" s="421" t="e">
        <f>#REF!</f>
        <v>#REF!</v>
      </c>
      <c r="C52" s="490" t="e">
        <f>#REF!</f>
        <v>#REF!</v>
      </c>
      <c r="D52" s="490" t="e">
        <f>#REF!</f>
        <v>#REF!</v>
      </c>
      <c r="E52" s="420" t="e">
        <f>#REF!</f>
        <v>#REF!</v>
      </c>
      <c r="F52" s="61" t="e">
        <f>#REF!</f>
        <v>#REF!</v>
      </c>
      <c r="G52" s="61" t="e">
        <f>#REF!</f>
        <v>#REF!</v>
      </c>
      <c r="H52" s="61" t="e">
        <f>#REF!</f>
        <v>#REF!</v>
      </c>
      <c r="I52" s="61" t="e">
        <f>#REF!</f>
        <v>#REF!</v>
      </c>
      <c r="J52" s="61" t="e">
        <f>#REF!</f>
        <v>#REF!</v>
      </c>
      <c r="K52" s="505" t="e">
        <f>#REF!</f>
        <v>#REF!</v>
      </c>
      <c r="L52" s="506" t="e">
        <f>#REF!</f>
        <v>#REF!</v>
      </c>
    </row>
    <row r="53" spans="1:12" ht="57.75" customHeight="1">
      <c r="A53" s="418" t="e">
        <f>#REF!</f>
        <v>#REF!</v>
      </c>
      <c r="B53" s="421" t="e">
        <f>#REF!</f>
        <v>#REF!</v>
      </c>
      <c r="C53" s="490" t="e">
        <f>#REF!</f>
        <v>#REF!</v>
      </c>
      <c r="D53" s="490" t="e">
        <f>#REF!</f>
        <v>#REF!</v>
      </c>
      <c r="E53" s="420" t="e">
        <f>#REF!</f>
        <v>#REF!</v>
      </c>
      <c r="F53" s="61" t="e">
        <f>#REF!</f>
        <v>#REF!</v>
      </c>
      <c r="G53" s="61" t="e">
        <f>#REF!</f>
        <v>#REF!</v>
      </c>
      <c r="H53" s="61" t="e">
        <f>#REF!</f>
        <v>#REF!</v>
      </c>
      <c r="I53" s="61" t="e">
        <f>#REF!</f>
        <v>#REF!</v>
      </c>
      <c r="J53" s="61" t="e">
        <f>#REF!</f>
        <v>#REF!</v>
      </c>
      <c r="K53" s="505" t="e">
        <f>#REF!</f>
        <v>#REF!</v>
      </c>
      <c r="L53" s="506" t="e">
        <f>#REF!</f>
        <v>#REF!</v>
      </c>
    </row>
    <row r="54" spans="1:12" ht="57.75" customHeight="1">
      <c r="A54" s="418" t="e">
        <f>#REF!</f>
        <v>#REF!</v>
      </c>
      <c r="B54" s="421" t="e">
        <f>#REF!</f>
        <v>#REF!</v>
      </c>
      <c r="C54" s="490" t="e">
        <f>#REF!</f>
        <v>#REF!</v>
      </c>
      <c r="D54" s="490" t="e">
        <f>#REF!</f>
        <v>#REF!</v>
      </c>
      <c r="E54" s="420" t="e">
        <f>#REF!</f>
        <v>#REF!</v>
      </c>
      <c r="F54" s="61" t="e">
        <f>#REF!</f>
        <v>#REF!</v>
      </c>
      <c r="G54" s="61" t="e">
        <f>#REF!</f>
        <v>#REF!</v>
      </c>
      <c r="H54" s="61" t="e">
        <f>#REF!</f>
        <v>#REF!</v>
      </c>
      <c r="I54" s="61" t="e">
        <f>#REF!</f>
        <v>#REF!</v>
      </c>
      <c r="J54" s="61" t="e">
        <f>#REF!</f>
        <v>#REF!</v>
      </c>
      <c r="K54" s="505" t="e">
        <f>#REF!</f>
        <v>#REF!</v>
      </c>
      <c r="L54" s="506" t="e">
        <f>#REF!</f>
        <v>#REF!</v>
      </c>
    </row>
    <row r="55" spans="1:12" ht="111" customHeight="1">
      <c r="A55" s="418" t="e">
        <f>#REF!</f>
        <v>#REF!</v>
      </c>
      <c r="B55" s="421" t="e">
        <f>#REF!</f>
        <v>#REF!</v>
      </c>
      <c r="C55" s="490" t="e">
        <f>#REF!</f>
        <v>#REF!</v>
      </c>
      <c r="D55" s="490" t="e">
        <f>#REF!</f>
        <v>#REF!</v>
      </c>
      <c r="E55" s="420" t="e">
        <f>#REF!</f>
        <v>#REF!</v>
      </c>
      <c r="F55" s="61" t="e">
        <f>#REF!</f>
        <v>#REF!</v>
      </c>
      <c r="G55" s="61" t="e">
        <f>#REF!</f>
        <v>#REF!</v>
      </c>
      <c r="H55" s="61" t="e">
        <f>#REF!</f>
        <v>#REF!</v>
      </c>
      <c r="I55" s="61" t="e">
        <f>#REF!</f>
        <v>#REF!</v>
      </c>
      <c r="J55" s="61" t="e">
        <f>#REF!</f>
        <v>#REF!</v>
      </c>
      <c r="K55" s="505" t="e">
        <f>#REF!</f>
        <v>#REF!</v>
      </c>
      <c r="L55" s="506" t="e">
        <f>#REF!</f>
        <v>#REF!</v>
      </c>
    </row>
    <row r="56" spans="1:12" ht="73.150000000000006" customHeight="1">
      <c r="A56" s="418" t="e">
        <f>#REF!</f>
        <v>#REF!</v>
      </c>
      <c r="B56" s="421" t="e">
        <f>#REF!</f>
        <v>#REF!</v>
      </c>
      <c r="C56" s="490" t="e">
        <f>#REF!</f>
        <v>#REF!</v>
      </c>
      <c r="D56" s="490" t="e">
        <f>#REF!</f>
        <v>#REF!</v>
      </c>
      <c r="E56" s="420" t="e">
        <f>#REF!</f>
        <v>#REF!</v>
      </c>
      <c r="F56" s="61" t="e">
        <f>#REF!</f>
        <v>#REF!</v>
      </c>
      <c r="G56" s="61" t="e">
        <f>#REF!</f>
        <v>#REF!</v>
      </c>
      <c r="H56" s="61" t="e">
        <f>#REF!</f>
        <v>#REF!</v>
      </c>
      <c r="I56" s="61" t="e">
        <f>#REF!</f>
        <v>#REF!</v>
      </c>
      <c r="J56" s="61" t="e">
        <f>#REF!</f>
        <v>#REF!</v>
      </c>
      <c r="K56" s="505" t="e">
        <f>#REF!</f>
        <v>#REF!</v>
      </c>
      <c r="L56" s="506" t="e">
        <f>#REF!</f>
        <v>#REF!</v>
      </c>
    </row>
    <row r="57" spans="1:12" ht="26.65" customHeight="1">
      <c r="A57" s="418" t="e">
        <f>#REF!</f>
        <v>#REF!</v>
      </c>
      <c r="B57" s="421" t="e">
        <f>#REF!</f>
        <v>#REF!</v>
      </c>
      <c r="C57" s="490" t="e">
        <f>#REF!</f>
        <v>#REF!</v>
      </c>
      <c r="D57" s="490" t="e">
        <f>#REF!</f>
        <v>#REF!</v>
      </c>
      <c r="E57" s="420" t="e">
        <f>#REF!</f>
        <v>#REF!</v>
      </c>
      <c r="F57" s="61" t="e">
        <f>#REF!</f>
        <v>#REF!</v>
      </c>
      <c r="G57" s="61" t="e">
        <f>#REF!</f>
        <v>#REF!</v>
      </c>
      <c r="H57" s="61" t="e">
        <f>#REF!</f>
        <v>#REF!</v>
      </c>
      <c r="I57" s="61" t="e">
        <f>#REF!</f>
        <v>#REF!</v>
      </c>
      <c r="J57" s="61" t="e">
        <f>#REF!</f>
        <v>#REF!</v>
      </c>
      <c r="K57" s="505" t="e">
        <f>#REF!</f>
        <v>#REF!</v>
      </c>
      <c r="L57" s="506" t="e">
        <f>#REF!</f>
        <v>#REF!</v>
      </c>
    </row>
    <row r="58" spans="1:12" ht="67.150000000000006" customHeight="1">
      <c r="A58" s="418" t="e">
        <f>#REF!</f>
        <v>#REF!</v>
      </c>
      <c r="B58" s="421" t="e">
        <f>#REF!</f>
        <v>#REF!</v>
      </c>
      <c r="C58" s="490" t="e">
        <f>#REF!</f>
        <v>#REF!</v>
      </c>
      <c r="D58" s="490" t="e">
        <f>#REF!</f>
        <v>#REF!</v>
      </c>
      <c r="E58" s="420" t="e">
        <f>#REF!</f>
        <v>#REF!</v>
      </c>
      <c r="F58" s="61" t="e">
        <f>#REF!</f>
        <v>#REF!</v>
      </c>
      <c r="G58" s="61" t="e">
        <f>#REF!</f>
        <v>#REF!</v>
      </c>
      <c r="H58" s="61" t="e">
        <f>#REF!</f>
        <v>#REF!</v>
      </c>
      <c r="I58" s="61" t="e">
        <f>#REF!</f>
        <v>#REF!</v>
      </c>
      <c r="J58" s="61" t="e">
        <f>#REF!</f>
        <v>#REF!</v>
      </c>
      <c r="K58" s="505" t="e">
        <f>#REF!</f>
        <v>#REF!</v>
      </c>
      <c r="L58" s="506" t="e">
        <f>#REF!</f>
        <v>#REF!</v>
      </c>
    </row>
    <row r="59" spans="1:12" ht="31.5" customHeight="1">
      <c r="A59" s="418" t="e">
        <f>#REF!</f>
        <v>#REF!</v>
      </c>
      <c r="B59" s="421" t="e">
        <f>#REF!</f>
        <v>#REF!</v>
      </c>
      <c r="C59" s="490" t="e">
        <f>#REF!</f>
        <v>#REF!</v>
      </c>
      <c r="D59" s="490" t="e">
        <f>#REF!</f>
        <v>#REF!</v>
      </c>
      <c r="E59" s="420" t="e">
        <f>#REF!</f>
        <v>#REF!</v>
      </c>
      <c r="F59" s="61" t="e">
        <f>#REF!</f>
        <v>#REF!</v>
      </c>
      <c r="G59" s="61" t="e">
        <f>#REF!</f>
        <v>#REF!</v>
      </c>
      <c r="H59" s="61" t="e">
        <f>#REF!</f>
        <v>#REF!</v>
      </c>
      <c r="I59" s="61" t="e">
        <f>#REF!</f>
        <v>#REF!</v>
      </c>
      <c r="J59" s="61" t="e">
        <f>#REF!</f>
        <v>#REF!</v>
      </c>
      <c r="K59" s="505" t="e">
        <f>#REF!</f>
        <v>#REF!</v>
      </c>
      <c r="L59" s="506" t="e">
        <f>#REF!</f>
        <v>#REF!</v>
      </c>
    </row>
    <row r="60" spans="1:12" ht="31.5" customHeight="1">
      <c r="A60" s="418" t="e">
        <f>#REF!</f>
        <v>#REF!</v>
      </c>
      <c r="B60" s="421" t="e">
        <f>#REF!</f>
        <v>#REF!</v>
      </c>
      <c r="C60" s="490" t="e">
        <f>#REF!</f>
        <v>#REF!</v>
      </c>
      <c r="D60" s="490" t="e">
        <f>#REF!</f>
        <v>#REF!</v>
      </c>
      <c r="E60" s="420" t="e">
        <f>#REF!</f>
        <v>#REF!</v>
      </c>
      <c r="F60" s="61" t="e">
        <f>#REF!</f>
        <v>#REF!</v>
      </c>
      <c r="G60" s="61" t="e">
        <f>#REF!</f>
        <v>#REF!</v>
      </c>
      <c r="H60" s="61" t="e">
        <f>#REF!</f>
        <v>#REF!</v>
      </c>
      <c r="I60" s="61" t="e">
        <f>#REF!</f>
        <v>#REF!</v>
      </c>
      <c r="J60" s="61" t="e">
        <f>#REF!</f>
        <v>#REF!</v>
      </c>
      <c r="K60" s="505" t="e">
        <f>#REF!</f>
        <v>#REF!</v>
      </c>
      <c r="L60" s="506" t="e">
        <f>#REF!</f>
        <v>#REF!</v>
      </c>
    </row>
    <row r="61" spans="1:12" ht="31.5" customHeight="1">
      <c r="A61" s="418" t="e">
        <f>#REF!</f>
        <v>#REF!</v>
      </c>
      <c r="B61" s="421" t="e">
        <f>#REF!</f>
        <v>#REF!</v>
      </c>
      <c r="C61" s="490" t="e">
        <f>#REF!</f>
        <v>#REF!</v>
      </c>
      <c r="D61" s="490" t="e">
        <f>#REF!</f>
        <v>#REF!</v>
      </c>
      <c r="E61" s="420" t="e">
        <f>#REF!</f>
        <v>#REF!</v>
      </c>
      <c r="F61" s="61" t="e">
        <f>#REF!</f>
        <v>#REF!</v>
      </c>
      <c r="G61" s="61" t="e">
        <f>#REF!</f>
        <v>#REF!</v>
      </c>
      <c r="H61" s="61" t="e">
        <f>#REF!</f>
        <v>#REF!</v>
      </c>
      <c r="I61" s="61" t="e">
        <f>#REF!</f>
        <v>#REF!</v>
      </c>
      <c r="J61" s="61" t="e">
        <f>#REF!</f>
        <v>#REF!</v>
      </c>
      <c r="K61" s="505" t="e">
        <f>#REF!</f>
        <v>#REF!</v>
      </c>
      <c r="L61" s="506" t="e">
        <f>#REF!</f>
        <v>#REF!</v>
      </c>
    </row>
    <row r="62" spans="1:12" ht="29.65" customHeight="1">
      <c r="A62" s="418" t="e">
        <f>#REF!</f>
        <v>#REF!</v>
      </c>
      <c r="B62" s="421" t="e">
        <f>#REF!</f>
        <v>#REF!</v>
      </c>
      <c r="C62" s="490" t="e">
        <f>#REF!</f>
        <v>#REF!</v>
      </c>
      <c r="D62" s="490" t="e">
        <f>#REF!</f>
        <v>#REF!</v>
      </c>
      <c r="E62" s="420" t="e">
        <f>#REF!</f>
        <v>#REF!</v>
      </c>
      <c r="F62" s="61" t="e">
        <f>#REF!</f>
        <v>#REF!</v>
      </c>
      <c r="G62" s="61" t="e">
        <f>#REF!</f>
        <v>#REF!</v>
      </c>
      <c r="H62" s="61" t="e">
        <f>#REF!</f>
        <v>#REF!</v>
      </c>
      <c r="I62" s="61" t="e">
        <f>#REF!</f>
        <v>#REF!</v>
      </c>
      <c r="J62" s="61" t="e">
        <f>#REF!</f>
        <v>#REF!</v>
      </c>
      <c r="K62" s="505" t="e">
        <f>#REF!</f>
        <v>#REF!</v>
      </c>
      <c r="L62" s="506" t="e">
        <f>#REF!</f>
        <v>#REF!</v>
      </c>
    </row>
    <row r="63" spans="1:12" ht="52.5" customHeight="1">
      <c r="A63" s="418" t="e">
        <f>#REF!</f>
        <v>#REF!</v>
      </c>
      <c r="B63" s="421" t="e">
        <f>#REF!</f>
        <v>#REF!</v>
      </c>
      <c r="C63" s="490" t="e">
        <f>#REF!</f>
        <v>#REF!</v>
      </c>
      <c r="D63" s="490" t="e">
        <f>#REF!</f>
        <v>#REF!</v>
      </c>
      <c r="E63" s="420" t="e">
        <f>#REF!</f>
        <v>#REF!</v>
      </c>
      <c r="F63" s="61" t="e">
        <f>#REF!</f>
        <v>#REF!</v>
      </c>
      <c r="G63" s="61" t="e">
        <f>#REF!</f>
        <v>#REF!</v>
      </c>
      <c r="H63" s="61" t="e">
        <f>#REF!</f>
        <v>#REF!</v>
      </c>
      <c r="I63" s="61" t="e">
        <f>#REF!</f>
        <v>#REF!</v>
      </c>
      <c r="J63" s="61" t="e">
        <f>#REF!</f>
        <v>#REF!</v>
      </c>
      <c r="K63" s="505" t="e">
        <f>#REF!</f>
        <v>#REF!</v>
      </c>
      <c r="L63" s="506" t="e">
        <f>#REF!</f>
        <v>#REF!</v>
      </c>
    </row>
    <row r="64" spans="1:12" ht="54.75" customHeight="1">
      <c r="A64" s="418" t="e">
        <f>#REF!</f>
        <v>#REF!</v>
      </c>
      <c r="B64" s="421" t="e">
        <f>#REF!</f>
        <v>#REF!</v>
      </c>
      <c r="C64" s="490" t="e">
        <f>#REF!</f>
        <v>#REF!</v>
      </c>
      <c r="D64" s="490" t="e">
        <f>#REF!</f>
        <v>#REF!</v>
      </c>
      <c r="E64" s="420" t="e">
        <f>#REF!</f>
        <v>#REF!</v>
      </c>
      <c r="F64" s="61" t="e">
        <f>#REF!</f>
        <v>#REF!</v>
      </c>
      <c r="G64" s="61" t="e">
        <f>#REF!</f>
        <v>#REF!</v>
      </c>
      <c r="H64" s="61" t="e">
        <f>#REF!</f>
        <v>#REF!</v>
      </c>
      <c r="I64" s="61" t="e">
        <f>#REF!</f>
        <v>#REF!</v>
      </c>
      <c r="J64" s="61" t="e">
        <f>#REF!</f>
        <v>#REF!</v>
      </c>
      <c r="K64" s="505" t="e">
        <f>#REF!</f>
        <v>#REF!</v>
      </c>
      <c r="L64" s="506" t="e">
        <f>#REF!</f>
        <v>#REF!</v>
      </c>
    </row>
    <row r="65" spans="1:12" ht="54.75" customHeight="1">
      <c r="A65" s="418" t="e">
        <f>#REF!</f>
        <v>#REF!</v>
      </c>
      <c r="B65" s="421" t="e">
        <f>#REF!</f>
        <v>#REF!</v>
      </c>
      <c r="C65" s="490" t="e">
        <f>#REF!</f>
        <v>#REF!</v>
      </c>
      <c r="D65" s="490" t="e">
        <f>#REF!</f>
        <v>#REF!</v>
      </c>
      <c r="E65" s="420" t="e">
        <f>#REF!</f>
        <v>#REF!</v>
      </c>
      <c r="F65" s="61" t="e">
        <f>#REF!</f>
        <v>#REF!</v>
      </c>
      <c r="G65" s="61" t="e">
        <f>#REF!</f>
        <v>#REF!</v>
      </c>
      <c r="H65" s="61" t="e">
        <f>#REF!</f>
        <v>#REF!</v>
      </c>
      <c r="I65" s="61" t="e">
        <f>#REF!</f>
        <v>#REF!</v>
      </c>
      <c r="J65" s="61" t="e">
        <f>#REF!</f>
        <v>#REF!</v>
      </c>
      <c r="K65" s="505" t="e">
        <f>#REF!</f>
        <v>#REF!</v>
      </c>
      <c r="L65" s="506" t="e">
        <f>#REF!</f>
        <v>#REF!</v>
      </c>
    </row>
    <row r="66" spans="1:12" ht="54.75" customHeight="1">
      <c r="A66" s="418" t="e">
        <f>#REF!</f>
        <v>#REF!</v>
      </c>
      <c r="B66" s="421" t="e">
        <f>#REF!</f>
        <v>#REF!</v>
      </c>
      <c r="C66" s="490" t="e">
        <f>#REF!</f>
        <v>#REF!</v>
      </c>
      <c r="D66" s="490" t="e">
        <f>#REF!</f>
        <v>#REF!</v>
      </c>
      <c r="E66" s="420" t="e">
        <f>#REF!</f>
        <v>#REF!</v>
      </c>
      <c r="F66" s="61" t="e">
        <f>#REF!</f>
        <v>#REF!</v>
      </c>
      <c r="G66" s="61" t="e">
        <f>#REF!</f>
        <v>#REF!</v>
      </c>
      <c r="H66" s="61" t="e">
        <f>#REF!</f>
        <v>#REF!</v>
      </c>
      <c r="I66" s="61" t="e">
        <f>#REF!</f>
        <v>#REF!</v>
      </c>
      <c r="J66" s="61" t="e">
        <f>#REF!</f>
        <v>#REF!</v>
      </c>
      <c r="K66" s="505" t="e">
        <f>#REF!</f>
        <v>#REF!</v>
      </c>
      <c r="L66" s="506" t="e">
        <f>#REF!</f>
        <v>#REF!</v>
      </c>
    </row>
    <row r="67" spans="1:12" ht="54.75" customHeight="1">
      <c r="A67" s="418" t="e">
        <f>#REF!</f>
        <v>#REF!</v>
      </c>
      <c r="B67" s="421" t="e">
        <f>#REF!</f>
        <v>#REF!</v>
      </c>
      <c r="C67" s="490" t="e">
        <f>#REF!</f>
        <v>#REF!</v>
      </c>
      <c r="D67" s="490" t="e">
        <f>#REF!</f>
        <v>#REF!</v>
      </c>
      <c r="E67" s="420" t="e">
        <f>#REF!</f>
        <v>#REF!</v>
      </c>
      <c r="F67" s="61" t="e">
        <f>#REF!</f>
        <v>#REF!</v>
      </c>
      <c r="G67" s="61" t="e">
        <f>#REF!</f>
        <v>#REF!</v>
      </c>
      <c r="H67" s="61" t="e">
        <f>#REF!</f>
        <v>#REF!</v>
      </c>
      <c r="I67" s="61" t="e">
        <f>#REF!</f>
        <v>#REF!</v>
      </c>
      <c r="J67" s="61" t="e">
        <f>#REF!</f>
        <v>#REF!</v>
      </c>
      <c r="K67" s="505" t="e">
        <f>#REF!</f>
        <v>#REF!</v>
      </c>
      <c r="L67" s="506" t="e">
        <f>#REF!</f>
        <v>#REF!</v>
      </c>
    </row>
    <row r="68" spans="1:12" ht="54.75" customHeight="1">
      <c r="A68" s="418" t="e">
        <f>#REF!</f>
        <v>#REF!</v>
      </c>
      <c r="B68" s="421" t="e">
        <f>#REF!</f>
        <v>#REF!</v>
      </c>
      <c r="C68" s="490" t="e">
        <f>#REF!</f>
        <v>#REF!</v>
      </c>
      <c r="D68" s="490" t="e">
        <f>#REF!</f>
        <v>#REF!</v>
      </c>
      <c r="E68" s="420" t="e">
        <f>#REF!</f>
        <v>#REF!</v>
      </c>
      <c r="F68" s="61" t="e">
        <f>#REF!</f>
        <v>#REF!</v>
      </c>
      <c r="G68" s="61" t="e">
        <f>#REF!</f>
        <v>#REF!</v>
      </c>
      <c r="H68" s="61" t="e">
        <f>#REF!</f>
        <v>#REF!</v>
      </c>
      <c r="I68" s="61" t="e">
        <f>#REF!</f>
        <v>#REF!</v>
      </c>
      <c r="J68" s="61" t="e">
        <f>#REF!</f>
        <v>#REF!</v>
      </c>
      <c r="K68" s="505" t="e">
        <f>#REF!</f>
        <v>#REF!</v>
      </c>
      <c r="L68" s="506" t="e">
        <f>#REF!</f>
        <v>#REF!</v>
      </c>
    </row>
    <row r="69" spans="1:12" ht="54.75" customHeight="1">
      <c r="A69" s="418" t="e">
        <f>#REF!</f>
        <v>#REF!</v>
      </c>
      <c r="B69" s="421" t="e">
        <f>#REF!</f>
        <v>#REF!</v>
      </c>
      <c r="C69" s="490" t="e">
        <f>#REF!</f>
        <v>#REF!</v>
      </c>
      <c r="D69" s="490" t="e">
        <f>#REF!</f>
        <v>#REF!</v>
      </c>
      <c r="E69" s="420" t="e">
        <f>#REF!</f>
        <v>#REF!</v>
      </c>
      <c r="F69" s="61" t="e">
        <f>#REF!</f>
        <v>#REF!</v>
      </c>
      <c r="G69" s="61" t="e">
        <f>#REF!</f>
        <v>#REF!</v>
      </c>
      <c r="H69" s="61" t="e">
        <f>#REF!</f>
        <v>#REF!</v>
      </c>
      <c r="I69" s="61" t="e">
        <f>#REF!</f>
        <v>#REF!</v>
      </c>
      <c r="J69" s="61" t="e">
        <f>#REF!</f>
        <v>#REF!</v>
      </c>
      <c r="K69" s="505" t="e">
        <f>#REF!</f>
        <v>#REF!</v>
      </c>
      <c r="L69" s="506" t="e">
        <f>#REF!</f>
        <v>#REF!</v>
      </c>
    </row>
    <row r="70" spans="1:12" ht="54.75" customHeight="1">
      <c r="A70" s="418" t="e">
        <f>#REF!</f>
        <v>#REF!</v>
      </c>
      <c r="B70" s="421" t="e">
        <f>#REF!</f>
        <v>#REF!</v>
      </c>
      <c r="C70" s="490" t="e">
        <f>#REF!</f>
        <v>#REF!</v>
      </c>
      <c r="D70" s="490" t="e">
        <f>#REF!</f>
        <v>#REF!</v>
      </c>
      <c r="E70" s="420" t="e">
        <f>#REF!</f>
        <v>#REF!</v>
      </c>
      <c r="F70" s="61" t="e">
        <f>#REF!</f>
        <v>#REF!</v>
      </c>
      <c r="G70" s="61" t="e">
        <f>#REF!</f>
        <v>#REF!</v>
      </c>
      <c r="H70" s="61" t="e">
        <f>#REF!</f>
        <v>#REF!</v>
      </c>
      <c r="I70" s="61" t="e">
        <f>#REF!</f>
        <v>#REF!</v>
      </c>
      <c r="J70" s="61" t="e">
        <f>#REF!</f>
        <v>#REF!</v>
      </c>
      <c r="K70" s="505" t="e">
        <f>#REF!</f>
        <v>#REF!</v>
      </c>
      <c r="L70" s="506" t="e">
        <f>#REF!</f>
        <v>#REF!</v>
      </c>
    </row>
    <row r="71" spans="1:12" ht="54.75" customHeight="1">
      <c r="A71" s="418" t="e">
        <f>#REF!</f>
        <v>#REF!</v>
      </c>
      <c r="B71" s="421" t="e">
        <f>#REF!</f>
        <v>#REF!</v>
      </c>
      <c r="C71" s="490" t="e">
        <f>#REF!</f>
        <v>#REF!</v>
      </c>
      <c r="D71" s="490" t="e">
        <f>#REF!</f>
        <v>#REF!</v>
      </c>
      <c r="E71" s="420" t="e">
        <f>#REF!</f>
        <v>#REF!</v>
      </c>
      <c r="F71" s="61" t="e">
        <f>#REF!</f>
        <v>#REF!</v>
      </c>
      <c r="G71" s="61" t="e">
        <f>#REF!</f>
        <v>#REF!</v>
      </c>
      <c r="H71" s="61" t="e">
        <f>#REF!</f>
        <v>#REF!</v>
      </c>
      <c r="I71" s="61" t="e">
        <f>#REF!</f>
        <v>#REF!</v>
      </c>
      <c r="J71" s="61" t="e">
        <f>#REF!</f>
        <v>#REF!</v>
      </c>
      <c r="K71" s="505" t="e">
        <f>#REF!</f>
        <v>#REF!</v>
      </c>
      <c r="L71" s="506" t="e">
        <f>#REF!</f>
        <v>#REF!</v>
      </c>
    </row>
    <row r="72" spans="1:12" ht="54.75" customHeight="1">
      <c r="A72" s="418" t="e">
        <f>#REF!</f>
        <v>#REF!</v>
      </c>
      <c r="B72" s="421" t="e">
        <f>#REF!</f>
        <v>#REF!</v>
      </c>
      <c r="C72" s="490" t="e">
        <f>#REF!</f>
        <v>#REF!</v>
      </c>
      <c r="D72" s="490" t="e">
        <f>#REF!</f>
        <v>#REF!</v>
      </c>
      <c r="E72" s="420" t="e">
        <f>#REF!</f>
        <v>#REF!</v>
      </c>
      <c r="F72" s="61" t="e">
        <f>#REF!</f>
        <v>#REF!</v>
      </c>
      <c r="G72" s="61" t="e">
        <f>#REF!</f>
        <v>#REF!</v>
      </c>
      <c r="H72" s="61" t="e">
        <f>#REF!</f>
        <v>#REF!</v>
      </c>
      <c r="I72" s="61" t="e">
        <f>#REF!</f>
        <v>#REF!</v>
      </c>
      <c r="J72" s="61" t="e">
        <f>#REF!</f>
        <v>#REF!</v>
      </c>
      <c r="K72" s="505" t="e">
        <f>#REF!</f>
        <v>#REF!</v>
      </c>
      <c r="L72" s="506" t="e">
        <f>#REF!</f>
        <v>#REF!</v>
      </c>
    </row>
    <row r="73" spans="1:12" ht="54.75" customHeight="1">
      <c r="A73" s="418" t="e">
        <f>#REF!</f>
        <v>#REF!</v>
      </c>
      <c r="B73" s="421" t="e">
        <f>#REF!</f>
        <v>#REF!</v>
      </c>
      <c r="C73" s="490" t="e">
        <f>#REF!</f>
        <v>#REF!</v>
      </c>
      <c r="D73" s="490" t="e">
        <f>#REF!</f>
        <v>#REF!</v>
      </c>
      <c r="E73" s="420" t="e">
        <f>#REF!</f>
        <v>#REF!</v>
      </c>
      <c r="F73" s="61" t="e">
        <f>#REF!</f>
        <v>#REF!</v>
      </c>
      <c r="G73" s="61" t="e">
        <f>#REF!</f>
        <v>#REF!</v>
      </c>
      <c r="H73" s="61" t="e">
        <f>#REF!</f>
        <v>#REF!</v>
      </c>
      <c r="I73" s="61" t="e">
        <f>#REF!</f>
        <v>#REF!</v>
      </c>
      <c r="J73" s="61" t="e">
        <f>#REF!</f>
        <v>#REF!</v>
      </c>
      <c r="K73" s="505" t="e">
        <f>#REF!</f>
        <v>#REF!</v>
      </c>
      <c r="L73" s="506" t="e">
        <f>#REF!</f>
        <v>#REF!</v>
      </c>
    </row>
    <row r="74" spans="1:12" ht="54.75" customHeight="1">
      <c r="A74" s="418" t="e">
        <f>#REF!</f>
        <v>#REF!</v>
      </c>
      <c r="B74" s="421" t="e">
        <f>#REF!</f>
        <v>#REF!</v>
      </c>
      <c r="C74" s="490" t="e">
        <f>#REF!</f>
        <v>#REF!</v>
      </c>
      <c r="D74" s="490" t="e">
        <f>#REF!</f>
        <v>#REF!</v>
      </c>
      <c r="E74" s="420" t="e">
        <f>#REF!</f>
        <v>#REF!</v>
      </c>
      <c r="F74" s="61" t="e">
        <f>#REF!</f>
        <v>#REF!</v>
      </c>
      <c r="G74" s="61" t="e">
        <f>#REF!</f>
        <v>#REF!</v>
      </c>
      <c r="H74" s="61" t="e">
        <f>#REF!</f>
        <v>#REF!</v>
      </c>
      <c r="I74" s="61" t="e">
        <f>#REF!</f>
        <v>#REF!</v>
      </c>
      <c r="J74" s="61" t="e">
        <f>#REF!</f>
        <v>#REF!</v>
      </c>
      <c r="K74" s="505" t="e">
        <f>#REF!</f>
        <v>#REF!</v>
      </c>
      <c r="L74" s="506" t="e">
        <f>#REF!</f>
        <v>#REF!</v>
      </c>
    </row>
    <row r="75" spans="1:12" ht="54.75" customHeight="1">
      <c r="A75" s="418" t="e">
        <f>#REF!</f>
        <v>#REF!</v>
      </c>
      <c r="B75" s="421" t="e">
        <f>#REF!</f>
        <v>#REF!</v>
      </c>
      <c r="C75" s="490" t="e">
        <f>#REF!</f>
        <v>#REF!</v>
      </c>
      <c r="D75" s="490" t="e">
        <f>#REF!</f>
        <v>#REF!</v>
      </c>
      <c r="E75" s="420" t="e">
        <f>#REF!</f>
        <v>#REF!</v>
      </c>
      <c r="F75" s="61" t="e">
        <f>#REF!</f>
        <v>#REF!</v>
      </c>
      <c r="G75" s="61" t="e">
        <f>#REF!</f>
        <v>#REF!</v>
      </c>
      <c r="H75" s="61" t="e">
        <f>#REF!</f>
        <v>#REF!</v>
      </c>
      <c r="I75" s="61" t="e">
        <f>#REF!</f>
        <v>#REF!</v>
      </c>
      <c r="J75" s="61" t="e">
        <f>#REF!</f>
        <v>#REF!</v>
      </c>
      <c r="K75" s="505" t="e">
        <f>#REF!</f>
        <v>#REF!</v>
      </c>
      <c r="L75" s="506" t="e">
        <f>#REF!</f>
        <v>#REF!</v>
      </c>
    </row>
    <row r="76" spans="1:12" ht="54.75" customHeight="1">
      <c r="A76" s="418" t="e">
        <f>#REF!</f>
        <v>#REF!</v>
      </c>
      <c r="B76" s="421" t="e">
        <f>#REF!</f>
        <v>#REF!</v>
      </c>
      <c r="C76" s="490" t="e">
        <f>#REF!</f>
        <v>#REF!</v>
      </c>
      <c r="D76" s="490" t="e">
        <f>#REF!</f>
        <v>#REF!</v>
      </c>
      <c r="E76" s="420" t="e">
        <f>#REF!</f>
        <v>#REF!</v>
      </c>
      <c r="F76" s="61" t="e">
        <f>#REF!</f>
        <v>#REF!</v>
      </c>
      <c r="G76" s="61" t="e">
        <f>#REF!</f>
        <v>#REF!</v>
      </c>
      <c r="H76" s="61" t="e">
        <f>#REF!</f>
        <v>#REF!</v>
      </c>
      <c r="I76" s="61" t="e">
        <f>#REF!</f>
        <v>#REF!</v>
      </c>
      <c r="J76" s="61" t="e">
        <f>#REF!</f>
        <v>#REF!</v>
      </c>
      <c r="K76" s="505" t="e">
        <f>#REF!</f>
        <v>#REF!</v>
      </c>
      <c r="L76" s="506" t="e">
        <f>#REF!</f>
        <v>#REF!</v>
      </c>
    </row>
    <row r="77" spans="1:12" ht="54.75" customHeight="1">
      <c r="A77" s="418" t="e">
        <f>#REF!</f>
        <v>#REF!</v>
      </c>
      <c r="B77" s="421" t="e">
        <f>#REF!</f>
        <v>#REF!</v>
      </c>
      <c r="C77" s="490" t="e">
        <f>#REF!</f>
        <v>#REF!</v>
      </c>
      <c r="D77" s="490" t="e">
        <f>#REF!</f>
        <v>#REF!</v>
      </c>
      <c r="E77" s="420" t="e">
        <f>#REF!</f>
        <v>#REF!</v>
      </c>
      <c r="F77" s="61" t="e">
        <f>#REF!</f>
        <v>#REF!</v>
      </c>
      <c r="G77" s="61" t="e">
        <f>#REF!</f>
        <v>#REF!</v>
      </c>
      <c r="H77" s="61" t="e">
        <f>#REF!</f>
        <v>#REF!</v>
      </c>
      <c r="I77" s="61" t="e">
        <f>#REF!</f>
        <v>#REF!</v>
      </c>
      <c r="J77" s="61" t="e">
        <f>#REF!</f>
        <v>#REF!</v>
      </c>
      <c r="K77" s="505" t="e">
        <f>#REF!</f>
        <v>#REF!</v>
      </c>
      <c r="L77" s="506" t="e">
        <f>#REF!</f>
        <v>#REF!</v>
      </c>
    </row>
    <row r="78" spans="1:12" ht="54.75" customHeight="1">
      <c r="A78" s="418" t="e">
        <f>#REF!</f>
        <v>#REF!</v>
      </c>
      <c r="B78" s="421" t="e">
        <f>#REF!</f>
        <v>#REF!</v>
      </c>
      <c r="C78" s="490" t="e">
        <f>#REF!</f>
        <v>#REF!</v>
      </c>
      <c r="D78" s="490" t="e">
        <f>#REF!</f>
        <v>#REF!</v>
      </c>
      <c r="E78" s="420" t="e">
        <f>#REF!</f>
        <v>#REF!</v>
      </c>
      <c r="F78" s="61" t="e">
        <f>#REF!</f>
        <v>#REF!</v>
      </c>
      <c r="G78" s="61" t="e">
        <f>#REF!</f>
        <v>#REF!</v>
      </c>
      <c r="H78" s="61" t="e">
        <f>#REF!</f>
        <v>#REF!</v>
      </c>
      <c r="I78" s="61" t="e">
        <f>#REF!</f>
        <v>#REF!</v>
      </c>
      <c r="J78" s="61" t="e">
        <f>#REF!</f>
        <v>#REF!</v>
      </c>
      <c r="K78" s="505" t="e">
        <f>#REF!</f>
        <v>#REF!</v>
      </c>
      <c r="L78" s="506" t="e">
        <f>#REF!</f>
        <v>#REF!</v>
      </c>
    </row>
    <row r="79" spans="1:12" ht="34.5" customHeight="1">
      <c r="A79" s="418" t="e">
        <f>#REF!</f>
        <v>#REF!</v>
      </c>
      <c r="B79" s="421" t="e">
        <f>#REF!</f>
        <v>#REF!</v>
      </c>
      <c r="C79" s="490" t="e">
        <f>#REF!</f>
        <v>#REF!</v>
      </c>
      <c r="D79" s="490" t="e">
        <f>#REF!</f>
        <v>#REF!</v>
      </c>
      <c r="E79" s="420" t="e">
        <f>#REF!</f>
        <v>#REF!</v>
      </c>
      <c r="F79" s="61" t="e">
        <f>#REF!</f>
        <v>#REF!</v>
      </c>
      <c r="G79" s="61" t="e">
        <f>#REF!</f>
        <v>#REF!</v>
      </c>
      <c r="H79" s="61" t="e">
        <f>#REF!</f>
        <v>#REF!</v>
      </c>
      <c r="I79" s="61" t="e">
        <f>#REF!</f>
        <v>#REF!</v>
      </c>
      <c r="J79" s="61" t="e">
        <f>#REF!</f>
        <v>#REF!</v>
      </c>
      <c r="K79" s="505" t="e">
        <f>#REF!</f>
        <v>#REF!</v>
      </c>
      <c r="L79" s="506" t="e">
        <f>#REF!</f>
        <v>#REF!</v>
      </c>
    </row>
    <row r="80" spans="1:12" ht="31.15" customHeight="1">
      <c r="A80" s="418" t="e">
        <f>#REF!</f>
        <v>#REF!</v>
      </c>
      <c r="B80" s="421" t="e">
        <f>#REF!</f>
        <v>#REF!</v>
      </c>
      <c r="C80" s="490" t="e">
        <f>#REF!</f>
        <v>#REF!</v>
      </c>
      <c r="D80" s="490" t="e">
        <f>#REF!</f>
        <v>#REF!</v>
      </c>
      <c r="E80" s="420" t="e">
        <f>#REF!</f>
        <v>#REF!</v>
      </c>
      <c r="F80" s="61" t="e">
        <f>#REF!</f>
        <v>#REF!</v>
      </c>
      <c r="G80" s="61" t="e">
        <f>#REF!</f>
        <v>#REF!</v>
      </c>
      <c r="H80" s="61" t="e">
        <f>#REF!</f>
        <v>#REF!</v>
      </c>
      <c r="I80" s="61" t="e">
        <f>#REF!</f>
        <v>#REF!</v>
      </c>
      <c r="J80" s="61" t="e">
        <f>#REF!</f>
        <v>#REF!</v>
      </c>
      <c r="K80" s="505" t="e">
        <f>#REF!</f>
        <v>#REF!</v>
      </c>
      <c r="L80" s="506" t="e">
        <f>#REF!</f>
        <v>#REF!</v>
      </c>
    </row>
    <row r="81" spans="1:12" ht="40.15" customHeight="1">
      <c r="A81" s="418" t="e">
        <f>#REF!</f>
        <v>#REF!</v>
      </c>
      <c r="B81" s="421" t="e">
        <f>#REF!</f>
        <v>#REF!</v>
      </c>
      <c r="C81" s="490" t="e">
        <f>#REF!</f>
        <v>#REF!</v>
      </c>
      <c r="D81" s="490" t="e">
        <f>#REF!</f>
        <v>#REF!</v>
      </c>
      <c r="E81" s="420" t="e">
        <f>#REF!</f>
        <v>#REF!</v>
      </c>
      <c r="F81" s="61" t="e">
        <f>#REF!</f>
        <v>#REF!</v>
      </c>
      <c r="G81" s="61" t="e">
        <f>#REF!</f>
        <v>#REF!</v>
      </c>
      <c r="H81" s="61" t="e">
        <f>#REF!</f>
        <v>#REF!</v>
      </c>
      <c r="I81" s="61" t="e">
        <f>#REF!</f>
        <v>#REF!</v>
      </c>
      <c r="J81" s="61" t="e">
        <f>#REF!</f>
        <v>#REF!</v>
      </c>
      <c r="K81" s="505" t="e">
        <f>#REF!</f>
        <v>#REF!</v>
      </c>
      <c r="L81" s="506" t="e">
        <f>#REF!</f>
        <v>#REF!</v>
      </c>
    </row>
    <row r="82" spans="1:12" ht="35.65" customHeight="1">
      <c r="A82" s="418" t="e">
        <f>#REF!</f>
        <v>#REF!</v>
      </c>
      <c r="B82" s="421" t="e">
        <f>#REF!</f>
        <v>#REF!</v>
      </c>
      <c r="C82" s="490" t="e">
        <f>#REF!</f>
        <v>#REF!</v>
      </c>
      <c r="D82" s="490" t="e">
        <f>#REF!</f>
        <v>#REF!</v>
      </c>
      <c r="E82" s="420" t="e">
        <f>#REF!</f>
        <v>#REF!</v>
      </c>
      <c r="F82" s="61" t="e">
        <f>#REF!</f>
        <v>#REF!</v>
      </c>
      <c r="G82" s="61" t="e">
        <f>#REF!</f>
        <v>#REF!</v>
      </c>
      <c r="H82" s="61" t="e">
        <f>#REF!</f>
        <v>#REF!</v>
      </c>
      <c r="I82" s="61" t="e">
        <f>#REF!</f>
        <v>#REF!</v>
      </c>
      <c r="J82" s="61" t="e">
        <f>#REF!</f>
        <v>#REF!</v>
      </c>
      <c r="K82" s="505" t="e">
        <f>#REF!</f>
        <v>#REF!</v>
      </c>
      <c r="L82" s="506" t="e">
        <f>#REF!</f>
        <v>#REF!</v>
      </c>
    </row>
    <row r="83" spans="1:12" ht="33" customHeight="1">
      <c r="A83" s="418" t="e">
        <f>#REF!</f>
        <v>#REF!</v>
      </c>
      <c r="B83" s="421" t="e">
        <f>#REF!</f>
        <v>#REF!</v>
      </c>
      <c r="C83" s="490" t="e">
        <f>#REF!</f>
        <v>#REF!</v>
      </c>
      <c r="D83" s="490" t="e">
        <f>#REF!</f>
        <v>#REF!</v>
      </c>
      <c r="E83" s="420" t="e">
        <f>#REF!</f>
        <v>#REF!</v>
      </c>
      <c r="F83" s="61" t="e">
        <f>#REF!</f>
        <v>#REF!</v>
      </c>
      <c r="G83" s="61" t="e">
        <f>#REF!</f>
        <v>#REF!</v>
      </c>
      <c r="H83" s="61" t="e">
        <f>#REF!</f>
        <v>#REF!</v>
      </c>
      <c r="I83" s="61" t="e">
        <f>#REF!</f>
        <v>#REF!</v>
      </c>
      <c r="J83" s="61" t="e">
        <f>#REF!</f>
        <v>#REF!</v>
      </c>
      <c r="K83" s="505" t="e">
        <f>#REF!</f>
        <v>#REF!</v>
      </c>
      <c r="L83" s="506" t="e">
        <f>#REF!</f>
        <v>#REF!</v>
      </c>
    </row>
    <row r="84" spans="1:12" ht="32.1" customHeight="1">
      <c r="A84" s="418" t="e">
        <f>#REF!</f>
        <v>#REF!</v>
      </c>
      <c r="B84" s="421" t="e">
        <f>#REF!</f>
        <v>#REF!</v>
      </c>
      <c r="C84" s="490" t="e">
        <f>#REF!</f>
        <v>#REF!</v>
      </c>
      <c r="D84" s="490" t="e">
        <f>#REF!</f>
        <v>#REF!</v>
      </c>
      <c r="E84" s="420" t="e">
        <f>#REF!</f>
        <v>#REF!</v>
      </c>
      <c r="F84" s="61" t="e">
        <f>#REF!</f>
        <v>#REF!</v>
      </c>
      <c r="G84" s="61" t="e">
        <f>#REF!</f>
        <v>#REF!</v>
      </c>
      <c r="H84" s="61" t="e">
        <f>#REF!</f>
        <v>#REF!</v>
      </c>
      <c r="I84" s="61" t="e">
        <f>#REF!</f>
        <v>#REF!</v>
      </c>
      <c r="J84" s="61" t="e">
        <f>#REF!</f>
        <v>#REF!</v>
      </c>
      <c r="K84" s="505" t="e">
        <f>#REF!</f>
        <v>#REF!</v>
      </c>
      <c r="L84" s="506" t="e">
        <f>#REF!</f>
        <v>#REF!</v>
      </c>
    </row>
    <row r="85" spans="1:12" ht="34.15" customHeight="1">
      <c r="A85" s="418" t="e">
        <f>#REF!</f>
        <v>#REF!</v>
      </c>
      <c r="B85" s="421" t="e">
        <f>#REF!</f>
        <v>#REF!</v>
      </c>
      <c r="C85" s="490" t="e">
        <f>#REF!</f>
        <v>#REF!</v>
      </c>
      <c r="D85" s="490" t="e">
        <f>#REF!</f>
        <v>#REF!</v>
      </c>
      <c r="E85" s="420" t="e">
        <f>#REF!</f>
        <v>#REF!</v>
      </c>
      <c r="F85" s="61" t="e">
        <f>#REF!</f>
        <v>#REF!</v>
      </c>
      <c r="G85" s="61" t="e">
        <f>#REF!</f>
        <v>#REF!</v>
      </c>
      <c r="H85" s="61" t="e">
        <f>#REF!</f>
        <v>#REF!</v>
      </c>
      <c r="I85" s="61" t="e">
        <f>#REF!</f>
        <v>#REF!</v>
      </c>
      <c r="J85" s="61" t="e">
        <f>#REF!</f>
        <v>#REF!</v>
      </c>
      <c r="K85" s="505" t="e">
        <f>#REF!</f>
        <v>#REF!</v>
      </c>
      <c r="L85" s="506" t="e">
        <f>#REF!</f>
        <v>#REF!</v>
      </c>
    </row>
    <row r="86" spans="1:12" ht="21" customHeight="1">
      <c r="A86" s="418" t="e">
        <f>#REF!</f>
        <v>#REF!</v>
      </c>
      <c r="B86" s="421" t="e">
        <f>#REF!</f>
        <v>#REF!</v>
      </c>
      <c r="C86" s="490" t="e">
        <f>#REF!</f>
        <v>#REF!</v>
      </c>
      <c r="D86" s="490" t="e">
        <f>#REF!</f>
        <v>#REF!</v>
      </c>
      <c r="E86" s="420" t="e">
        <f>#REF!</f>
        <v>#REF!</v>
      </c>
      <c r="F86" s="61" t="e">
        <f>#REF!</f>
        <v>#REF!</v>
      </c>
      <c r="G86" s="61" t="e">
        <f>#REF!</f>
        <v>#REF!</v>
      </c>
      <c r="H86" s="61" t="e">
        <f>#REF!</f>
        <v>#REF!</v>
      </c>
      <c r="I86" s="61" t="e">
        <f>#REF!</f>
        <v>#REF!</v>
      </c>
      <c r="J86" s="61" t="e">
        <f>#REF!</f>
        <v>#REF!</v>
      </c>
      <c r="K86" s="505" t="e">
        <f>#REF!</f>
        <v>#REF!</v>
      </c>
      <c r="L86" s="506" t="e">
        <f>#REF!</f>
        <v>#REF!</v>
      </c>
    </row>
    <row r="87" spans="1:12" ht="43.15" customHeight="1">
      <c r="A87" s="418" t="e">
        <f>#REF!</f>
        <v>#REF!</v>
      </c>
      <c r="B87" s="421" t="e">
        <f>#REF!</f>
        <v>#REF!</v>
      </c>
      <c r="C87" s="490" t="e">
        <f>#REF!</f>
        <v>#REF!</v>
      </c>
      <c r="D87" s="490" t="e">
        <f>#REF!</f>
        <v>#REF!</v>
      </c>
      <c r="E87" s="420" t="e">
        <f>#REF!</f>
        <v>#REF!</v>
      </c>
      <c r="F87" s="61" t="e">
        <f>#REF!</f>
        <v>#REF!</v>
      </c>
      <c r="G87" s="61" t="e">
        <f>#REF!</f>
        <v>#REF!</v>
      </c>
      <c r="H87" s="61" t="e">
        <f>#REF!</f>
        <v>#REF!</v>
      </c>
      <c r="I87" s="61" t="e">
        <f>#REF!</f>
        <v>#REF!</v>
      </c>
      <c r="J87" s="61" t="e">
        <f>#REF!</f>
        <v>#REF!</v>
      </c>
      <c r="K87" s="505" t="e">
        <f>#REF!</f>
        <v>#REF!</v>
      </c>
      <c r="L87" s="506" t="e">
        <f>#REF!</f>
        <v>#REF!</v>
      </c>
    </row>
    <row r="88" spans="1:12" ht="40.5" customHeight="1">
      <c r="A88" s="418" t="e">
        <f>#REF!</f>
        <v>#REF!</v>
      </c>
      <c r="B88" s="421" t="e">
        <f>#REF!</f>
        <v>#REF!</v>
      </c>
      <c r="C88" s="490" t="e">
        <f>#REF!</f>
        <v>#REF!</v>
      </c>
      <c r="D88" s="490" t="e">
        <f>#REF!</f>
        <v>#REF!</v>
      </c>
      <c r="E88" s="420" t="e">
        <f>#REF!</f>
        <v>#REF!</v>
      </c>
      <c r="F88" s="61" t="e">
        <f>#REF!</f>
        <v>#REF!</v>
      </c>
      <c r="G88" s="61" t="e">
        <f>#REF!</f>
        <v>#REF!</v>
      </c>
      <c r="H88" s="61" t="e">
        <f>#REF!</f>
        <v>#REF!</v>
      </c>
      <c r="I88" s="61" t="e">
        <f>#REF!</f>
        <v>#REF!</v>
      </c>
      <c r="J88" s="61" t="e">
        <f>#REF!</f>
        <v>#REF!</v>
      </c>
      <c r="K88" s="505" t="e">
        <f>#REF!</f>
        <v>#REF!</v>
      </c>
      <c r="L88" s="506" t="e">
        <f>#REF!</f>
        <v>#REF!</v>
      </c>
    </row>
    <row r="89" spans="1:12" ht="42.6" customHeight="1">
      <c r="A89" s="418" t="e">
        <f>#REF!</f>
        <v>#REF!</v>
      </c>
      <c r="B89" s="421" t="e">
        <f>#REF!</f>
        <v>#REF!</v>
      </c>
      <c r="C89" s="490" t="e">
        <f>#REF!</f>
        <v>#REF!</v>
      </c>
      <c r="D89" s="490" t="e">
        <f>#REF!</f>
        <v>#REF!</v>
      </c>
      <c r="E89" s="420" t="e">
        <f>#REF!</f>
        <v>#REF!</v>
      </c>
      <c r="F89" s="61" t="e">
        <f>#REF!</f>
        <v>#REF!</v>
      </c>
      <c r="G89" s="61" t="e">
        <f>#REF!</f>
        <v>#REF!</v>
      </c>
      <c r="H89" s="61" t="e">
        <f>#REF!</f>
        <v>#REF!</v>
      </c>
      <c r="I89" s="61" t="e">
        <f>#REF!</f>
        <v>#REF!</v>
      </c>
      <c r="J89" s="61" t="e">
        <f>#REF!</f>
        <v>#REF!</v>
      </c>
      <c r="K89" s="505" t="e">
        <f>#REF!</f>
        <v>#REF!</v>
      </c>
      <c r="L89" s="506" t="e">
        <f>#REF!</f>
        <v>#REF!</v>
      </c>
    </row>
    <row r="90" spans="1:12" ht="40.15" customHeight="1">
      <c r="A90" s="418" t="e">
        <f>#REF!</f>
        <v>#REF!</v>
      </c>
      <c r="B90" s="421" t="e">
        <f>#REF!</f>
        <v>#REF!</v>
      </c>
      <c r="C90" s="490" t="e">
        <f>#REF!</f>
        <v>#REF!</v>
      </c>
      <c r="D90" s="490" t="e">
        <f>#REF!</f>
        <v>#REF!</v>
      </c>
      <c r="E90" s="420" t="e">
        <f>#REF!</f>
        <v>#REF!</v>
      </c>
      <c r="F90" s="61" t="e">
        <f>#REF!</f>
        <v>#REF!</v>
      </c>
      <c r="G90" s="61" t="e">
        <f>#REF!</f>
        <v>#REF!</v>
      </c>
      <c r="H90" s="61" t="e">
        <f>#REF!</f>
        <v>#REF!</v>
      </c>
      <c r="I90" s="61" t="e">
        <f>#REF!</f>
        <v>#REF!</v>
      </c>
      <c r="J90" s="61" t="e">
        <f>#REF!</f>
        <v>#REF!</v>
      </c>
      <c r="K90" s="505" t="e">
        <f>#REF!</f>
        <v>#REF!</v>
      </c>
      <c r="L90" s="506" t="e">
        <f>#REF!</f>
        <v>#REF!</v>
      </c>
    </row>
    <row r="91" spans="1:12" ht="29.1" customHeight="1">
      <c r="A91" s="418" t="e">
        <f>#REF!</f>
        <v>#REF!</v>
      </c>
      <c r="B91" s="421" t="e">
        <f>#REF!</f>
        <v>#REF!</v>
      </c>
      <c r="C91" s="490" t="e">
        <f>#REF!</f>
        <v>#REF!</v>
      </c>
      <c r="D91" s="490" t="e">
        <f>#REF!</f>
        <v>#REF!</v>
      </c>
      <c r="E91" s="420" t="e">
        <f>#REF!</f>
        <v>#REF!</v>
      </c>
      <c r="F91" s="61" t="e">
        <f>#REF!</f>
        <v>#REF!</v>
      </c>
      <c r="G91" s="61" t="e">
        <f>#REF!</f>
        <v>#REF!</v>
      </c>
      <c r="H91" s="61" t="e">
        <f>#REF!</f>
        <v>#REF!</v>
      </c>
      <c r="I91" s="61" t="e">
        <f>#REF!</f>
        <v>#REF!</v>
      </c>
      <c r="J91" s="61" t="e">
        <f>#REF!</f>
        <v>#REF!</v>
      </c>
      <c r="K91" s="505" t="e">
        <f>#REF!</f>
        <v>#REF!</v>
      </c>
      <c r="L91" s="506" t="e">
        <f>#REF!</f>
        <v>#REF!</v>
      </c>
    </row>
    <row r="92" spans="1:12" ht="24.6" customHeight="1">
      <c r="A92" s="418" t="e">
        <f>#REF!</f>
        <v>#REF!</v>
      </c>
      <c r="B92" s="421" t="e">
        <f>#REF!</f>
        <v>#REF!</v>
      </c>
      <c r="C92" s="490" t="e">
        <f>#REF!</f>
        <v>#REF!</v>
      </c>
      <c r="D92" s="490" t="e">
        <f>#REF!</f>
        <v>#REF!</v>
      </c>
      <c r="E92" s="420" t="e">
        <f>#REF!</f>
        <v>#REF!</v>
      </c>
      <c r="F92" s="61" t="e">
        <f>#REF!</f>
        <v>#REF!</v>
      </c>
      <c r="G92" s="61" t="e">
        <f>#REF!</f>
        <v>#REF!</v>
      </c>
      <c r="H92" s="61" t="e">
        <f>#REF!</f>
        <v>#REF!</v>
      </c>
      <c r="I92" s="61" t="e">
        <f>#REF!</f>
        <v>#REF!</v>
      </c>
      <c r="J92" s="61" t="e">
        <f>#REF!</f>
        <v>#REF!</v>
      </c>
      <c r="K92" s="505" t="e">
        <f>#REF!</f>
        <v>#REF!</v>
      </c>
      <c r="L92" s="506" t="e">
        <f>#REF!</f>
        <v>#REF!</v>
      </c>
    </row>
    <row r="93" spans="1:12" ht="42.6" customHeight="1">
      <c r="A93" s="418" t="e">
        <f>#REF!</f>
        <v>#REF!</v>
      </c>
      <c r="B93" s="421" t="e">
        <f>#REF!</f>
        <v>#REF!</v>
      </c>
      <c r="C93" s="490" t="e">
        <f>#REF!</f>
        <v>#REF!</v>
      </c>
      <c r="D93" s="490" t="e">
        <f>#REF!</f>
        <v>#REF!</v>
      </c>
      <c r="E93" s="420" t="e">
        <f>#REF!</f>
        <v>#REF!</v>
      </c>
      <c r="F93" s="61" t="e">
        <f>#REF!</f>
        <v>#REF!</v>
      </c>
      <c r="G93" s="61" t="e">
        <f>#REF!</f>
        <v>#REF!</v>
      </c>
      <c r="H93" s="61" t="e">
        <f>#REF!</f>
        <v>#REF!</v>
      </c>
      <c r="I93" s="61" t="e">
        <f>#REF!</f>
        <v>#REF!</v>
      </c>
      <c r="J93" s="61" t="e">
        <f>#REF!</f>
        <v>#REF!</v>
      </c>
      <c r="K93" s="505" t="e">
        <f>#REF!</f>
        <v>#REF!</v>
      </c>
      <c r="L93" s="506" t="e">
        <f>#REF!</f>
        <v>#REF!</v>
      </c>
    </row>
    <row r="94" spans="1:12" ht="44.1" customHeight="1">
      <c r="A94" s="418" t="e">
        <f>#REF!</f>
        <v>#REF!</v>
      </c>
      <c r="B94" s="421" t="e">
        <f>#REF!</f>
        <v>#REF!</v>
      </c>
      <c r="C94" s="490" t="e">
        <f>#REF!</f>
        <v>#REF!</v>
      </c>
      <c r="D94" s="490" t="e">
        <f>#REF!</f>
        <v>#REF!</v>
      </c>
      <c r="E94" s="420" t="e">
        <f>#REF!</f>
        <v>#REF!</v>
      </c>
      <c r="F94" s="61" t="e">
        <f>#REF!</f>
        <v>#REF!</v>
      </c>
      <c r="G94" s="61" t="e">
        <f>#REF!</f>
        <v>#REF!</v>
      </c>
      <c r="H94" s="61" t="e">
        <f>#REF!</f>
        <v>#REF!</v>
      </c>
      <c r="I94" s="61" t="e">
        <f>#REF!</f>
        <v>#REF!</v>
      </c>
      <c r="J94" s="61" t="e">
        <f>#REF!</f>
        <v>#REF!</v>
      </c>
      <c r="K94" s="505" t="e">
        <f>#REF!</f>
        <v>#REF!</v>
      </c>
      <c r="L94" s="506" t="e">
        <f>#REF!</f>
        <v>#REF!</v>
      </c>
    </row>
    <row r="95" spans="1:12" ht="40.15" customHeight="1">
      <c r="A95" s="418" t="e">
        <f>#REF!</f>
        <v>#REF!</v>
      </c>
      <c r="B95" s="421" t="e">
        <f>#REF!</f>
        <v>#REF!</v>
      </c>
      <c r="C95" s="490" t="e">
        <f>#REF!</f>
        <v>#REF!</v>
      </c>
      <c r="D95" s="490" t="e">
        <f>#REF!</f>
        <v>#REF!</v>
      </c>
      <c r="E95" s="420" t="e">
        <f>#REF!</f>
        <v>#REF!</v>
      </c>
      <c r="F95" s="61" t="e">
        <f>#REF!</f>
        <v>#REF!</v>
      </c>
      <c r="G95" s="61" t="e">
        <f>#REF!</f>
        <v>#REF!</v>
      </c>
      <c r="H95" s="61" t="e">
        <f>#REF!</f>
        <v>#REF!</v>
      </c>
      <c r="I95" s="61" t="e">
        <f>#REF!</f>
        <v>#REF!</v>
      </c>
      <c r="J95" s="61" t="e">
        <f>#REF!</f>
        <v>#REF!</v>
      </c>
      <c r="K95" s="505" t="e">
        <f>#REF!</f>
        <v>#REF!</v>
      </c>
      <c r="L95" s="506" t="e">
        <f>#REF!</f>
        <v>#REF!</v>
      </c>
    </row>
    <row r="96" spans="1:12" ht="42.6" customHeight="1">
      <c r="A96" s="418" t="e">
        <f>#REF!</f>
        <v>#REF!</v>
      </c>
      <c r="B96" s="421" t="e">
        <f>#REF!</f>
        <v>#REF!</v>
      </c>
      <c r="C96" s="490" t="e">
        <f>#REF!</f>
        <v>#REF!</v>
      </c>
      <c r="D96" s="490" t="e">
        <f>#REF!</f>
        <v>#REF!</v>
      </c>
      <c r="E96" s="420" t="e">
        <f>#REF!</f>
        <v>#REF!</v>
      </c>
      <c r="F96" s="61" t="e">
        <f>#REF!</f>
        <v>#REF!</v>
      </c>
      <c r="G96" s="61" t="e">
        <f>#REF!</f>
        <v>#REF!</v>
      </c>
      <c r="H96" s="61" t="e">
        <f>#REF!</f>
        <v>#REF!</v>
      </c>
      <c r="I96" s="61" t="e">
        <f>#REF!</f>
        <v>#REF!</v>
      </c>
      <c r="J96" s="61" t="e">
        <f>#REF!</f>
        <v>#REF!</v>
      </c>
      <c r="K96" s="505" t="e">
        <f>#REF!</f>
        <v>#REF!</v>
      </c>
      <c r="L96" s="506" t="e">
        <f>#REF!</f>
        <v>#REF!</v>
      </c>
    </row>
    <row r="97" spans="1:12" ht="59.25" customHeight="1">
      <c r="A97" s="418" t="e">
        <f>#REF!</f>
        <v>#REF!</v>
      </c>
      <c r="B97" s="421" t="e">
        <f>#REF!</f>
        <v>#REF!</v>
      </c>
      <c r="C97" s="490" t="e">
        <f>#REF!</f>
        <v>#REF!</v>
      </c>
      <c r="D97" s="490" t="e">
        <f>#REF!</f>
        <v>#REF!</v>
      </c>
      <c r="E97" s="420" t="e">
        <f>#REF!</f>
        <v>#REF!</v>
      </c>
      <c r="F97" s="61" t="e">
        <f>#REF!</f>
        <v>#REF!</v>
      </c>
      <c r="G97" s="61" t="e">
        <f>#REF!</f>
        <v>#REF!</v>
      </c>
      <c r="H97" s="61" t="e">
        <f>#REF!</f>
        <v>#REF!</v>
      </c>
      <c r="I97" s="61" t="e">
        <f>#REF!</f>
        <v>#REF!</v>
      </c>
      <c r="J97" s="61" t="e">
        <f>#REF!</f>
        <v>#REF!</v>
      </c>
      <c r="K97" s="505" t="e">
        <f>#REF!</f>
        <v>#REF!</v>
      </c>
      <c r="L97" s="506" t="e">
        <f>#REF!</f>
        <v>#REF!</v>
      </c>
    </row>
    <row r="98" spans="1:12" ht="59.25" customHeight="1">
      <c r="A98" s="418" t="e">
        <f>#REF!</f>
        <v>#REF!</v>
      </c>
      <c r="B98" s="421" t="e">
        <f>#REF!</f>
        <v>#REF!</v>
      </c>
      <c r="C98" s="490" t="e">
        <f>#REF!</f>
        <v>#REF!</v>
      </c>
      <c r="D98" s="490" t="e">
        <f>#REF!</f>
        <v>#REF!</v>
      </c>
      <c r="E98" s="420" t="e">
        <f>#REF!</f>
        <v>#REF!</v>
      </c>
      <c r="F98" s="61" t="e">
        <f>#REF!</f>
        <v>#REF!</v>
      </c>
      <c r="G98" s="61" t="e">
        <f>#REF!</f>
        <v>#REF!</v>
      </c>
      <c r="H98" s="61" t="e">
        <f>#REF!</f>
        <v>#REF!</v>
      </c>
      <c r="I98" s="61" t="e">
        <f>#REF!</f>
        <v>#REF!</v>
      </c>
      <c r="J98" s="61" t="e">
        <f>#REF!</f>
        <v>#REF!</v>
      </c>
      <c r="K98" s="505" t="e">
        <f>#REF!</f>
        <v>#REF!</v>
      </c>
      <c r="L98" s="506" t="e">
        <f>#REF!</f>
        <v>#REF!</v>
      </c>
    </row>
    <row r="99" spans="1:12" ht="59.25" customHeight="1">
      <c r="A99" s="418" t="e">
        <f>#REF!</f>
        <v>#REF!</v>
      </c>
      <c r="B99" s="421" t="e">
        <f>#REF!</f>
        <v>#REF!</v>
      </c>
      <c r="C99" s="490" t="e">
        <f>#REF!</f>
        <v>#REF!</v>
      </c>
      <c r="D99" s="490" t="e">
        <f>#REF!</f>
        <v>#REF!</v>
      </c>
      <c r="E99" s="420" t="e">
        <f>#REF!</f>
        <v>#REF!</v>
      </c>
      <c r="F99" s="61" t="e">
        <f>#REF!</f>
        <v>#REF!</v>
      </c>
      <c r="G99" s="61" t="e">
        <f>#REF!</f>
        <v>#REF!</v>
      </c>
      <c r="H99" s="61" t="e">
        <f>#REF!</f>
        <v>#REF!</v>
      </c>
      <c r="I99" s="61" t="e">
        <f>#REF!</f>
        <v>#REF!</v>
      </c>
      <c r="J99" s="61" t="e">
        <f>#REF!</f>
        <v>#REF!</v>
      </c>
      <c r="K99" s="505" t="e">
        <f>#REF!</f>
        <v>#REF!</v>
      </c>
      <c r="L99" s="506" t="e">
        <f>#REF!</f>
        <v>#REF!</v>
      </c>
    </row>
    <row r="100" spans="1:12" ht="59.25" customHeight="1">
      <c r="A100" s="418" t="e">
        <f>#REF!</f>
        <v>#REF!</v>
      </c>
      <c r="B100" s="421" t="e">
        <f>#REF!</f>
        <v>#REF!</v>
      </c>
      <c r="C100" s="490" t="e">
        <f>#REF!</f>
        <v>#REF!</v>
      </c>
      <c r="D100" s="490" t="e">
        <f>#REF!</f>
        <v>#REF!</v>
      </c>
      <c r="E100" s="420" t="e">
        <f>#REF!</f>
        <v>#REF!</v>
      </c>
      <c r="F100" s="61" t="e">
        <f>#REF!</f>
        <v>#REF!</v>
      </c>
      <c r="G100" s="61" t="e">
        <f>#REF!</f>
        <v>#REF!</v>
      </c>
      <c r="H100" s="61" t="e">
        <f>#REF!</f>
        <v>#REF!</v>
      </c>
      <c r="I100" s="61" t="e">
        <f>#REF!</f>
        <v>#REF!</v>
      </c>
      <c r="J100" s="61" t="e">
        <f>#REF!</f>
        <v>#REF!</v>
      </c>
      <c r="K100" s="505" t="e">
        <f>#REF!</f>
        <v>#REF!</v>
      </c>
      <c r="L100" s="506" t="e">
        <f>#REF!</f>
        <v>#REF!</v>
      </c>
    </row>
    <row r="101" spans="1:12" ht="59.25" customHeight="1">
      <c r="A101" s="418" t="e">
        <f>#REF!</f>
        <v>#REF!</v>
      </c>
      <c r="B101" s="421" t="e">
        <f>#REF!</f>
        <v>#REF!</v>
      </c>
      <c r="C101" s="490" t="e">
        <f>#REF!</f>
        <v>#REF!</v>
      </c>
      <c r="D101" s="490" t="e">
        <f>#REF!</f>
        <v>#REF!</v>
      </c>
      <c r="E101" s="420" t="e">
        <f>#REF!</f>
        <v>#REF!</v>
      </c>
      <c r="F101" s="61" t="e">
        <f>#REF!</f>
        <v>#REF!</v>
      </c>
      <c r="G101" s="61" t="e">
        <f>#REF!</f>
        <v>#REF!</v>
      </c>
      <c r="H101" s="61" t="e">
        <f>#REF!</f>
        <v>#REF!</v>
      </c>
      <c r="I101" s="61" t="e">
        <f>#REF!</f>
        <v>#REF!</v>
      </c>
      <c r="J101" s="61" t="e">
        <f>#REF!</f>
        <v>#REF!</v>
      </c>
      <c r="K101" s="505" t="e">
        <f>#REF!</f>
        <v>#REF!</v>
      </c>
      <c r="L101" s="506" t="e">
        <f>#REF!</f>
        <v>#REF!</v>
      </c>
    </row>
    <row r="102" spans="1:12" ht="40.5" customHeight="1">
      <c r="A102" s="418" t="e">
        <f>#REF!</f>
        <v>#REF!</v>
      </c>
      <c r="B102" s="421" t="e">
        <f>#REF!</f>
        <v>#REF!</v>
      </c>
      <c r="C102" s="490" t="e">
        <f>#REF!</f>
        <v>#REF!</v>
      </c>
      <c r="D102" s="490" t="e">
        <f>#REF!</f>
        <v>#REF!</v>
      </c>
      <c r="E102" s="420" t="e">
        <f>#REF!</f>
        <v>#REF!</v>
      </c>
      <c r="F102" s="61" t="e">
        <f>#REF!</f>
        <v>#REF!</v>
      </c>
      <c r="G102" s="61" t="e">
        <f>#REF!</f>
        <v>#REF!</v>
      </c>
      <c r="H102" s="61" t="e">
        <f>#REF!</f>
        <v>#REF!</v>
      </c>
      <c r="I102" s="61" t="e">
        <f>#REF!</f>
        <v>#REF!</v>
      </c>
      <c r="J102" s="61" t="e">
        <f>#REF!</f>
        <v>#REF!</v>
      </c>
      <c r="K102" s="505" t="e">
        <f>#REF!</f>
        <v>#REF!</v>
      </c>
      <c r="L102" s="506" t="e">
        <f>#REF!</f>
        <v>#REF!</v>
      </c>
    </row>
    <row r="103" spans="1:12" ht="40.5" customHeight="1">
      <c r="A103" s="418" t="e">
        <f>#REF!</f>
        <v>#REF!</v>
      </c>
      <c r="B103" s="421" t="e">
        <f>#REF!</f>
        <v>#REF!</v>
      </c>
      <c r="C103" s="490" t="e">
        <f>#REF!</f>
        <v>#REF!</v>
      </c>
      <c r="D103" s="490" t="e">
        <f>#REF!</f>
        <v>#REF!</v>
      </c>
      <c r="E103" s="420" t="e">
        <f>#REF!</f>
        <v>#REF!</v>
      </c>
      <c r="F103" s="61" t="e">
        <f>#REF!</f>
        <v>#REF!</v>
      </c>
      <c r="G103" s="61" t="e">
        <f>#REF!</f>
        <v>#REF!</v>
      </c>
      <c r="H103" s="61" t="e">
        <f>#REF!</f>
        <v>#REF!</v>
      </c>
      <c r="I103" s="61" t="e">
        <f>#REF!</f>
        <v>#REF!</v>
      </c>
      <c r="J103" s="61" t="e">
        <f>#REF!</f>
        <v>#REF!</v>
      </c>
      <c r="K103" s="505" t="e">
        <f>#REF!</f>
        <v>#REF!</v>
      </c>
      <c r="L103" s="506" t="e">
        <f>#REF!</f>
        <v>#REF!</v>
      </c>
    </row>
    <row r="104" spans="1:12" ht="40.5" customHeight="1">
      <c r="A104" s="418" t="e">
        <f>#REF!</f>
        <v>#REF!</v>
      </c>
      <c r="B104" s="421" t="e">
        <f>#REF!</f>
        <v>#REF!</v>
      </c>
      <c r="C104" s="490" t="e">
        <f>#REF!</f>
        <v>#REF!</v>
      </c>
      <c r="D104" s="490" t="e">
        <f>#REF!</f>
        <v>#REF!</v>
      </c>
      <c r="E104" s="420" t="e">
        <f>#REF!</f>
        <v>#REF!</v>
      </c>
      <c r="F104" s="61" t="e">
        <f>#REF!</f>
        <v>#REF!</v>
      </c>
      <c r="G104" s="61" t="e">
        <f>#REF!</f>
        <v>#REF!</v>
      </c>
      <c r="H104" s="61" t="e">
        <f>#REF!</f>
        <v>#REF!</v>
      </c>
      <c r="I104" s="61" t="e">
        <f>#REF!</f>
        <v>#REF!</v>
      </c>
      <c r="J104" s="61" t="e">
        <f>#REF!</f>
        <v>#REF!</v>
      </c>
      <c r="K104" s="505" t="e">
        <f>#REF!</f>
        <v>#REF!</v>
      </c>
      <c r="L104" s="506" t="e">
        <f>#REF!</f>
        <v>#REF!</v>
      </c>
    </row>
    <row r="105" spans="1:12" ht="58.5" customHeight="1">
      <c r="A105" s="418" t="e">
        <f>#REF!</f>
        <v>#REF!</v>
      </c>
      <c r="B105" s="421" t="e">
        <f>#REF!</f>
        <v>#REF!</v>
      </c>
      <c r="C105" s="490" t="e">
        <f>#REF!</f>
        <v>#REF!</v>
      </c>
      <c r="D105" s="490" t="e">
        <f>#REF!</f>
        <v>#REF!</v>
      </c>
      <c r="E105" s="420" t="e">
        <f>#REF!</f>
        <v>#REF!</v>
      </c>
      <c r="F105" s="61" t="e">
        <f>#REF!</f>
        <v>#REF!</v>
      </c>
      <c r="G105" s="61" t="e">
        <f>#REF!</f>
        <v>#REF!</v>
      </c>
      <c r="H105" s="61" t="e">
        <f>#REF!</f>
        <v>#REF!</v>
      </c>
      <c r="I105" s="61" t="e">
        <f>#REF!</f>
        <v>#REF!</v>
      </c>
      <c r="J105" s="61" t="e">
        <f>#REF!</f>
        <v>#REF!</v>
      </c>
      <c r="K105" s="505" t="e">
        <f>#REF!</f>
        <v>#REF!</v>
      </c>
      <c r="L105" s="506" t="e">
        <f>#REF!</f>
        <v>#REF!</v>
      </c>
    </row>
    <row r="106" spans="1:12" ht="157.15" customHeight="1">
      <c r="A106" s="418" t="e">
        <f>#REF!</f>
        <v>#REF!</v>
      </c>
      <c r="B106" s="421" t="e">
        <f>#REF!</f>
        <v>#REF!</v>
      </c>
      <c r="C106" s="490" t="e">
        <f>#REF!</f>
        <v>#REF!</v>
      </c>
      <c r="D106" s="490" t="e">
        <f>#REF!</f>
        <v>#REF!</v>
      </c>
      <c r="E106" s="420" t="e">
        <f>#REF!</f>
        <v>#REF!</v>
      </c>
      <c r="F106" s="61" t="e">
        <f>#REF!</f>
        <v>#REF!</v>
      </c>
      <c r="G106" s="61" t="e">
        <f>#REF!</f>
        <v>#REF!</v>
      </c>
      <c r="H106" s="61" t="e">
        <f>#REF!</f>
        <v>#REF!</v>
      </c>
      <c r="I106" s="61" t="e">
        <f>#REF!</f>
        <v>#REF!</v>
      </c>
      <c r="J106" s="61" t="e">
        <f>#REF!</f>
        <v>#REF!</v>
      </c>
      <c r="K106" s="505" t="e">
        <f>#REF!</f>
        <v>#REF!</v>
      </c>
      <c r="L106" s="506" t="e">
        <f>#REF!</f>
        <v>#REF!</v>
      </c>
    </row>
    <row r="107" spans="1:12" ht="47.25" customHeight="1">
      <c r="A107" s="418" t="e">
        <f>#REF!</f>
        <v>#REF!</v>
      </c>
      <c r="B107" s="421" t="e">
        <f>#REF!</f>
        <v>#REF!</v>
      </c>
      <c r="C107" s="490" t="e">
        <f>#REF!</f>
        <v>#REF!</v>
      </c>
      <c r="D107" s="490" t="e">
        <f>#REF!</f>
        <v>#REF!</v>
      </c>
      <c r="E107" s="420" t="e">
        <f>#REF!</f>
        <v>#REF!</v>
      </c>
      <c r="F107" s="61" t="e">
        <f>#REF!</f>
        <v>#REF!</v>
      </c>
      <c r="G107" s="61" t="e">
        <f>#REF!</f>
        <v>#REF!</v>
      </c>
      <c r="H107" s="61" t="e">
        <f>#REF!</f>
        <v>#REF!</v>
      </c>
      <c r="I107" s="61" t="e">
        <f>#REF!</f>
        <v>#REF!</v>
      </c>
      <c r="J107" s="61" t="e">
        <f>#REF!</f>
        <v>#REF!</v>
      </c>
      <c r="K107" s="505" t="e">
        <f>#REF!</f>
        <v>#REF!</v>
      </c>
      <c r="L107" s="506" t="e">
        <f>#REF!</f>
        <v>#REF!</v>
      </c>
    </row>
    <row r="108" spans="1:12" ht="45.6" customHeight="1">
      <c r="A108" s="418" t="e">
        <f>#REF!</f>
        <v>#REF!</v>
      </c>
      <c r="B108" s="421" t="e">
        <f>#REF!</f>
        <v>#REF!</v>
      </c>
      <c r="C108" s="490" t="e">
        <f>#REF!</f>
        <v>#REF!</v>
      </c>
      <c r="D108" s="490" t="e">
        <f>#REF!</f>
        <v>#REF!</v>
      </c>
      <c r="E108" s="420" t="e">
        <f>#REF!</f>
        <v>#REF!</v>
      </c>
      <c r="F108" s="61" t="e">
        <f>#REF!</f>
        <v>#REF!</v>
      </c>
      <c r="G108" s="61" t="e">
        <f>#REF!</f>
        <v>#REF!</v>
      </c>
      <c r="H108" s="61" t="e">
        <f>#REF!</f>
        <v>#REF!</v>
      </c>
      <c r="I108" s="61" t="e">
        <f>#REF!</f>
        <v>#REF!</v>
      </c>
      <c r="J108" s="61" t="e">
        <f>#REF!</f>
        <v>#REF!</v>
      </c>
      <c r="K108" s="505" t="e">
        <f>#REF!</f>
        <v>#REF!</v>
      </c>
      <c r="L108" s="506" t="e">
        <f>#REF!</f>
        <v>#REF!</v>
      </c>
    </row>
    <row r="109" spans="1:12" ht="57" customHeight="1">
      <c r="A109" s="418" t="e">
        <f>#REF!</f>
        <v>#REF!</v>
      </c>
      <c r="B109" s="421" t="e">
        <f>#REF!</f>
        <v>#REF!</v>
      </c>
      <c r="C109" s="490" t="e">
        <f>#REF!</f>
        <v>#REF!</v>
      </c>
      <c r="D109" s="490" t="e">
        <f>#REF!</f>
        <v>#REF!</v>
      </c>
      <c r="E109" s="420" t="e">
        <f>#REF!</f>
        <v>#REF!</v>
      </c>
      <c r="F109" s="61" t="e">
        <f>#REF!</f>
        <v>#REF!</v>
      </c>
      <c r="G109" s="61" t="e">
        <f>#REF!</f>
        <v>#REF!</v>
      </c>
      <c r="H109" s="61" t="e">
        <f>#REF!</f>
        <v>#REF!</v>
      </c>
      <c r="I109" s="61" t="e">
        <f>#REF!</f>
        <v>#REF!</v>
      </c>
      <c r="J109" s="61" t="e">
        <f>#REF!</f>
        <v>#REF!</v>
      </c>
      <c r="K109" s="505" t="e">
        <f>#REF!</f>
        <v>#REF!</v>
      </c>
      <c r="L109" s="506" t="e">
        <f>#REF!</f>
        <v>#REF!</v>
      </c>
    </row>
    <row r="110" spans="1:12" ht="98.25" customHeight="1">
      <c r="A110" s="418" t="e">
        <f>#REF!</f>
        <v>#REF!</v>
      </c>
      <c r="B110" s="421" t="e">
        <f>#REF!</f>
        <v>#REF!</v>
      </c>
      <c r="C110" s="490" t="e">
        <f>#REF!</f>
        <v>#REF!</v>
      </c>
      <c r="D110" s="490" t="e">
        <f>#REF!</f>
        <v>#REF!</v>
      </c>
      <c r="E110" s="420" t="e">
        <f>#REF!</f>
        <v>#REF!</v>
      </c>
      <c r="F110" s="61" t="e">
        <f>#REF!</f>
        <v>#REF!</v>
      </c>
      <c r="G110" s="61" t="e">
        <f>#REF!</f>
        <v>#REF!</v>
      </c>
      <c r="H110" s="61" t="e">
        <f>#REF!</f>
        <v>#REF!</v>
      </c>
      <c r="I110" s="61" t="e">
        <f>#REF!</f>
        <v>#REF!</v>
      </c>
      <c r="J110" s="61" t="e">
        <f>#REF!</f>
        <v>#REF!</v>
      </c>
      <c r="K110" s="505" t="e">
        <f>#REF!</f>
        <v>#REF!</v>
      </c>
      <c r="L110" s="506" t="e">
        <f>#REF!</f>
        <v>#REF!</v>
      </c>
    </row>
    <row r="111" spans="1:12" ht="61.15" customHeight="1">
      <c r="A111" s="418" t="e">
        <f>#REF!</f>
        <v>#REF!</v>
      </c>
      <c r="B111" s="421" t="e">
        <f>#REF!</f>
        <v>#REF!</v>
      </c>
      <c r="C111" s="490" t="e">
        <f>#REF!</f>
        <v>#REF!</v>
      </c>
      <c r="D111" s="490" t="e">
        <f>#REF!</f>
        <v>#REF!</v>
      </c>
      <c r="E111" s="420" t="e">
        <f>#REF!</f>
        <v>#REF!</v>
      </c>
      <c r="F111" s="61" t="e">
        <f>#REF!</f>
        <v>#REF!</v>
      </c>
      <c r="G111" s="61" t="e">
        <f>#REF!</f>
        <v>#REF!</v>
      </c>
      <c r="H111" s="61" t="e">
        <f>#REF!</f>
        <v>#REF!</v>
      </c>
      <c r="I111" s="61" t="e">
        <f>#REF!</f>
        <v>#REF!</v>
      </c>
      <c r="J111" s="61" t="e">
        <f>#REF!</f>
        <v>#REF!</v>
      </c>
      <c r="K111" s="505" t="e">
        <f>#REF!</f>
        <v>#REF!</v>
      </c>
      <c r="L111" s="506" t="e">
        <f>#REF!</f>
        <v>#REF!</v>
      </c>
    </row>
    <row r="112" spans="1:12" ht="109.5" customHeight="1">
      <c r="A112" s="418" t="e">
        <f>#REF!</f>
        <v>#REF!</v>
      </c>
      <c r="B112" s="421" t="e">
        <f>#REF!</f>
        <v>#REF!</v>
      </c>
      <c r="C112" s="490" t="e">
        <f>#REF!</f>
        <v>#REF!</v>
      </c>
      <c r="D112" s="490" t="e">
        <f>#REF!</f>
        <v>#REF!</v>
      </c>
      <c r="E112" s="420" t="e">
        <f>#REF!</f>
        <v>#REF!</v>
      </c>
      <c r="F112" s="61" t="e">
        <f>#REF!</f>
        <v>#REF!</v>
      </c>
      <c r="G112" s="61" t="e">
        <f>#REF!</f>
        <v>#REF!</v>
      </c>
      <c r="H112" s="61" t="e">
        <f>#REF!</f>
        <v>#REF!</v>
      </c>
      <c r="I112" s="61" t="e">
        <f>#REF!</f>
        <v>#REF!</v>
      </c>
      <c r="J112" s="61" t="e">
        <f>#REF!</f>
        <v>#REF!</v>
      </c>
      <c r="K112" s="505" t="e">
        <f>#REF!</f>
        <v>#REF!</v>
      </c>
      <c r="L112" s="506" t="e">
        <f>#REF!</f>
        <v>#REF!</v>
      </c>
    </row>
    <row r="113" spans="1:12" ht="48.75" customHeight="1">
      <c r="A113" s="418" t="e">
        <f>#REF!</f>
        <v>#REF!</v>
      </c>
      <c r="B113" s="421" t="e">
        <f>#REF!</f>
        <v>#REF!</v>
      </c>
      <c r="C113" s="490" t="e">
        <f>#REF!</f>
        <v>#REF!</v>
      </c>
      <c r="D113" s="490" t="e">
        <f>#REF!</f>
        <v>#REF!</v>
      </c>
      <c r="E113" s="420" t="e">
        <f>#REF!</f>
        <v>#REF!</v>
      </c>
      <c r="F113" s="61" t="e">
        <f>#REF!</f>
        <v>#REF!</v>
      </c>
      <c r="G113" s="61" t="e">
        <f>#REF!</f>
        <v>#REF!</v>
      </c>
      <c r="H113" s="61" t="e">
        <f>#REF!</f>
        <v>#REF!</v>
      </c>
      <c r="I113" s="61" t="e">
        <f>#REF!</f>
        <v>#REF!</v>
      </c>
      <c r="J113" s="61" t="e">
        <f>#REF!</f>
        <v>#REF!</v>
      </c>
      <c r="K113" s="505" t="e">
        <f>#REF!</f>
        <v>#REF!</v>
      </c>
      <c r="L113" s="506" t="e">
        <f>#REF!</f>
        <v>#REF!</v>
      </c>
    </row>
    <row r="114" spans="1:12" ht="36" customHeight="1">
      <c r="A114" s="418" t="e">
        <f>#REF!</f>
        <v>#REF!</v>
      </c>
      <c r="B114" s="421" t="e">
        <f>#REF!</f>
        <v>#REF!</v>
      </c>
      <c r="C114" s="490" t="e">
        <f>#REF!</f>
        <v>#REF!</v>
      </c>
      <c r="D114" s="490" t="e">
        <f>#REF!</f>
        <v>#REF!</v>
      </c>
      <c r="E114" s="420" t="e">
        <f>#REF!</f>
        <v>#REF!</v>
      </c>
      <c r="F114" s="61" t="e">
        <f>#REF!</f>
        <v>#REF!</v>
      </c>
      <c r="G114" s="61" t="e">
        <f>#REF!</f>
        <v>#REF!</v>
      </c>
      <c r="H114" s="61" t="e">
        <f>#REF!</f>
        <v>#REF!</v>
      </c>
      <c r="I114" s="61" t="e">
        <f>#REF!</f>
        <v>#REF!</v>
      </c>
      <c r="J114" s="61" t="e">
        <f>#REF!</f>
        <v>#REF!</v>
      </c>
      <c r="K114" s="505" t="e">
        <f>#REF!</f>
        <v>#REF!</v>
      </c>
      <c r="L114" s="506" t="e">
        <f>#REF!</f>
        <v>#REF!</v>
      </c>
    </row>
    <row r="115" spans="1:12" ht="59.1" customHeight="1">
      <c r="A115" s="418" t="e">
        <f>#REF!</f>
        <v>#REF!</v>
      </c>
      <c r="B115" s="421" t="e">
        <f>#REF!</f>
        <v>#REF!</v>
      </c>
      <c r="C115" s="490" t="e">
        <f>#REF!</f>
        <v>#REF!</v>
      </c>
      <c r="D115" s="490" t="e">
        <f>#REF!</f>
        <v>#REF!</v>
      </c>
      <c r="E115" s="420" t="e">
        <f>#REF!</f>
        <v>#REF!</v>
      </c>
      <c r="F115" s="61" t="e">
        <f>#REF!</f>
        <v>#REF!</v>
      </c>
      <c r="G115" s="61" t="e">
        <f>#REF!</f>
        <v>#REF!</v>
      </c>
      <c r="H115" s="61" t="e">
        <f>#REF!</f>
        <v>#REF!</v>
      </c>
      <c r="I115" s="61" t="e">
        <f>#REF!</f>
        <v>#REF!</v>
      </c>
      <c r="J115" s="61" t="e">
        <f>#REF!</f>
        <v>#REF!</v>
      </c>
      <c r="K115" s="505" t="e">
        <f>#REF!</f>
        <v>#REF!</v>
      </c>
      <c r="L115" s="506" t="e">
        <f>#REF!</f>
        <v>#REF!</v>
      </c>
    </row>
    <row r="116" spans="1:12" ht="58.5" customHeight="1">
      <c r="A116" s="418" t="e">
        <f>#REF!</f>
        <v>#REF!</v>
      </c>
      <c r="B116" s="421" t="e">
        <f>#REF!</f>
        <v>#REF!</v>
      </c>
      <c r="C116" s="490" t="e">
        <f>#REF!</f>
        <v>#REF!</v>
      </c>
      <c r="D116" s="490" t="e">
        <f>#REF!</f>
        <v>#REF!</v>
      </c>
      <c r="E116" s="420" t="e">
        <f>#REF!</f>
        <v>#REF!</v>
      </c>
      <c r="F116" s="61" t="e">
        <f>#REF!</f>
        <v>#REF!</v>
      </c>
      <c r="G116" s="61" t="e">
        <f>#REF!</f>
        <v>#REF!</v>
      </c>
      <c r="H116" s="61" t="e">
        <f>#REF!</f>
        <v>#REF!</v>
      </c>
      <c r="I116" s="61" t="e">
        <f>#REF!</f>
        <v>#REF!</v>
      </c>
      <c r="J116" s="61" t="e">
        <f>#REF!</f>
        <v>#REF!</v>
      </c>
      <c r="K116" s="505" t="e">
        <f>#REF!</f>
        <v>#REF!</v>
      </c>
      <c r="L116" s="506" t="e">
        <f>#REF!</f>
        <v>#REF!</v>
      </c>
    </row>
    <row r="117" spans="1:12" ht="123.75" customHeight="1">
      <c r="A117" s="418" t="e">
        <f>#REF!</f>
        <v>#REF!</v>
      </c>
      <c r="B117" s="421" t="e">
        <f>#REF!</f>
        <v>#REF!</v>
      </c>
      <c r="C117" s="490" t="e">
        <f>#REF!</f>
        <v>#REF!</v>
      </c>
      <c r="D117" s="490" t="e">
        <f>#REF!</f>
        <v>#REF!</v>
      </c>
      <c r="E117" s="420" t="e">
        <f>#REF!</f>
        <v>#REF!</v>
      </c>
      <c r="F117" s="61" t="e">
        <f>#REF!</f>
        <v>#REF!</v>
      </c>
      <c r="G117" s="61" t="e">
        <f>#REF!</f>
        <v>#REF!</v>
      </c>
      <c r="H117" s="61" t="e">
        <f>#REF!</f>
        <v>#REF!</v>
      </c>
      <c r="I117" s="61" t="e">
        <f>#REF!</f>
        <v>#REF!</v>
      </c>
      <c r="J117" s="61" t="e">
        <f>#REF!</f>
        <v>#REF!</v>
      </c>
      <c r="K117" s="505" t="e">
        <f>#REF!</f>
        <v>#REF!</v>
      </c>
      <c r="L117" s="506" t="e">
        <f>#REF!</f>
        <v>#REF!</v>
      </c>
    </row>
    <row r="118" spans="1:12" ht="59.1" customHeight="1">
      <c r="A118" s="418" t="e">
        <f>#REF!</f>
        <v>#REF!</v>
      </c>
      <c r="B118" s="421" t="e">
        <f>#REF!</f>
        <v>#REF!</v>
      </c>
      <c r="C118" s="490" t="e">
        <f>#REF!</f>
        <v>#REF!</v>
      </c>
      <c r="D118" s="490" t="e">
        <f>#REF!</f>
        <v>#REF!</v>
      </c>
      <c r="E118" s="420" t="e">
        <f>#REF!</f>
        <v>#REF!</v>
      </c>
      <c r="F118" s="61" t="e">
        <f>#REF!</f>
        <v>#REF!</v>
      </c>
      <c r="G118" s="61" t="e">
        <f>#REF!</f>
        <v>#REF!</v>
      </c>
      <c r="H118" s="61" t="e">
        <f>#REF!</f>
        <v>#REF!</v>
      </c>
      <c r="I118" s="61" t="e">
        <f>#REF!</f>
        <v>#REF!</v>
      </c>
      <c r="J118" s="61" t="e">
        <f>#REF!</f>
        <v>#REF!</v>
      </c>
      <c r="K118" s="505" t="e">
        <f>#REF!</f>
        <v>#REF!</v>
      </c>
      <c r="L118" s="506" t="e">
        <f>#REF!</f>
        <v>#REF!</v>
      </c>
    </row>
    <row r="119" spans="1:12" ht="68.099999999999994" customHeight="1">
      <c r="A119" s="418" t="e">
        <f>#REF!</f>
        <v>#REF!</v>
      </c>
      <c r="B119" s="421" t="e">
        <f>#REF!</f>
        <v>#REF!</v>
      </c>
      <c r="C119" s="490" t="e">
        <f>#REF!</f>
        <v>#REF!</v>
      </c>
      <c r="D119" s="490" t="e">
        <f>#REF!</f>
        <v>#REF!</v>
      </c>
      <c r="E119" s="420" t="e">
        <f>#REF!</f>
        <v>#REF!</v>
      </c>
      <c r="F119" s="61" t="e">
        <f>#REF!</f>
        <v>#REF!</v>
      </c>
      <c r="G119" s="61" t="e">
        <f>#REF!</f>
        <v>#REF!</v>
      </c>
      <c r="H119" s="61" t="e">
        <f>#REF!</f>
        <v>#REF!</v>
      </c>
      <c r="I119" s="61" t="e">
        <f>#REF!</f>
        <v>#REF!</v>
      </c>
      <c r="J119" s="61" t="e">
        <f>#REF!</f>
        <v>#REF!</v>
      </c>
      <c r="K119" s="505" t="e">
        <f>#REF!</f>
        <v>#REF!</v>
      </c>
      <c r="L119" s="506" t="e">
        <f>#REF!</f>
        <v>#REF!</v>
      </c>
    </row>
    <row r="120" spans="1:12" ht="48.6" customHeight="1">
      <c r="A120" s="418" t="e">
        <f>#REF!</f>
        <v>#REF!</v>
      </c>
      <c r="B120" s="421" t="e">
        <f>#REF!</f>
        <v>#REF!</v>
      </c>
      <c r="C120" s="490" t="e">
        <f>#REF!</f>
        <v>#REF!</v>
      </c>
      <c r="D120" s="490" t="e">
        <f>#REF!</f>
        <v>#REF!</v>
      </c>
      <c r="E120" s="420" t="e">
        <f>#REF!</f>
        <v>#REF!</v>
      </c>
      <c r="F120" s="61" t="e">
        <f>#REF!</f>
        <v>#REF!</v>
      </c>
      <c r="G120" s="61" t="e">
        <f>#REF!</f>
        <v>#REF!</v>
      </c>
      <c r="H120" s="61" t="e">
        <f>#REF!</f>
        <v>#REF!</v>
      </c>
      <c r="I120" s="61" t="e">
        <f>#REF!</f>
        <v>#REF!</v>
      </c>
      <c r="J120" s="61" t="e">
        <f>#REF!</f>
        <v>#REF!</v>
      </c>
      <c r="K120" s="505" t="e">
        <f>#REF!</f>
        <v>#REF!</v>
      </c>
      <c r="L120" s="506" t="e">
        <f>#REF!</f>
        <v>#REF!</v>
      </c>
    </row>
    <row r="121" spans="1:12" ht="51.6" customHeight="1">
      <c r="A121" s="418" t="e">
        <f>#REF!</f>
        <v>#REF!</v>
      </c>
      <c r="B121" s="421" t="e">
        <f>#REF!</f>
        <v>#REF!</v>
      </c>
      <c r="C121" s="490" t="e">
        <f>#REF!</f>
        <v>#REF!</v>
      </c>
      <c r="D121" s="490" t="e">
        <f>#REF!</f>
        <v>#REF!</v>
      </c>
      <c r="E121" s="420" t="e">
        <f>#REF!</f>
        <v>#REF!</v>
      </c>
      <c r="F121" s="61" t="e">
        <f>#REF!</f>
        <v>#REF!</v>
      </c>
      <c r="G121" s="61" t="e">
        <f>#REF!</f>
        <v>#REF!</v>
      </c>
      <c r="H121" s="61" t="e">
        <f>#REF!</f>
        <v>#REF!</v>
      </c>
      <c r="I121" s="61" t="e">
        <f>#REF!</f>
        <v>#REF!</v>
      </c>
      <c r="J121" s="61" t="e">
        <f>#REF!</f>
        <v>#REF!</v>
      </c>
      <c r="K121" s="505" t="e">
        <f>#REF!</f>
        <v>#REF!</v>
      </c>
      <c r="L121" s="506" t="e">
        <f>#REF!</f>
        <v>#REF!</v>
      </c>
    </row>
    <row r="122" spans="1:12" ht="53.65" customHeight="1">
      <c r="A122" s="418" t="e">
        <f>#REF!</f>
        <v>#REF!</v>
      </c>
      <c r="B122" s="421" t="e">
        <f>#REF!</f>
        <v>#REF!</v>
      </c>
      <c r="C122" s="490" t="e">
        <f>#REF!</f>
        <v>#REF!</v>
      </c>
      <c r="D122" s="490" t="e">
        <f>#REF!</f>
        <v>#REF!</v>
      </c>
      <c r="E122" s="420" t="e">
        <f>#REF!</f>
        <v>#REF!</v>
      </c>
      <c r="F122" s="61" t="e">
        <f>#REF!</f>
        <v>#REF!</v>
      </c>
      <c r="G122" s="61" t="e">
        <f>#REF!</f>
        <v>#REF!</v>
      </c>
      <c r="H122" s="61" t="e">
        <f>#REF!</f>
        <v>#REF!</v>
      </c>
      <c r="I122" s="61" t="e">
        <f>#REF!</f>
        <v>#REF!</v>
      </c>
      <c r="J122" s="61" t="e">
        <f>#REF!</f>
        <v>#REF!</v>
      </c>
      <c r="K122" s="505" t="e">
        <f>#REF!</f>
        <v>#REF!</v>
      </c>
      <c r="L122" s="506" t="e">
        <f>#REF!</f>
        <v>#REF!</v>
      </c>
    </row>
    <row r="123" spans="1:12" ht="53.65" customHeight="1">
      <c r="A123" s="418" t="e">
        <f>#REF!</f>
        <v>#REF!</v>
      </c>
      <c r="B123" s="421" t="e">
        <f>#REF!</f>
        <v>#REF!</v>
      </c>
      <c r="C123" s="490" t="e">
        <f>#REF!</f>
        <v>#REF!</v>
      </c>
      <c r="D123" s="490" t="e">
        <f>#REF!</f>
        <v>#REF!</v>
      </c>
      <c r="E123" s="420" t="e">
        <f>#REF!</f>
        <v>#REF!</v>
      </c>
      <c r="F123" s="61" t="e">
        <f>#REF!</f>
        <v>#REF!</v>
      </c>
      <c r="G123" s="61" t="e">
        <f>#REF!</f>
        <v>#REF!</v>
      </c>
      <c r="H123" s="61" t="e">
        <f>#REF!</f>
        <v>#REF!</v>
      </c>
      <c r="I123" s="61" t="e">
        <f>#REF!</f>
        <v>#REF!</v>
      </c>
      <c r="J123" s="61" t="e">
        <f>#REF!</f>
        <v>#REF!</v>
      </c>
      <c r="K123" s="505" t="e">
        <f>#REF!</f>
        <v>#REF!</v>
      </c>
      <c r="L123" s="506" t="e">
        <f>#REF!</f>
        <v>#REF!</v>
      </c>
    </row>
    <row r="124" spans="1:12" ht="53.65" customHeight="1">
      <c r="A124" s="418" t="e">
        <f>#REF!</f>
        <v>#REF!</v>
      </c>
      <c r="B124" s="421" t="e">
        <f>#REF!</f>
        <v>#REF!</v>
      </c>
      <c r="C124" s="490" t="e">
        <f>#REF!</f>
        <v>#REF!</v>
      </c>
      <c r="D124" s="490" t="e">
        <f>#REF!</f>
        <v>#REF!</v>
      </c>
      <c r="E124" s="420" t="e">
        <f>#REF!</f>
        <v>#REF!</v>
      </c>
      <c r="F124" s="61" t="e">
        <f>#REF!</f>
        <v>#REF!</v>
      </c>
      <c r="G124" s="61" t="e">
        <f>#REF!</f>
        <v>#REF!</v>
      </c>
      <c r="H124" s="61" t="e">
        <f>#REF!</f>
        <v>#REF!</v>
      </c>
      <c r="I124" s="61" t="e">
        <f>#REF!</f>
        <v>#REF!</v>
      </c>
      <c r="J124" s="61" t="e">
        <f>#REF!</f>
        <v>#REF!</v>
      </c>
      <c r="K124" s="505" t="e">
        <f>#REF!</f>
        <v>#REF!</v>
      </c>
      <c r="L124" s="506" t="e">
        <f>#REF!</f>
        <v>#REF!</v>
      </c>
    </row>
    <row r="125" spans="1:12" ht="53.65" customHeight="1">
      <c r="A125" s="418" t="e">
        <f>#REF!</f>
        <v>#REF!</v>
      </c>
      <c r="B125" s="421" t="e">
        <f>#REF!</f>
        <v>#REF!</v>
      </c>
      <c r="C125" s="490" t="e">
        <f>#REF!</f>
        <v>#REF!</v>
      </c>
      <c r="D125" s="490" t="e">
        <f>#REF!</f>
        <v>#REF!</v>
      </c>
      <c r="E125" s="420" t="e">
        <f>#REF!</f>
        <v>#REF!</v>
      </c>
      <c r="F125" s="61" t="e">
        <f>#REF!</f>
        <v>#REF!</v>
      </c>
      <c r="G125" s="61" t="e">
        <f>#REF!</f>
        <v>#REF!</v>
      </c>
      <c r="H125" s="61" t="e">
        <f>#REF!</f>
        <v>#REF!</v>
      </c>
      <c r="I125" s="61" t="e">
        <f>#REF!</f>
        <v>#REF!</v>
      </c>
      <c r="J125" s="61" t="e">
        <f>#REF!</f>
        <v>#REF!</v>
      </c>
      <c r="K125" s="505" t="e">
        <f>#REF!</f>
        <v>#REF!</v>
      </c>
      <c r="L125" s="506" t="e">
        <f>#REF!</f>
        <v>#REF!</v>
      </c>
    </row>
    <row r="126" spans="1:12" ht="53.65" customHeight="1">
      <c r="A126" s="418" t="e">
        <f>#REF!</f>
        <v>#REF!</v>
      </c>
      <c r="B126" s="421" t="e">
        <f>#REF!</f>
        <v>#REF!</v>
      </c>
      <c r="C126" s="490" t="e">
        <f>#REF!</f>
        <v>#REF!</v>
      </c>
      <c r="D126" s="490" t="e">
        <f>#REF!</f>
        <v>#REF!</v>
      </c>
      <c r="E126" s="420" t="e">
        <f>#REF!</f>
        <v>#REF!</v>
      </c>
      <c r="F126" s="61" t="e">
        <f>#REF!</f>
        <v>#REF!</v>
      </c>
      <c r="G126" s="61" t="e">
        <f>#REF!</f>
        <v>#REF!</v>
      </c>
      <c r="H126" s="61" t="e">
        <f>#REF!</f>
        <v>#REF!</v>
      </c>
      <c r="I126" s="61" t="e">
        <f>#REF!</f>
        <v>#REF!</v>
      </c>
      <c r="J126" s="61" t="e">
        <f>#REF!</f>
        <v>#REF!</v>
      </c>
      <c r="K126" s="505" t="e">
        <f>#REF!</f>
        <v>#REF!</v>
      </c>
      <c r="L126" s="506" t="e">
        <f>#REF!</f>
        <v>#REF!</v>
      </c>
    </row>
    <row r="127" spans="1:12" ht="77.099999999999994" customHeight="1">
      <c r="A127" s="418" t="e">
        <f>#REF!</f>
        <v>#REF!</v>
      </c>
      <c r="B127" s="421" t="e">
        <f>#REF!</f>
        <v>#REF!</v>
      </c>
      <c r="C127" s="490" t="e">
        <f>#REF!</f>
        <v>#REF!</v>
      </c>
      <c r="D127" s="490" t="e">
        <f>#REF!</f>
        <v>#REF!</v>
      </c>
      <c r="E127" s="420" t="e">
        <f>#REF!</f>
        <v>#REF!</v>
      </c>
      <c r="F127" s="61" t="e">
        <f>#REF!</f>
        <v>#REF!</v>
      </c>
      <c r="G127" s="61" t="e">
        <f>#REF!</f>
        <v>#REF!</v>
      </c>
      <c r="H127" s="61" t="e">
        <f>#REF!</f>
        <v>#REF!</v>
      </c>
      <c r="I127" s="61" t="e">
        <f>#REF!</f>
        <v>#REF!</v>
      </c>
      <c r="J127" s="61" t="e">
        <f>#REF!</f>
        <v>#REF!</v>
      </c>
      <c r="K127" s="505" t="e">
        <f>#REF!</f>
        <v>#REF!</v>
      </c>
      <c r="L127" s="506" t="e">
        <f>#REF!</f>
        <v>#REF!</v>
      </c>
    </row>
    <row r="128" spans="1:12" ht="49.15" customHeight="1">
      <c r="A128" s="418" t="e">
        <f>#REF!</f>
        <v>#REF!</v>
      </c>
      <c r="B128" s="421" t="e">
        <f>#REF!</f>
        <v>#REF!</v>
      </c>
      <c r="C128" s="490" t="e">
        <f>#REF!</f>
        <v>#REF!</v>
      </c>
      <c r="D128" s="490" t="e">
        <f>#REF!</f>
        <v>#REF!</v>
      </c>
      <c r="E128" s="420" t="e">
        <f>#REF!</f>
        <v>#REF!</v>
      </c>
      <c r="F128" s="61" t="e">
        <f>#REF!</f>
        <v>#REF!</v>
      </c>
      <c r="G128" s="61" t="e">
        <f>#REF!</f>
        <v>#REF!</v>
      </c>
      <c r="H128" s="61" t="e">
        <f>#REF!</f>
        <v>#REF!</v>
      </c>
      <c r="I128" s="61" t="e">
        <f>#REF!</f>
        <v>#REF!</v>
      </c>
      <c r="J128" s="61" t="e">
        <f>#REF!</f>
        <v>#REF!</v>
      </c>
      <c r="K128" s="505" t="e">
        <f>#REF!</f>
        <v>#REF!</v>
      </c>
      <c r="L128" s="506" t="e">
        <f>#REF!</f>
        <v>#REF!</v>
      </c>
    </row>
    <row r="129" spans="1:13" ht="50.1" customHeight="1">
      <c r="A129" s="418" t="e">
        <f>#REF!</f>
        <v>#REF!</v>
      </c>
      <c r="B129" s="421" t="e">
        <f>#REF!</f>
        <v>#REF!</v>
      </c>
      <c r="C129" s="490" t="e">
        <f>#REF!</f>
        <v>#REF!</v>
      </c>
      <c r="D129" s="490" t="e">
        <f>#REF!</f>
        <v>#REF!</v>
      </c>
      <c r="E129" s="420" t="e">
        <f>#REF!</f>
        <v>#REF!</v>
      </c>
      <c r="F129" s="61" t="e">
        <f>#REF!</f>
        <v>#REF!</v>
      </c>
      <c r="G129" s="61" t="e">
        <f>#REF!</f>
        <v>#REF!</v>
      </c>
      <c r="H129" s="61" t="e">
        <f>#REF!</f>
        <v>#REF!</v>
      </c>
      <c r="I129" s="61" t="e">
        <f>#REF!</f>
        <v>#REF!</v>
      </c>
      <c r="J129" s="61" t="e">
        <f>#REF!</f>
        <v>#REF!</v>
      </c>
      <c r="K129" s="505" t="e">
        <f>#REF!</f>
        <v>#REF!</v>
      </c>
      <c r="L129" s="506" t="e">
        <f>#REF!</f>
        <v>#REF!</v>
      </c>
    </row>
    <row r="130" spans="1:13" ht="33.6" customHeight="1">
      <c r="A130" s="418" t="e">
        <f>#REF!</f>
        <v>#REF!</v>
      </c>
      <c r="B130" s="421" t="e">
        <f>#REF!</f>
        <v>#REF!</v>
      </c>
      <c r="C130" s="490" t="e">
        <f>#REF!</f>
        <v>#REF!</v>
      </c>
      <c r="D130" s="490" t="e">
        <f>#REF!</f>
        <v>#REF!</v>
      </c>
      <c r="E130" s="420" t="e">
        <f>#REF!</f>
        <v>#REF!</v>
      </c>
      <c r="F130" s="61" t="e">
        <f>#REF!</f>
        <v>#REF!</v>
      </c>
      <c r="G130" s="61" t="e">
        <f>#REF!</f>
        <v>#REF!</v>
      </c>
      <c r="H130" s="61" t="e">
        <f>#REF!</f>
        <v>#REF!</v>
      </c>
      <c r="I130" s="61" t="e">
        <f>#REF!</f>
        <v>#REF!</v>
      </c>
      <c r="J130" s="61" t="e">
        <f>#REF!</f>
        <v>#REF!</v>
      </c>
      <c r="K130" s="505" t="e">
        <f>#REF!</f>
        <v>#REF!</v>
      </c>
      <c r="L130" s="506" t="e">
        <f>#REF!</f>
        <v>#REF!</v>
      </c>
    </row>
    <row r="131" spans="1:13" ht="34.5" customHeight="1">
      <c r="A131" s="418" t="e">
        <f>#REF!</f>
        <v>#REF!</v>
      </c>
      <c r="B131" s="421" t="e">
        <f>#REF!</f>
        <v>#REF!</v>
      </c>
      <c r="C131" s="490" t="e">
        <f>#REF!</f>
        <v>#REF!</v>
      </c>
      <c r="D131" s="490" t="e">
        <f>#REF!</f>
        <v>#REF!</v>
      </c>
      <c r="E131" s="420" t="e">
        <f>#REF!</f>
        <v>#REF!</v>
      </c>
      <c r="F131" s="61" t="e">
        <f>#REF!</f>
        <v>#REF!</v>
      </c>
      <c r="G131" s="61" t="e">
        <f>#REF!</f>
        <v>#REF!</v>
      </c>
      <c r="H131" s="61" t="e">
        <f>#REF!</f>
        <v>#REF!</v>
      </c>
      <c r="I131" s="61" t="e">
        <f>#REF!</f>
        <v>#REF!</v>
      </c>
      <c r="J131" s="61" t="e">
        <f>#REF!</f>
        <v>#REF!</v>
      </c>
      <c r="K131" s="505" t="e">
        <f>#REF!</f>
        <v>#REF!</v>
      </c>
      <c r="L131" s="506" t="e">
        <f>#REF!</f>
        <v>#REF!</v>
      </c>
    </row>
    <row r="132" spans="1:13" ht="29.1" customHeight="1">
      <c r="A132" s="418" t="e">
        <f>#REF!</f>
        <v>#REF!</v>
      </c>
      <c r="B132" s="421" t="e">
        <f>#REF!</f>
        <v>#REF!</v>
      </c>
      <c r="C132" s="490" t="e">
        <f>#REF!</f>
        <v>#REF!</v>
      </c>
      <c r="D132" s="490" t="e">
        <f>#REF!</f>
        <v>#REF!</v>
      </c>
      <c r="E132" s="420" t="e">
        <f>#REF!</f>
        <v>#REF!</v>
      </c>
      <c r="F132" s="61" t="e">
        <f>#REF!</f>
        <v>#REF!</v>
      </c>
      <c r="G132" s="61" t="e">
        <f>#REF!</f>
        <v>#REF!</v>
      </c>
      <c r="H132" s="61" t="e">
        <f>#REF!</f>
        <v>#REF!</v>
      </c>
      <c r="I132" s="61" t="e">
        <f>#REF!</f>
        <v>#REF!</v>
      </c>
      <c r="J132" s="61" t="e">
        <f>#REF!</f>
        <v>#REF!</v>
      </c>
      <c r="K132" s="505" t="e">
        <f>#REF!</f>
        <v>#REF!</v>
      </c>
      <c r="L132" s="506" t="e">
        <f>#REF!</f>
        <v>#REF!</v>
      </c>
    </row>
    <row r="133" spans="1:13" ht="42.75" customHeight="1">
      <c r="A133" s="418" t="e">
        <f>#REF!</f>
        <v>#REF!</v>
      </c>
      <c r="B133" s="421" t="e">
        <f>#REF!</f>
        <v>#REF!</v>
      </c>
      <c r="C133" s="490" t="e">
        <f>#REF!</f>
        <v>#REF!</v>
      </c>
      <c r="D133" s="490" t="e">
        <f>#REF!</f>
        <v>#REF!</v>
      </c>
      <c r="E133" s="420" t="e">
        <f>#REF!</f>
        <v>#REF!</v>
      </c>
      <c r="F133" s="61" t="e">
        <f>#REF!</f>
        <v>#REF!</v>
      </c>
      <c r="G133" s="61" t="e">
        <f>#REF!</f>
        <v>#REF!</v>
      </c>
      <c r="H133" s="61" t="e">
        <f>#REF!</f>
        <v>#REF!</v>
      </c>
      <c r="I133" s="61" t="e">
        <f>#REF!</f>
        <v>#REF!</v>
      </c>
      <c r="J133" s="61" t="e">
        <f>#REF!</f>
        <v>#REF!</v>
      </c>
      <c r="K133" s="505" t="e">
        <f>#REF!</f>
        <v>#REF!</v>
      </c>
      <c r="L133" s="506" t="e">
        <f>#REF!</f>
        <v>#REF!</v>
      </c>
    </row>
    <row r="134" spans="1:13" ht="42.75" customHeight="1">
      <c r="A134" s="418" t="e">
        <f>#REF!</f>
        <v>#REF!</v>
      </c>
      <c r="B134" s="421" t="e">
        <f>#REF!</f>
        <v>#REF!</v>
      </c>
      <c r="C134" s="490" t="e">
        <f>#REF!</f>
        <v>#REF!</v>
      </c>
      <c r="D134" s="490" t="e">
        <f>#REF!</f>
        <v>#REF!</v>
      </c>
      <c r="E134" s="420" t="e">
        <f>#REF!</f>
        <v>#REF!</v>
      </c>
      <c r="F134" s="61" t="e">
        <f>#REF!</f>
        <v>#REF!</v>
      </c>
      <c r="G134" s="61" t="e">
        <f>#REF!</f>
        <v>#REF!</v>
      </c>
      <c r="H134" s="61" t="e">
        <f>#REF!</f>
        <v>#REF!</v>
      </c>
      <c r="I134" s="61" t="e">
        <f>#REF!</f>
        <v>#REF!</v>
      </c>
      <c r="J134" s="61" t="e">
        <f>#REF!</f>
        <v>#REF!</v>
      </c>
      <c r="K134" s="505" t="e">
        <f>#REF!</f>
        <v>#REF!</v>
      </c>
      <c r="L134" s="506" t="e">
        <f>#REF!</f>
        <v>#REF!</v>
      </c>
    </row>
    <row r="135" spans="1:13" ht="35.1" customHeight="1">
      <c r="A135" s="418" t="e">
        <f>#REF!</f>
        <v>#REF!</v>
      </c>
      <c r="B135" s="421" t="e">
        <f>#REF!</f>
        <v>#REF!</v>
      </c>
      <c r="C135" s="490" t="e">
        <f>#REF!</f>
        <v>#REF!</v>
      </c>
      <c r="D135" s="490" t="e">
        <f>#REF!</f>
        <v>#REF!</v>
      </c>
      <c r="E135" s="420" t="e">
        <f>#REF!</f>
        <v>#REF!</v>
      </c>
      <c r="F135" s="61" t="e">
        <f>#REF!</f>
        <v>#REF!</v>
      </c>
      <c r="G135" s="61" t="e">
        <f>#REF!</f>
        <v>#REF!</v>
      </c>
      <c r="H135" s="61" t="e">
        <f>#REF!</f>
        <v>#REF!</v>
      </c>
      <c r="I135" s="61" t="e">
        <f>#REF!</f>
        <v>#REF!</v>
      </c>
      <c r="J135" s="61" t="e">
        <f>#REF!</f>
        <v>#REF!</v>
      </c>
      <c r="K135" s="505" t="e">
        <f>#REF!</f>
        <v>#REF!</v>
      </c>
      <c r="L135" s="506" t="e">
        <f>#REF!</f>
        <v>#REF!</v>
      </c>
    </row>
    <row r="136" spans="1:13" ht="30" customHeight="1">
      <c r="A136" s="418" t="e">
        <f>#REF!</f>
        <v>#REF!</v>
      </c>
      <c r="B136" s="421" t="e">
        <f>#REF!</f>
        <v>#REF!</v>
      </c>
      <c r="C136" s="490" t="e">
        <f>#REF!</f>
        <v>#REF!</v>
      </c>
      <c r="D136" s="490" t="e">
        <f>#REF!</f>
        <v>#REF!</v>
      </c>
      <c r="E136" s="420" t="e">
        <f>#REF!</f>
        <v>#REF!</v>
      </c>
      <c r="F136" s="61" t="e">
        <f>#REF!</f>
        <v>#REF!</v>
      </c>
      <c r="G136" s="61" t="e">
        <f>#REF!</f>
        <v>#REF!</v>
      </c>
      <c r="H136" s="61" t="e">
        <f>#REF!</f>
        <v>#REF!</v>
      </c>
      <c r="I136" s="61" t="e">
        <f>#REF!</f>
        <v>#REF!</v>
      </c>
      <c r="J136" s="61" t="e">
        <f>#REF!</f>
        <v>#REF!</v>
      </c>
      <c r="K136" s="505" t="e">
        <f>#REF!</f>
        <v>#REF!</v>
      </c>
      <c r="L136" s="506" t="e">
        <f>#REF!</f>
        <v>#REF!</v>
      </c>
      <c r="M136" s="330"/>
    </row>
    <row r="137" spans="1:13" ht="30" customHeight="1">
      <c r="A137" s="418" t="e">
        <f>#REF!</f>
        <v>#REF!</v>
      </c>
      <c r="B137" s="421" t="e">
        <f>#REF!</f>
        <v>#REF!</v>
      </c>
      <c r="C137" s="490" t="e">
        <f>#REF!</f>
        <v>#REF!</v>
      </c>
      <c r="D137" s="490" t="e">
        <f>#REF!</f>
        <v>#REF!</v>
      </c>
      <c r="E137" s="420" t="e">
        <f>#REF!</f>
        <v>#REF!</v>
      </c>
      <c r="F137" s="61" t="e">
        <f>#REF!</f>
        <v>#REF!</v>
      </c>
      <c r="G137" s="61" t="e">
        <f>#REF!</f>
        <v>#REF!</v>
      </c>
      <c r="H137" s="61" t="e">
        <f>#REF!</f>
        <v>#REF!</v>
      </c>
      <c r="I137" s="61" t="e">
        <f>#REF!</f>
        <v>#REF!</v>
      </c>
      <c r="J137" s="61" t="e">
        <f>#REF!</f>
        <v>#REF!</v>
      </c>
      <c r="K137" s="505" t="e">
        <f>#REF!</f>
        <v>#REF!</v>
      </c>
      <c r="L137" s="506" t="e">
        <f>#REF!</f>
        <v>#REF!</v>
      </c>
    </row>
    <row r="138" spans="1:13" ht="25.5" customHeight="1">
      <c r="A138" s="418" t="e">
        <f>#REF!</f>
        <v>#REF!</v>
      </c>
      <c r="B138" s="421" t="e">
        <f>#REF!</f>
        <v>#REF!</v>
      </c>
      <c r="C138" s="490" t="e">
        <f>#REF!</f>
        <v>#REF!</v>
      </c>
      <c r="D138" s="490" t="e">
        <f>#REF!</f>
        <v>#REF!</v>
      </c>
      <c r="E138" s="420" t="e">
        <f>#REF!</f>
        <v>#REF!</v>
      </c>
      <c r="F138" s="61" t="e">
        <f>#REF!</f>
        <v>#REF!</v>
      </c>
      <c r="G138" s="61" t="e">
        <f>#REF!</f>
        <v>#REF!</v>
      </c>
      <c r="H138" s="61" t="e">
        <f>#REF!</f>
        <v>#REF!</v>
      </c>
      <c r="I138" s="61" t="e">
        <f>#REF!</f>
        <v>#REF!</v>
      </c>
      <c r="J138" s="61" t="e">
        <f>#REF!</f>
        <v>#REF!</v>
      </c>
      <c r="K138" s="505" t="e">
        <f>#REF!</f>
        <v>#REF!</v>
      </c>
      <c r="L138" s="506" t="e">
        <f>#REF!</f>
        <v>#REF!</v>
      </c>
    </row>
    <row r="139" spans="1:13" ht="29.1" customHeight="1">
      <c r="A139" s="418" t="e">
        <f>#REF!</f>
        <v>#REF!</v>
      </c>
      <c r="B139" s="421" t="e">
        <f>#REF!</f>
        <v>#REF!</v>
      </c>
      <c r="C139" s="490" t="e">
        <f>#REF!</f>
        <v>#REF!</v>
      </c>
      <c r="D139" s="490" t="e">
        <f>#REF!</f>
        <v>#REF!</v>
      </c>
      <c r="E139" s="420" t="e">
        <f>#REF!</f>
        <v>#REF!</v>
      </c>
      <c r="F139" s="61" t="e">
        <f>#REF!</f>
        <v>#REF!</v>
      </c>
      <c r="G139" s="61" t="e">
        <f>#REF!</f>
        <v>#REF!</v>
      </c>
      <c r="H139" s="61" t="e">
        <f>#REF!</f>
        <v>#REF!</v>
      </c>
      <c r="I139" s="61" t="e">
        <f>#REF!</f>
        <v>#REF!</v>
      </c>
      <c r="J139" s="61" t="e">
        <f>#REF!</f>
        <v>#REF!</v>
      </c>
      <c r="K139" s="505" t="e">
        <f>#REF!</f>
        <v>#REF!</v>
      </c>
      <c r="L139" s="506" t="e">
        <f>#REF!</f>
        <v>#REF!</v>
      </c>
    </row>
    <row r="140" spans="1:13" ht="36" customHeight="1">
      <c r="A140" s="418" t="e">
        <f>#REF!</f>
        <v>#REF!</v>
      </c>
      <c r="B140" s="421" t="e">
        <f>#REF!</f>
        <v>#REF!</v>
      </c>
      <c r="C140" s="490" t="e">
        <f>#REF!</f>
        <v>#REF!</v>
      </c>
      <c r="D140" s="490" t="e">
        <f>#REF!</f>
        <v>#REF!</v>
      </c>
      <c r="E140" s="420" t="e">
        <f>#REF!</f>
        <v>#REF!</v>
      </c>
      <c r="F140" s="61" t="e">
        <f>#REF!</f>
        <v>#REF!</v>
      </c>
      <c r="G140" s="61" t="e">
        <f>#REF!</f>
        <v>#REF!</v>
      </c>
      <c r="H140" s="61" t="e">
        <f>#REF!</f>
        <v>#REF!</v>
      </c>
      <c r="I140" s="61" t="e">
        <f>#REF!</f>
        <v>#REF!</v>
      </c>
      <c r="J140" s="61" t="e">
        <f>#REF!</f>
        <v>#REF!</v>
      </c>
      <c r="K140" s="505" t="e">
        <f>#REF!</f>
        <v>#REF!</v>
      </c>
      <c r="L140" s="506" t="e">
        <f>#REF!</f>
        <v>#REF!</v>
      </c>
    </row>
    <row r="141" spans="1:13" ht="54" customHeight="1">
      <c r="A141" s="418" t="e">
        <f>#REF!</f>
        <v>#REF!</v>
      </c>
      <c r="B141" s="421" t="e">
        <f>#REF!</f>
        <v>#REF!</v>
      </c>
      <c r="C141" s="490" t="e">
        <f>#REF!</f>
        <v>#REF!</v>
      </c>
      <c r="D141" s="490" t="e">
        <f>#REF!</f>
        <v>#REF!</v>
      </c>
      <c r="E141" s="420" t="e">
        <f>#REF!</f>
        <v>#REF!</v>
      </c>
      <c r="F141" s="61" t="e">
        <f>#REF!</f>
        <v>#REF!</v>
      </c>
      <c r="G141" s="61" t="e">
        <f>#REF!</f>
        <v>#REF!</v>
      </c>
      <c r="H141" s="61" t="e">
        <f>#REF!</f>
        <v>#REF!</v>
      </c>
      <c r="I141" s="61" t="e">
        <f>#REF!</f>
        <v>#REF!</v>
      </c>
      <c r="J141" s="61" t="e">
        <f>#REF!</f>
        <v>#REF!</v>
      </c>
      <c r="K141" s="505" t="e">
        <f>#REF!</f>
        <v>#REF!</v>
      </c>
      <c r="L141" s="506" t="e">
        <f>#REF!</f>
        <v>#REF!</v>
      </c>
    </row>
    <row r="142" spans="1:13" ht="44.25" customHeight="1">
      <c r="A142" s="418" t="e">
        <f>#REF!</f>
        <v>#REF!</v>
      </c>
      <c r="B142" s="421" t="e">
        <f>#REF!</f>
        <v>#REF!</v>
      </c>
      <c r="C142" s="490" t="e">
        <f>#REF!</f>
        <v>#REF!</v>
      </c>
      <c r="D142" s="490" t="e">
        <f>#REF!</f>
        <v>#REF!</v>
      </c>
      <c r="E142" s="420" t="e">
        <f>#REF!</f>
        <v>#REF!</v>
      </c>
      <c r="F142" s="61" t="e">
        <f>#REF!</f>
        <v>#REF!</v>
      </c>
      <c r="G142" s="61" t="e">
        <f>#REF!</f>
        <v>#REF!</v>
      </c>
      <c r="H142" s="61" t="e">
        <f>#REF!</f>
        <v>#REF!</v>
      </c>
      <c r="I142" s="61" t="e">
        <f>#REF!</f>
        <v>#REF!</v>
      </c>
      <c r="J142" s="61" t="e">
        <f>#REF!</f>
        <v>#REF!</v>
      </c>
      <c r="K142" s="505" t="e">
        <f>#REF!</f>
        <v>#REF!</v>
      </c>
      <c r="L142" s="506" t="e">
        <f>#REF!</f>
        <v>#REF!</v>
      </c>
    </row>
    <row r="143" spans="1:13" ht="38.65" customHeight="1">
      <c r="A143" s="418" t="e">
        <f>#REF!</f>
        <v>#REF!</v>
      </c>
      <c r="B143" s="421" t="e">
        <f>#REF!</f>
        <v>#REF!</v>
      </c>
      <c r="C143" s="490" t="e">
        <f>#REF!</f>
        <v>#REF!</v>
      </c>
      <c r="D143" s="490" t="e">
        <f>#REF!</f>
        <v>#REF!</v>
      </c>
      <c r="E143" s="420" t="e">
        <f>#REF!</f>
        <v>#REF!</v>
      </c>
      <c r="F143" s="61" t="e">
        <f>#REF!</f>
        <v>#REF!</v>
      </c>
      <c r="G143" s="61" t="e">
        <f>#REF!</f>
        <v>#REF!</v>
      </c>
      <c r="H143" s="61" t="e">
        <f>#REF!</f>
        <v>#REF!</v>
      </c>
      <c r="I143" s="61" t="e">
        <f>#REF!</f>
        <v>#REF!</v>
      </c>
      <c r="J143" s="61" t="e">
        <f>#REF!</f>
        <v>#REF!</v>
      </c>
      <c r="K143" s="505" t="e">
        <f>#REF!</f>
        <v>#REF!</v>
      </c>
      <c r="L143" s="506" t="e">
        <f>#REF!</f>
        <v>#REF!</v>
      </c>
    </row>
    <row r="144" spans="1:13" ht="29.65" customHeight="1">
      <c r="A144" s="418" t="e">
        <f>#REF!</f>
        <v>#REF!</v>
      </c>
      <c r="B144" s="421" t="e">
        <f>#REF!</f>
        <v>#REF!</v>
      </c>
      <c r="C144" s="490" t="e">
        <f>#REF!</f>
        <v>#REF!</v>
      </c>
      <c r="D144" s="490" t="e">
        <f>#REF!</f>
        <v>#REF!</v>
      </c>
      <c r="E144" s="420" t="e">
        <f>#REF!</f>
        <v>#REF!</v>
      </c>
      <c r="F144" s="61" t="e">
        <f>#REF!</f>
        <v>#REF!</v>
      </c>
      <c r="G144" s="61" t="e">
        <f>#REF!</f>
        <v>#REF!</v>
      </c>
      <c r="H144" s="61" t="e">
        <f>#REF!</f>
        <v>#REF!</v>
      </c>
      <c r="I144" s="61" t="e">
        <f>#REF!</f>
        <v>#REF!</v>
      </c>
      <c r="J144" s="61" t="e">
        <f>#REF!</f>
        <v>#REF!</v>
      </c>
      <c r="K144" s="505" t="e">
        <f>#REF!</f>
        <v>#REF!</v>
      </c>
      <c r="L144" s="506" t="e">
        <f>#REF!</f>
        <v>#REF!</v>
      </c>
    </row>
    <row r="145" spans="1:14" ht="57.6" customHeight="1">
      <c r="A145" s="418" t="e">
        <f>#REF!</f>
        <v>#REF!</v>
      </c>
      <c r="B145" s="421" t="e">
        <f>#REF!</f>
        <v>#REF!</v>
      </c>
      <c r="C145" s="490" t="e">
        <f>#REF!</f>
        <v>#REF!</v>
      </c>
      <c r="D145" s="490" t="e">
        <f>#REF!</f>
        <v>#REF!</v>
      </c>
      <c r="E145" s="420" t="e">
        <f>#REF!</f>
        <v>#REF!</v>
      </c>
      <c r="F145" s="61" t="e">
        <f>#REF!</f>
        <v>#REF!</v>
      </c>
      <c r="G145" s="61" t="e">
        <f>#REF!</f>
        <v>#REF!</v>
      </c>
      <c r="H145" s="61" t="e">
        <f>#REF!</f>
        <v>#REF!</v>
      </c>
      <c r="I145" s="61" t="e">
        <f>#REF!</f>
        <v>#REF!</v>
      </c>
      <c r="J145" s="61" t="e">
        <f>#REF!</f>
        <v>#REF!</v>
      </c>
      <c r="K145" s="505" t="e">
        <f>#REF!</f>
        <v>#REF!</v>
      </c>
      <c r="L145" s="506" t="e">
        <f>#REF!</f>
        <v>#REF!</v>
      </c>
    </row>
    <row r="146" spans="1:14" ht="36.6" customHeight="1">
      <c r="A146" s="418" t="e">
        <f>#REF!</f>
        <v>#REF!</v>
      </c>
      <c r="B146" s="421" t="e">
        <f>#REF!</f>
        <v>#REF!</v>
      </c>
      <c r="C146" s="490" t="e">
        <f>#REF!</f>
        <v>#REF!</v>
      </c>
      <c r="D146" s="490" t="e">
        <f>#REF!</f>
        <v>#REF!</v>
      </c>
      <c r="E146" s="420" t="e">
        <f>#REF!</f>
        <v>#REF!</v>
      </c>
      <c r="F146" s="61" t="e">
        <f>#REF!</f>
        <v>#REF!</v>
      </c>
      <c r="G146" s="61" t="e">
        <f>#REF!</f>
        <v>#REF!</v>
      </c>
      <c r="H146" s="61" t="e">
        <f>#REF!</f>
        <v>#REF!</v>
      </c>
      <c r="I146" s="61" t="e">
        <f>#REF!</f>
        <v>#REF!</v>
      </c>
      <c r="J146" s="61" t="e">
        <f>#REF!</f>
        <v>#REF!</v>
      </c>
      <c r="K146" s="505" t="e">
        <f>#REF!</f>
        <v>#REF!</v>
      </c>
      <c r="L146" s="506" t="e">
        <f>#REF!</f>
        <v>#REF!</v>
      </c>
    </row>
    <row r="147" spans="1:14" ht="36.6" customHeight="1">
      <c r="A147" s="418" t="e">
        <f>#REF!</f>
        <v>#REF!</v>
      </c>
      <c r="B147" s="421" t="e">
        <f>#REF!</f>
        <v>#REF!</v>
      </c>
      <c r="C147" s="490" t="e">
        <f>#REF!</f>
        <v>#REF!</v>
      </c>
      <c r="D147" s="490" t="e">
        <f>#REF!</f>
        <v>#REF!</v>
      </c>
      <c r="E147" s="420" t="e">
        <f>#REF!</f>
        <v>#REF!</v>
      </c>
      <c r="F147" s="61" t="e">
        <f>#REF!</f>
        <v>#REF!</v>
      </c>
      <c r="G147" s="61" t="e">
        <f>#REF!</f>
        <v>#REF!</v>
      </c>
      <c r="H147" s="61" t="e">
        <f>#REF!</f>
        <v>#REF!</v>
      </c>
      <c r="I147" s="61" t="e">
        <f>#REF!</f>
        <v>#REF!</v>
      </c>
      <c r="J147" s="61" t="e">
        <f>#REF!</f>
        <v>#REF!</v>
      </c>
      <c r="K147" s="505" t="e">
        <f>#REF!</f>
        <v>#REF!</v>
      </c>
      <c r="L147" s="506" t="e">
        <f>#REF!</f>
        <v>#REF!</v>
      </c>
    </row>
    <row r="148" spans="1:14" ht="36.6" customHeight="1">
      <c r="A148" s="418" t="e">
        <f>#REF!</f>
        <v>#REF!</v>
      </c>
      <c r="B148" s="421" t="e">
        <f>#REF!</f>
        <v>#REF!</v>
      </c>
      <c r="C148" s="490" t="e">
        <f>#REF!</f>
        <v>#REF!</v>
      </c>
      <c r="D148" s="490" t="e">
        <f>#REF!</f>
        <v>#REF!</v>
      </c>
      <c r="E148" s="420" t="e">
        <f>#REF!</f>
        <v>#REF!</v>
      </c>
      <c r="F148" s="61" t="e">
        <f>#REF!</f>
        <v>#REF!</v>
      </c>
      <c r="G148" s="61" t="e">
        <f>#REF!</f>
        <v>#REF!</v>
      </c>
      <c r="H148" s="61" t="e">
        <f>#REF!</f>
        <v>#REF!</v>
      </c>
      <c r="I148" s="61" t="e">
        <f>#REF!</f>
        <v>#REF!</v>
      </c>
      <c r="J148" s="61" t="e">
        <f>#REF!</f>
        <v>#REF!</v>
      </c>
      <c r="K148" s="505" t="e">
        <f>#REF!</f>
        <v>#REF!</v>
      </c>
      <c r="L148" s="506" t="e">
        <f>#REF!</f>
        <v>#REF!</v>
      </c>
    </row>
    <row r="149" spans="1:14" ht="36.6" customHeight="1">
      <c r="A149" s="418" t="e">
        <f>#REF!</f>
        <v>#REF!</v>
      </c>
      <c r="B149" s="421" t="e">
        <f>#REF!</f>
        <v>#REF!</v>
      </c>
      <c r="C149" s="490" t="e">
        <f>#REF!</f>
        <v>#REF!</v>
      </c>
      <c r="D149" s="490" t="e">
        <f>#REF!</f>
        <v>#REF!</v>
      </c>
      <c r="E149" s="420" t="e">
        <f>#REF!</f>
        <v>#REF!</v>
      </c>
      <c r="F149" s="61" t="e">
        <f>#REF!</f>
        <v>#REF!</v>
      </c>
      <c r="G149" s="61" t="e">
        <f>#REF!</f>
        <v>#REF!</v>
      </c>
      <c r="H149" s="61" t="e">
        <f>#REF!</f>
        <v>#REF!</v>
      </c>
      <c r="I149" s="61" t="e">
        <f>#REF!</f>
        <v>#REF!</v>
      </c>
      <c r="J149" s="61" t="e">
        <f>#REF!</f>
        <v>#REF!</v>
      </c>
      <c r="K149" s="505" t="e">
        <f>#REF!</f>
        <v>#REF!</v>
      </c>
      <c r="L149" s="506" t="e">
        <f>#REF!</f>
        <v>#REF!</v>
      </c>
    </row>
    <row r="150" spans="1:14" ht="36.6" customHeight="1">
      <c r="A150" s="418" t="e">
        <f>#REF!</f>
        <v>#REF!</v>
      </c>
      <c r="B150" s="421" t="e">
        <f>#REF!</f>
        <v>#REF!</v>
      </c>
      <c r="C150" s="490" t="e">
        <f>#REF!</f>
        <v>#REF!</v>
      </c>
      <c r="D150" s="490" t="e">
        <f>#REF!</f>
        <v>#REF!</v>
      </c>
      <c r="E150" s="420" t="e">
        <f>#REF!</f>
        <v>#REF!</v>
      </c>
      <c r="F150" s="61" t="e">
        <f>#REF!</f>
        <v>#REF!</v>
      </c>
      <c r="G150" s="61" t="e">
        <f>#REF!</f>
        <v>#REF!</v>
      </c>
      <c r="H150" s="61" t="e">
        <f>#REF!</f>
        <v>#REF!</v>
      </c>
      <c r="I150" s="61" t="e">
        <f>#REF!</f>
        <v>#REF!</v>
      </c>
      <c r="J150" s="61" t="e">
        <f>#REF!</f>
        <v>#REF!</v>
      </c>
      <c r="K150" s="505" t="e">
        <f>#REF!</f>
        <v>#REF!</v>
      </c>
      <c r="L150" s="506" t="e">
        <f>#REF!</f>
        <v>#REF!</v>
      </c>
    </row>
    <row r="151" spans="1:14" ht="36.6" customHeight="1">
      <c r="A151" s="418" t="e">
        <f>#REF!</f>
        <v>#REF!</v>
      </c>
      <c r="B151" s="421" t="e">
        <f>#REF!</f>
        <v>#REF!</v>
      </c>
      <c r="C151" s="490" t="e">
        <f>#REF!</f>
        <v>#REF!</v>
      </c>
      <c r="D151" s="490" t="e">
        <f>#REF!</f>
        <v>#REF!</v>
      </c>
      <c r="E151" s="420" t="e">
        <f>#REF!</f>
        <v>#REF!</v>
      </c>
      <c r="F151" s="61" t="e">
        <f>#REF!</f>
        <v>#REF!</v>
      </c>
      <c r="G151" s="61" t="e">
        <f>#REF!</f>
        <v>#REF!</v>
      </c>
      <c r="H151" s="61" t="e">
        <f>#REF!</f>
        <v>#REF!</v>
      </c>
      <c r="I151" s="61" t="e">
        <f>#REF!</f>
        <v>#REF!</v>
      </c>
      <c r="J151" s="61" t="e">
        <f>#REF!</f>
        <v>#REF!</v>
      </c>
      <c r="K151" s="505" t="e">
        <f>#REF!</f>
        <v>#REF!</v>
      </c>
      <c r="L151" s="506" t="e">
        <f>#REF!</f>
        <v>#REF!</v>
      </c>
    </row>
    <row r="152" spans="1:14" ht="45.75" customHeight="1">
      <c r="A152" s="418" t="e">
        <f>#REF!</f>
        <v>#REF!</v>
      </c>
      <c r="B152" s="421" t="e">
        <f>#REF!</f>
        <v>#REF!</v>
      </c>
      <c r="C152" s="490" t="e">
        <f>#REF!</f>
        <v>#REF!</v>
      </c>
      <c r="D152" s="490" t="e">
        <f>#REF!</f>
        <v>#REF!</v>
      </c>
      <c r="E152" s="420" t="e">
        <f>#REF!</f>
        <v>#REF!</v>
      </c>
      <c r="F152" s="61" t="e">
        <f>#REF!</f>
        <v>#REF!</v>
      </c>
      <c r="G152" s="61" t="e">
        <f>#REF!</f>
        <v>#REF!</v>
      </c>
      <c r="H152" s="61" t="e">
        <f>#REF!</f>
        <v>#REF!</v>
      </c>
      <c r="I152" s="61" t="e">
        <f>#REF!</f>
        <v>#REF!</v>
      </c>
      <c r="J152" s="61" t="e">
        <f>#REF!</f>
        <v>#REF!</v>
      </c>
      <c r="K152" s="505" t="e">
        <f>#REF!</f>
        <v>#REF!</v>
      </c>
      <c r="L152" s="506" t="e">
        <f>#REF!</f>
        <v>#REF!</v>
      </c>
      <c r="N152" s="331"/>
    </row>
    <row r="153" spans="1:14" ht="30.75" customHeight="1">
      <c r="A153" s="418" t="e">
        <f>#REF!</f>
        <v>#REF!</v>
      </c>
      <c r="B153" s="421" t="e">
        <f>#REF!</f>
        <v>#REF!</v>
      </c>
      <c r="C153" s="490" t="e">
        <f>#REF!</f>
        <v>#REF!</v>
      </c>
      <c r="D153" s="490" t="e">
        <f>#REF!</f>
        <v>#REF!</v>
      </c>
      <c r="E153" s="420" t="e">
        <f>#REF!</f>
        <v>#REF!</v>
      </c>
      <c r="F153" s="61" t="e">
        <f>#REF!</f>
        <v>#REF!</v>
      </c>
      <c r="G153" s="61" t="e">
        <f>#REF!</f>
        <v>#REF!</v>
      </c>
      <c r="H153" s="61" t="e">
        <f>#REF!</f>
        <v>#REF!</v>
      </c>
      <c r="I153" s="61" t="e">
        <f>#REF!</f>
        <v>#REF!</v>
      </c>
      <c r="J153" s="61" t="e">
        <f>#REF!</f>
        <v>#REF!</v>
      </c>
      <c r="K153" s="505" t="e">
        <f>#REF!</f>
        <v>#REF!</v>
      </c>
      <c r="L153" s="506" t="e">
        <f>#REF!</f>
        <v>#REF!</v>
      </c>
    </row>
    <row r="154" spans="1:14" ht="39" customHeight="1">
      <c r="A154" s="418" t="e">
        <f>#REF!</f>
        <v>#REF!</v>
      </c>
      <c r="B154" s="421" t="e">
        <f>#REF!</f>
        <v>#REF!</v>
      </c>
      <c r="C154" s="490" t="e">
        <f>#REF!</f>
        <v>#REF!</v>
      </c>
      <c r="D154" s="490" t="e">
        <f>#REF!</f>
        <v>#REF!</v>
      </c>
      <c r="E154" s="420" t="e">
        <f>#REF!</f>
        <v>#REF!</v>
      </c>
      <c r="F154" s="61" t="e">
        <f>#REF!</f>
        <v>#REF!</v>
      </c>
      <c r="G154" s="61" t="e">
        <f>#REF!</f>
        <v>#REF!</v>
      </c>
      <c r="H154" s="61" t="e">
        <f>#REF!</f>
        <v>#REF!</v>
      </c>
      <c r="I154" s="61" t="e">
        <f>#REF!</f>
        <v>#REF!</v>
      </c>
      <c r="J154" s="61" t="e">
        <f>#REF!</f>
        <v>#REF!</v>
      </c>
      <c r="K154" s="505" t="e">
        <f>#REF!</f>
        <v>#REF!</v>
      </c>
      <c r="L154" s="506" t="e">
        <f>#REF!</f>
        <v>#REF!</v>
      </c>
    </row>
    <row r="155" spans="1:14" ht="108" customHeight="1">
      <c r="A155" s="418" t="e">
        <f>#REF!</f>
        <v>#REF!</v>
      </c>
      <c r="B155" s="421" t="e">
        <f>#REF!</f>
        <v>#REF!</v>
      </c>
      <c r="C155" s="490" t="e">
        <f>#REF!</f>
        <v>#REF!</v>
      </c>
      <c r="D155" s="490" t="e">
        <f>#REF!</f>
        <v>#REF!</v>
      </c>
      <c r="E155" s="420" t="e">
        <f>#REF!</f>
        <v>#REF!</v>
      </c>
      <c r="F155" s="61" t="e">
        <f>#REF!</f>
        <v>#REF!</v>
      </c>
      <c r="G155" s="61" t="e">
        <f>#REF!</f>
        <v>#REF!</v>
      </c>
      <c r="H155" s="61" t="e">
        <f>#REF!</f>
        <v>#REF!</v>
      </c>
      <c r="I155" s="61" t="e">
        <f>#REF!</f>
        <v>#REF!</v>
      </c>
      <c r="J155" s="61" t="e">
        <f>#REF!</f>
        <v>#REF!</v>
      </c>
      <c r="K155" s="505" t="e">
        <f>#REF!</f>
        <v>#REF!</v>
      </c>
      <c r="L155" s="506" t="e">
        <f>#REF!</f>
        <v>#REF!</v>
      </c>
    </row>
    <row r="156" spans="1:14" ht="44.1" customHeight="1">
      <c r="A156" s="418" t="e">
        <f>#REF!</f>
        <v>#REF!</v>
      </c>
      <c r="B156" s="421" t="e">
        <f>#REF!</f>
        <v>#REF!</v>
      </c>
      <c r="C156" s="490" t="e">
        <f>#REF!</f>
        <v>#REF!</v>
      </c>
      <c r="D156" s="490" t="e">
        <f>#REF!</f>
        <v>#REF!</v>
      </c>
      <c r="E156" s="420" t="e">
        <f>#REF!</f>
        <v>#REF!</v>
      </c>
      <c r="F156" s="61" t="e">
        <f>#REF!</f>
        <v>#REF!</v>
      </c>
      <c r="G156" s="61" t="e">
        <f>#REF!</f>
        <v>#REF!</v>
      </c>
      <c r="H156" s="61" t="e">
        <f>#REF!</f>
        <v>#REF!</v>
      </c>
      <c r="I156" s="61" t="e">
        <f>#REF!</f>
        <v>#REF!</v>
      </c>
      <c r="J156" s="61" t="e">
        <f>#REF!</f>
        <v>#REF!</v>
      </c>
      <c r="K156" s="505" t="e">
        <f>#REF!</f>
        <v>#REF!</v>
      </c>
      <c r="L156" s="506" t="e">
        <f>#REF!</f>
        <v>#REF!</v>
      </c>
    </row>
    <row r="157" spans="1:14" ht="65.25" customHeight="1">
      <c r="A157" s="418" t="e">
        <f>#REF!</f>
        <v>#REF!</v>
      </c>
      <c r="B157" s="421" t="e">
        <f>#REF!</f>
        <v>#REF!</v>
      </c>
      <c r="C157" s="490" t="e">
        <f>#REF!</f>
        <v>#REF!</v>
      </c>
      <c r="D157" s="490" t="e">
        <f>#REF!</f>
        <v>#REF!</v>
      </c>
      <c r="E157" s="420" t="e">
        <f>#REF!</f>
        <v>#REF!</v>
      </c>
      <c r="F157" s="61" t="e">
        <f>#REF!</f>
        <v>#REF!</v>
      </c>
      <c r="G157" s="61" t="e">
        <f>#REF!</f>
        <v>#REF!</v>
      </c>
      <c r="H157" s="61" t="e">
        <f>#REF!</f>
        <v>#REF!</v>
      </c>
      <c r="I157" s="61" t="e">
        <f>#REF!</f>
        <v>#REF!</v>
      </c>
      <c r="J157" s="61" t="e">
        <f>#REF!</f>
        <v>#REF!</v>
      </c>
      <c r="K157" s="505" t="e">
        <f>#REF!</f>
        <v>#REF!</v>
      </c>
      <c r="L157" s="506" t="e">
        <f>#REF!</f>
        <v>#REF!</v>
      </c>
    </row>
    <row r="158" spans="1:14" ht="52.5" customHeight="1">
      <c r="A158" s="418" t="e">
        <f>#REF!</f>
        <v>#REF!</v>
      </c>
      <c r="B158" s="421" t="e">
        <f>#REF!</f>
        <v>#REF!</v>
      </c>
      <c r="C158" s="490" t="e">
        <f>#REF!</f>
        <v>#REF!</v>
      </c>
      <c r="D158" s="490" t="e">
        <f>#REF!</f>
        <v>#REF!</v>
      </c>
      <c r="E158" s="420" t="e">
        <f>#REF!</f>
        <v>#REF!</v>
      </c>
      <c r="F158" s="61" t="e">
        <f>#REF!</f>
        <v>#REF!</v>
      </c>
      <c r="G158" s="61" t="e">
        <f>#REF!</f>
        <v>#REF!</v>
      </c>
      <c r="H158" s="61" t="e">
        <f>#REF!</f>
        <v>#REF!</v>
      </c>
      <c r="I158" s="61" t="e">
        <f>#REF!</f>
        <v>#REF!</v>
      </c>
      <c r="J158" s="61" t="e">
        <f>#REF!</f>
        <v>#REF!</v>
      </c>
      <c r="K158" s="505" t="e">
        <f>#REF!</f>
        <v>#REF!</v>
      </c>
      <c r="L158" s="506" t="e">
        <f>#REF!</f>
        <v>#REF!</v>
      </c>
    </row>
    <row r="159" spans="1:14" ht="52.5" customHeight="1">
      <c r="A159" s="418" t="e">
        <f>#REF!</f>
        <v>#REF!</v>
      </c>
      <c r="B159" s="421" t="e">
        <f>#REF!</f>
        <v>#REF!</v>
      </c>
      <c r="C159" s="490" t="e">
        <f>#REF!</f>
        <v>#REF!</v>
      </c>
      <c r="D159" s="490" t="e">
        <f>#REF!</f>
        <v>#REF!</v>
      </c>
      <c r="E159" s="420" t="e">
        <f>#REF!</f>
        <v>#REF!</v>
      </c>
      <c r="F159" s="61" t="e">
        <f>#REF!</f>
        <v>#REF!</v>
      </c>
      <c r="G159" s="61" t="e">
        <f>#REF!</f>
        <v>#REF!</v>
      </c>
      <c r="H159" s="61" t="e">
        <f>#REF!</f>
        <v>#REF!</v>
      </c>
      <c r="I159" s="61" t="e">
        <f>#REF!</f>
        <v>#REF!</v>
      </c>
      <c r="J159" s="61" t="e">
        <f>#REF!</f>
        <v>#REF!</v>
      </c>
      <c r="K159" s="505" t="e">
        <f>#REF!</f>
        <v>#REF!</v>
      </c>
      <c r="L159" s="506" t="e">
        <f>#REF!</f>
        <v>#REF!</v>
      </c>
    </row>
    <row r="160" spans="1:14" ht="52.5" customHeight="1">
      <c r="A160" s="418" t="e">
        <f>#REF!</f>
        <v>#REF!</v>
      </c>
      <c r="B160" s="421" t="e">
        <f>#REF!</f>
        <v>#REF!</v>
      </c>
      <c r="C160" s="490" t="e">
        <f>#REF!</f>
        <v>#REF!</v>
      </c>
      <c r="D160" s="490" t="e">
        <f>#REF!</f>
        <v>#REF!</v>
      </c>
      <c r="E160" s="420" t="e">
        <f>#REF!</f>
        <v>#REF!</v>
      </c>
      <c r="F160" s="61" t="e">
        <f>#REF!</f>
        <v>#REF!</v>
      </c>
      <c r="G160" s="61" t="e">
        <f>#REF!</f>
        <v>#REF!</v>
      </c>
      <c r="H160" s="61" t="e">
        <f>#REF!</f>
        <v>#REF!</v>
      </c>
      <c r="I160" s="61" t="e">
        <f>#REF!</f>
        <v>#REF!</v>
      </c>
      <c r="J160" s="61" t="e">
        <f>#REF!</f>
        <v>#REF!</v>
      </c>
      <c r="K160" s="505" t="e">
        <f>#REF!</f>
        <v>#REF!</v>
      </c>
      <c r="L160" s="506" t="e">
        <f>#REF!</f>
        <v>#REF!</v>
      </c>
    </row>
    <row r="161" spans="1:12" ht="52.5" customHeight="1">
      <c r="A161" s="418" t="e">
        <f>#REF!</f>
        <v>#REF!</v>
      </c>
      <c r="B161" s="421" t="e">
        <f>#REF!</f>
        <v>#REF!</v>
      </c>
      <c r="C161" s="490" t="e">
        <f>#REF!</f>
        <v>#REF!</v>
      </c>
      <c r="D161" s="490" t="e">
        <f>#REF!</f>
        <v>#REF!</v>
      </c>
      <c r="E161" s="420" t="e">
        <f>#REF!</f>
        <v>#REF!</v>
      </c>
      <c r="F161" s="61" t="e">
        <f>#REF!</f>
        <v>#REF!</v>
      </c>
      <c r="G161" s="61" t="e">
        <f>#REF!</f>
        <v>#REF!</v>
      </c>
      <c r="H161" s="61" t="e">
        <f>#REF!</f>
        <v>#REF!</v>
      </c>
      <c r="I161" s="61" t="e">
        <f>#REF!</f>
        <v>#REF!</v>
      </c>
      <c r="J161" s="61" t="e">
        <f>#REF!</f>
        <v>#REF!</v>
      </c>
      <c r="K161" s="505" t="e">
        <f>#REF!</f>
        <v>#REF!</v>
      </c>
      <c r="L161" s="506" t="e">
        <f>#REF!</f>
        <v>#REF!</v>
      </c>
    </row>
    <row r="162" spans="1:12" ht="52.5" customHeight="1">
      <c r="A162" s="418" t="e">
        <f>#REF!</f>
        <v>#REF!</v>
      </c>
      <c r="B162" s="421" t="e">
        <f>#REF!</f>
        <v>#REF!</v>
      </c>
      <c r="C162" s="490" t="e">
        <f>#REF!</f>
        <v>#REF!</v>
      </c>
      <c r="D162" s="490" t="e">
        <f>#REF!</f>
        <v>#REF!</v>
      </c>
      <c r="E162" s="420" t="e">
        <f>#REF!</f>
        <v>#REF!</v>
      </c>
      <c r="F162" s="61" t="e">
        <f>#REF!</f>
        <v>#REF!</v>
      </c>
      <c r="G162" s="61" t="e">
        <f>#REF!</f>
        <v>#REF!</v>
      </c>
      <c r="H162" s="61" t="e">
        <f>#REF!</f>
        <v>#REF!</v>
      </c>
      <c r="I162" s="61" t="e">
        <f>#REF!</f>
        <v>#REF!</v>
      </c>
      <c r="J162" s="61" t="e">
        <f>#REF!</f>
        <v>#REF!</v>
      </c>
      <c r="K162" s="505" t="e">
        <f>#REF!</f>
        <v>#REF!</v>
      </c>
      <c r="L162" s="506" t="e">
        <f>#REF!</f>
        <v>#REF!</v>
      </c>
    </row>
    <row r="163" spans="1:12" ht="52.5" customHeight="1">
      <c r="A163" s="418" t="e">
        <f>#REF!</f>
        <v>#REF!</v>
      </c>
      <c r="B163" s="421" t="e">
        <f>#REF!</f>
        <v>#REF!</v>
      </c>
      <c r="C163" s="490" t="e">
        <f>#REF!</f>
        <v>#REF!</v>
      </c>
      <c r="D163" s="490" t="e">
        <f>#REF!</f>
        <v>#REF!</v>
      </c>
      <c r="E163" s="420" t="e">
        <f>#REF!</f>
        <v>#REF!</v>
      </c>
      <c r="F163" s="61" t="e">
        <f>#REF!</f>
        <v>#REF!</v>
      </c>
      <c r="G163" s="61" t="e">
        <f>#REF!</f>
        <v>#REF!</v>
      </c>
      <c r="H163" s="61" t="e">
        <f>#REF!</f>
        <v>#REF!</v>
      </c>
      <c r="I163" s="61" t="e">
        <f>#REF!</f>
        <v>#REF!</v>
      </c>
      <c r="J163" s="61" t="e">
        <f>#REF!</f>
        <v>#REF!</v>
      </c>
      <c r="K163" s="505" t="e">
        <f>#REF!</f>
        <v>#REF!</v>
      </c>
      <c r="L163" s="506" t="e">
        <f>#REF!</f>
        <v>#REF!</v>
      </c>
    </row>
    <row r="164" spans="1:12" ht="40.5" customHeight="1">
      <c r="A164" s="418" t="e">
        <f>#REF!</f>
        <v>#REF!</v>
      </c>
      <c r="B164" s="421" t="e">
        <f>#REF!</f>
        <v>#REF!</v>
      </c>
      <c r="C164" s="490" t="e">
        <f>#REF!</f>
        <v>#REF!</v>
      </c>
      <c r="D164" s="490" t="e">
        <f>#REF!</f>
        <v>#REF!</v>
      </c>
      <c r="E164" s="420" t="e">
        <f>#REF!</f>
        <v>#REF!</v>
      </c>
      <c r="F164" s="61" t="e">
        <f>#REF!</f>
        <v>#REF!</v>
      </c>
      <c r="G164" s="61" t="e">
        <f>#REF!</f>
        <v>#REF!</v>
      </c>
      <c r="H164" s="61" t="e">
        <f>#REF!</f>
        <v>#REF!</v>
      </c>
      <c r="I164" s="61" t="e">
        <f>#REF!</f>
        <v>#REF!</v>
      </c>
      <c r="J164" s="61" t="e">
        <f>#REF!</f>
        <v>#REF!</v>
      </c>
      <c r="K164" s="505" t="e">
        <f>#REF!</f>
        <v>#REF!</v>
      </c>
      <c r="L164" s="506" t="e">
        <f>#REF!</f>
        <v>#REF!</v>
      </c>
    </row>
    <row r="165" spans="1:12" ht="60.6" customHeight="1">
      <c r="A165" s="418" t="e">
        <f>#REF!</f>
        <v>#REF!</v>
      </c>
      <c r="B165" s="421" t="e">
        <f>#REF!</f>
        <v>#REF!</v>
      </c>
      <c r="C165" s="490" t="e">
        <f>#REF!</f>
        <v>#REF!</v>
      </c>
      <c r="D165" s="490" t="e">
        <f>#REF!</f>
        <v>#REF!</v>
      </c>
      <c r="E165" s="420" t="e">
        <f>#REF!</f>
        <v>#REF!</v>
      </c>
      <c r="F165" s="61" t="e">
        <f>#REF!</f>
        <v>#REF!</v>
      </c>
      <c r="G165" s="61" t="e">
        <f>#REF!</f>
        <v>#REF!</v>
      </c>
      <c r="H165" s="61" t="e">
        <f>#REF!</f>
        <v>#REF!</v>
      </c>
      <c r="I165" s="61" t="e">
        <f>#REF!</f>
        <v>#REF!</v>
      </c>
      <c r="J165" s="61" t="e">
        <f>#REF!</f>
        <v>#REF!</v>
      </c>
      <c r="K165" s="505" t="e">
        <f>#REF!</f>
        <v>#REF!</v>
      </c>
      <c r="L165" s="506" t="e">
        <f>#REF!</f>
        <v>#REF!</v>
      </c>
    </row>
    <row r="166" spans="1:12" ht="70.5" customHeight="1">
      <c r="A166" s="418" t="e">
        <f>#REF!</f>
        <v>#REF!</v>
      </c>
      <c r="B166" s="421" t="e">
        <f>#REF!</f>
        <v>#REF!</v>
      </c>
      <c r="C166" s="490" t="e">
        <f>#REF!</f>
        <v>#REF!</v>
      </c>
      <c r="D166" s="490" t="e">
        <f>#REF!</f>
        <v>#REF!</v>
      </c>
      <c r="E166" s="420" t="e">
        <f>#REF!</f>
        <v>#REF!</v>
      </c>
      <c r="F166" s="61" t="e">
        <f>#REF!</f>
        <v>#REF!</v>
      </c>
      <c r="G166" s="61" t="e">
        <f>#REF!</f>
        <v>#REF!</v>
      </c>
      <c r="H166" s="61" t="e">
        <f>#REF!</f>
        <v>#REF!</v>
      </c>
      <c r="I166" s="61" t="e">
        <f>#REF!</f>
        <v>#REF!</v>
      </c>
      <c r="J166" s="61" t="e">
        <f>#REF!</f>
        <v>#REF!</v>
      </c>
      <c r="K166" s="505" t="e">
        <f>#REF!</f>
        <v>#REF!</v>
      </c>
      <c r="L166" s="506" t="e">
        <f>#REF!</f>
        <v>#REF!</v>
      </c>
    </row>
    <row r="167" spans="1:12" ht="52.5" customHeight="1">
      <c r="A167" s="418" t="e">
        <f>#REF!</f>
        <v>#REF!</v>
      </c>
      <c r="B167" s="421" t="e">
        <f>#REF!</f>
        <v>#REF!</v>
      </c>
      <c r="C167" s="490" t="e">
        <f>#REF!</f>
        <v>#REF!</v>
      </c>
      <c r="D167" s="490" t="e">
        <f>#REF!</f>
        <v>#REF!</v>
      </c>
      <c r="E167" s="420" t="e">
        <f>#REF!</f>
        <v>#REF!</v>
      </c>
      <c r="F167" s="61" t="e">
        <f>#REF!</f>
        <v>#REF!</v>
      </c>
      <c r="G167" s="61" t="e">
        <f>#REF!</f>
        <v>#REF!</v>
      </c>
      <c r="H167" s="61" t="e">
        <f>#REF!</f>
        <v>#REF!</v>
      </c>
      <c r="I167" s="61" t="e">
        <f>#REF!</f>
        <v>#REF!</v>
      </c>
      <c r="J167" s="61" t="e">
        <f>#REF!</f>
        <v>#REF!</v>
      </c>
      <c r="K167" s="505" t="e">
        <f>#REF!</f>
        <v>#REF!</v>
      </c>
      <c r="L167" s="506" t="e">
        <f>#REF!</f>
        <v>#REF!</v>
      </c>
    </row>
    <row r="168" spans="1:12" ht="52.5" customHeight="1">
      <c r="A168" s="418" t="e">
        <f>#REF!</f>
        <v>#REF!</v>
      </c>
      <c r="B168" s="421" t="e">
        <f>#REF!</f>
        <v>#REF!</v>
      </c>
      <c r="C168" s="490" t="e">
        <f>#REF!</f>
        <v>#REF!</v>
      </c>
      <c r="D168" s="490" t="e">
        <f>#REF!</f>
        <v>#REF!</v>
      </c>
      <c r="E168" s="420" t="e">
        <f>#REF!</f>
        <v>#REF!</v>
      </c>
      <c r="F168" s="61" t="e">
        <f>#REF!</f>
        <v>#REF!</v>
      </c>
      <c r="G168" s="61" t="e">
        <f>#REF!</f>
        <v>#REF!</v>
      </c>
      <c r="H168" s="61" t="e">
        <f>#REF!</f>
        <v>#REF!</v>
      </c>
      <c r="I168" s="61" t="e">
        <f>#REF!</f>
        <v>#REF!</v>
      </c>
      <c r="J168" s="61" t="e">
        <f>#REF!</f>
        <v>#REF!</v>
      </c>
      <c r="K168" s="505" t="e">
        <f>#REF!</f>
        <v>#REF!</v>
      </c>
      <c r="L168" s="506" t="e">
        <f>#REF!</f>
        <v>#REF!</v>
      </c>
    </row>
    <row r="169" spans="1:12" ht="52.5" customHeight="1">
      <c r="A169" s="418" t="e">
        <f>#REF!</f>
        <v>#REF!</v>
      </c>
      <c r="B169" s="421" t="e">
        <f>#REF!</f>
        <v>#REF!</v>
      </c>
      <c r="C169" s="490" t="e">
        <f>#REF!</f>
        <v>#REF!</v>
      </c>
      <c r="D169" s="490" t="e">
        <f>#REF!</f>
        <v>#REF!</v>
      </c>
      <c r="E169" s="420" t="e">
        <f>#REF!</f>
        <v>#REF!</v>
      </c>
      <c r="F169" s="61" t="e">
        <f>#REF!</f>
        <v>#REF!</v>
      </c>
      <c r="G169" s="61" t="e">
        <f>#REF!</f>
        <v>#REF!</v>
      </c>
      <c r="H169" s="61" t="e">
        <f>#REF!</f>
        <v>#REF!</v>
      </c>
      <c r="I169" s="61" t="e">
        <f>#REF!</f>
        <v>#REF!</v>
      </c>
      <c r="J169" s="61" t="e">
        <f>#REF!</f>
        <v>#REF!</v>
      </c>
      <c r="K169" s="505" t="e">
        <f>#REF!</f>
        <v>#REF!</v>
      </c>
      <c r="L169" s="506" t="e">
        <f>#REF!</f>
        <v>#REF!</v>
      </c>
    </row>
    <row r="170" spans="1:12" ht="52.5" customHeight="1">
      <c r="A170" s="418" t="e">
        <f>#REF!</f>
        <v>#REF!</v>
      </c>
      <c r="B170" s="421" t="e">
        <f>#REF!</f>
        <v>#REF!</v>
      </c>
      <c r="C170" s="490" t="e">
        <f>#REF!</f>
        <v>#REF!</v>
      </c>
      <c r="D170" s="490" t="e">
        <f>#REF!</f>
        <v>#REF!</v>
      </c>
      <c r="E170" s="420" t="e">
        <f>#REF!</f>
        <v>#REF!</v>
      </c>
      <c r="F170" s="61" t="e">
        <f>#REF!</f>
        <v>#REF!</v>
      </c>
      <c r="G170" s="61" t="e">
        <f>#REF!</f>
        <v>#REF!</v>
      </c>
      <c r="H170" s="61" t="e">
        <f>#REF!</f>
        <v>#REF!</v>
      </c>
      <c r="I170" s="61" t="e">
        <f>#REF!</f>
        <v>#REF!</v>
      </c>
      <c r="J170" s="61" t="e">
        <f>#REF!</f>
        <v>#REF!</v>
      </c>
      <c r="K170" s="505" t="e">
        <f>#REF!</f>
        <v>#REF!</v>
      </c>
      <c r="L170" s="506" t="e">
        <f>#REF!</f>
        <v>#REF!</v>
      </c>
    </row>
    <row r="171" spans="1:12" ht="52.5" customHeight="1">
      <c r="A171" s="418" t="e">
        <f>#REF!</f>
        <v>#REF!</v>
      </c>
      <c r="B171" s="421" t="e">
        <f>#REF!</f>
        <v>#REF!</v>
      </c>
      <c r="C171" s="490" t="e">
        <f>#REF!</f>
        <v>#REF!</v>
      </c>
      <c r="D171" s="490" t="e">
        <f>#REF!</f>
        <v>#REF!</v>
      </c>
      <c r="E171" s="420" t="e">
        <f>#REF!</f>
        <v>#REF!</v>
      </c>
      <c r="F171" s="61" t="e">
        <f>#REF!</f>
        <v>#REF!</v>
      </c>
      <c r="G171" s="61" t="e">
        <f>#REF!</f>
        <v>#REF!</v>
      </c>
      <c r="H171" s="61" t="e">
        <f>#REF!</f>
        <v>#REF!</v>
      </c>
      <c r="I171" s="61" t="e">
        <f>#REF!</f>
        <v>#REF!</v>
      </c>
      <c r="J171" s="61" t="e">
        <f>#REF!</f>
        <v>#REF!</v>
      </c>
      <c r="K171" s="505" t="e">
        <f>#REF!</f>
        <v>#REF!</v>
      </c>
      <c r="L171" s="506" t="e">
        <f>#REF!</f>
        <v>#REF!</v>
      </c>
    </row>
    <row r="172" spans="1:12" ht="52.5" customHeight="1">
      <c r="A172" s="418" t="e">
        <f>#REF!</f>
        <v>#REF!</v>
      </c>
      <c r="B172" s="421" t="e">
        <f>#REF!</f>
        <v>#REF!</v>
      </c>
      <c r="C172" s="490" t="e">
        <f>#REF!</f>
        <v>#REF!</v>
      </c>
      <c r="D172" s="490" t="e">
        <f>#REF!</f>
        <v>#REF!</v>
      </c>
      <c r="E172" s="420" t="e">
        <f>#REF!</f>
        <v>#REF!</v>
      </c>
      <c r="F172" s="61" t="e">
        <f>#REF!</f>
        <v>#REF!</v>
      </c>
      <c r="G172" s="61" t="e">
        <f>#REF!</f>
        <v>#REF!</v>
      </c>
      <c r="H172" s="61" t="e">
        <f>#REF!</f>
        <v>#REF!</v>
      </c>
      <c r="I172" s="61" t="e">
        <f>#REF!</f>
        <v>#REF!</v>
      </c>
      <c r="J172" s="61" t="e">
        <f>#REF!</f>
        <v>#REF!</v>
      </c>
      <c r="K172" s="505" t="e">
        <f>#REF!</f>
        <v>#REF!</v>
      </c>
      <c r="L172" s="506" t="e">
        <f>#REF!</f>
        <v>#REF!</v>
      </c>
    </row>
    <row r="173" spans="1:12" ht="52.5" customHeight="1">
      <c r="A173" s="418" t="e">
        <f>#REF!</f>
        <v>#REF!</v>
      </c>
      <c r="B173" s="421" t="e">
        <f>#REF!</f>
        <v>#REF!</v>
      </c>
      <c r="C173" s="490" t="e">
        <f>#REF!</f>
        <v>#REF!</v>
      </c>
      <c r="D173" s="490" t="e">
        <f>#REF!</f>
        <v>#REF!</v>
      </c>
      <c r="E173" s="420" t="e">
        <f>#REF!</f>
        <v>#REF!</v>
      </c>
      <c r="F173" s="61" t="e">
        <f>#REF!</f>
        <v>#REF!</v>
      </c>
      <c r="G173" s="61" t="e">
        <f>#REF!</f>
        <v>#REF!</v>
      </c>
      <c r="H173" s="61" t="e">
        <f>#REF!</f>
        <v>#REF!</v>
      </c>
      <c r="I173" s="61" t="e">
        <f>#REF!</f>
        <v>#REF!</v>
      </c>
      <c r="J173" s="61" t="e">
        <f>#REF!</f>
        <v>#REF!</v>
      </c>
      <c r="K173" s="505" t="e">
        <f>#REF!</f>
        <v>#REF!</v>
      </c>
      <c r="L173" s="506" t="e">
        <f>#REF!</f>
        <v>#REF!</v>
      </c>
    </row>
    <row r="174" spans="1:12" ht="52.5" customHeight="1">
      <c r="A174" s="418" t="e">
        <f>#REF!</f>
        <v>#REF!</v>
      </c>
      <c r="B174" s="421" t="e">
        <f>#REF!</f>
        <v>#REF!</v>
      </c>
      <c r="C174" s="490" t="e">
        <f>#REF!</f>
        <v>#REF!</v>
      </c>
      <c r="D174" s="490" t="e">
        <f>#REF!</f>
        <v>#REF!</v>
      </c>
      <c r="E174" s="420" t="e">
        <f>#REF!</f>
        <v>#REF!</v>
      </c>
      <c r="F174" s="61" t="e">
        <f>#REF!</f>
        <v>#REF!</v>
      </c>
      <c r="G174" s="61" t="e">
        <f>#REF!</f>
        <v>#REF!</v>
      </c>
      <c r="H174" s="61" t="e">
        <f>#REF!</f>
        <v>#REF!</v>
      </c>
      <c r="I174" s="61" t="e">
        <f>#REF!</f>
        <v>#REF!</v>
      </c>
      <c r="J174" s="61" t="e">
        <f>#REF!</f>
        <v>#REF!</v>
      </c>
      <c r="K174" s="505" t="e">
        <f>#REF!</f>
        <v>#REF!</v>
      </c>
      <c r="L174" s="506" t="e">
        <f>#REF!</f>
        <v>#REF!</v>
      </c>
    </row>
    <row r="175" spans="1:12" ht="113.1" customHeight="1">
      <c r="A175" s="418" t="e">
        <f>#REF!</f>
        <v>#REF!</v>
      </c>
      <c r="B175" s="421" t="e">
        <f>#REF!</f>
        <v>#REF!</v>
      </c>
      <c r="C175" s="490" t="e">
        <f>#REF!</f>
        <v>#REF!</v>
      </c>
      <c r="D175" s="490" t="e">
        <f>#REF!</f>
        <v>#REF!</v>
      </c>
      <c r="E175" s="420" t="e">
        <f>#REF!</f>
        <v>#REF!</v>
      </c>
      <c r="F175" s="61" t="e">
        <f>#REF!</f>
        <v>#REF!</v>
      </c>
      <c r="G175" s="61" t="e">
        <f>#REF!</f>
        <v>#REF!</v>
      </c>
      <c r="H175" s="61" t="e">
        <f>#REF!</f>
        <v>#REF!</v>
      </c>
      <c r="I175" s="61" t="e">
        <f>#REF!</f>
        <v>#REF!</v>
      </c>
      <c r="J175" s="61" t="e">
        <f>#REF!</f>
        <v>#REF!</v>
      </c>
      <c r="K175" s="505" t="e">
        <f>#REF!</f>
        <v>#REF!</v>
      </c>
      <c r="L175" s="506" t="e">
        <f>#REF!</f>
        <v>#REF!</v>
      </c>
    </row>
    <row r="176" spans="1:12" ht="52.5" customHeight="1">
      <c r="A176" s="418" t="e">
        <f>#REF!</f>
        <v>#REF!</v>
      </c>
      <c r="B176" s="421" t="e">
        <f>#REF!</f>
        <v>#REF!</v>
      </c>
      <c r="C176" s="490" t="e">
        <f>#REF!</f>
        <v>#REF!</v>
      </c>
      <c r="D176" s="490" t="e">
        <f>#REF!</f>
        <v>#REF!</v>
      </c>
      <c r="E176" s="420" t="e">
        <f>#REF!</f>
        <v>#REF!</v>
      </c>
      <c r="F176" s="61" t="e">
        <f>#REF!</f>
        <v>#REF!</v>
      </c>
      <c r="G176" s="61" t="e">
        <f>#REF!</f>
        <v>#REF!</v>
      </c>
      <c r="H176" s="61" t="e">
        <f>#REF!</f>
        <v>#REF!</v>
      </c>
      <c r="I176" s="61" t="e">
        <f>#REF!</f>
        <v>#REF!</v>
      </c>
      <c r="J176" s="61" t="e">
        <f>#REF!</f>
        <v>#REF!</v>
      </c>
      <c r="K176" s="505" t="e">
        <f>#REF!</f>
        <v>#REF!</v>
      </c>
      <c r="L176" s="506" t="e">
        <f>#REF!</f>
        <v>#REF!</v>
      </c>
    </row>
    <row r="177" spans="1:12" ht="52.5" customHeight="1">
      <c r="A177" s="418" t="e">
        <f>#REF!</f>
        <v>#REF!</v>
      </c>
      <c r="B177" s="421" t="e">
        <f>#REF!</f>
        <v>#REF!</v>
      </c>
      <c r="C177" s="490" t="e">
        <f>#REF!</f>
        <v>#REF!</v>
      </c>
      <c r="D177" s="490" t="e">
        <f>#REF!</f>
        <v>#REF!</v>
      </c>
      <c r="E177" s="420" t="e">
        <f>#REF!</f>
        <v>#REF!</v>
      </c>
      <c r="F177" s="61" t="e">
        <f>#REF!</f>
        <v>#REF!</v>
      </c>
      <c r="G177" s="61" t="e">
        <f>#REF!</f>
        <v>#REF!</v>
      </c>
      <c r="H177" s="61" t="e">
        <f>#REF!</f>
        <v>#REF!</v>
      </c>
      <c r="I177" s="61" t="e">
        <f>#REF!</f>
        <v>#REF!</v>
      </c>
      <c r="J177" s="61" t="e">
        <f>#REF!</f>
        <v>#REF!</v>
      </c>
      <c r="K177" s="505" t="e">
        <f>#REF!</f>
        <v>#REF!</v>
      </c>
      <c r="L177" s="506" t="e">
        <f>#REF!</f>
        <v>#REF!</v>
      </c>
    </row>
    <row r="178" spans="1:12" ht="52.5" customHeight="1">
      <c r="A178" s="418" t="e">
        <f>#REF!</f>
        <v>#REF!</v>
      </c>
      <c r="B178" s="421" t="e">
        <f>#REF!</f>
        <v>#REF!</v>
      </c>
      <c r="C178" s="490" t="e">
        <f>#REF!</f>
        <v>#REF!</v>
      </c>
      <c r="D178" s="490" t="e">
        <f>#REF!</f>
        <v>#REF!</v>
      </c>
      <c r="E178" s="420" t="e">
        <f>#REF!</f>
        <v>#REF!</v>
      </c>
      <c r="F178" s="61" t="e">
        <f>#REF!</f>
        <v>#REF!</v>
      </c>
      <c r="G178" s="61" t="e">
        <f>#REF!</f>
        <v>#REF!</v>
      </c>
      <c r="H178" s="61" t="e">
        <f>#REF!</f>
        <v>#REF!</v>
      </c>
      <c r="I178" s="61" t="e">
        <f>#REF!</f>
        <v>#REF!</v>
      </c>
      <c r="J178" s="61" t="e">
        <f>#REF!</f>
        <v>#REF!</v>
      </c>
      <c r="K178" s="505" t="e">
        <f>#REF!</f>
        <v>#REF!</v>
      </c>
      <c r="L178" s="506" t="e">
        <f>#REF!</f>
        <v>#REF!</v>
      </c>
    </row>
    <row r="179" spans="1:12" ht="42.6" customHeight="1">
      <c r="A179" s="418" t="e">
        <f>#REF!</f>
        <v>#REF!</v>
      </c>
      <c r="B179" s="421" t="e">
        <f>#REF!</f>
        <v>#REF!</v>
      </c>
      <c r="C179" s="490" t="e">
        <f>#REF!</f>
        <v>#REF!</v>
      </c>
      <c r="D179" s="490" t="e">
        <f>#REF!</f>
        <v>#REF!</v>
      </c>
      <c r="E179" s="420" t="e">
        <f>#REF!</f>
        <v>#REF!</v>
      </c>
      <c r="F179" s="61" t="e">
        <f>#REF!</f>
        <v>#REF!</v>
      </c>
      <c r="G179" s="61" t="e">
        <f>#REF!</f>
        <v>#REF!</v>
      </c>
      <c r="H179" s="61" t="e">
        <f>#REF!</f>
        <v>#REF!</v>
      </c>
      <c r="I179" s="61" t="e">
        <f>#REF!</f>
        <v>#REF!</v>
      </c>
      <c r="J179" s="61" t="e">
        <f>#REF!</f>
        <v>#REF!</v>
      </c>
      <c r="K179" s="505" t="e">
        <f>#REF!</f>
        <v>#REF!</v>
      </c>
      <c r="L179" s="506" t="e">
        <f>#REF!</f>
        <v>#REF!</v>
      </c>
    </row>
    <row r="180" spans="1:12" ht="67.150000000000006" customHeight="1">
      <c r="A180" s="418" t="e">
        <f>#REF!</f>
        <v>#REF!</v>
      </c>
      <c r="B180" s="421" t="e">
        <f>#REF!</f>
        <v>#REF!</v>
      </c>
      <c r="C180" s="490" t="e">
        <f>#REF!</f>
        <v>#REF!</v>
      </c>
      <c r="D180" s="490" t="e">
        <f>#REF!</f>
        <v>#REF!</v>
      </c>
      <c r="E180" s="420" t="e">
        <f>#REF!</f>
        <v>#REF!</v>
      </c>
      <c r="F180" s="61" t="e">
        <f>#REF!</f>
        <v>#REF!</v>
      </c>
      <c r="G180" s="61" t="e">
        <f>#REF!</f>
        <v>#REF!</v>
      </c>
      <c r="H180" s="61" t="e">
        <f>#REF!</f>
        <v>#REF!</v>
      </c>
      <c r="I180" s="61" t="e">
        <f>#REF!</f>
        <v>#REF!</v>
      </c>
      <c r="J180" s="61" t="e">
        <f>#REF!</f>
        <v>#REF!</v>
      </c>
      <c r="K180" s="505" t="e">
        <f>#REF!</f>
        <v>#REF!</v>
      </c>
      <c r="L180" s="506" t="e">
        <f>#REF!</f>
        <v>#REF!</v>
      </c>
    </row>
    <row r="181" spans="1:12" ht="45.6" customHeight="1">
      <c r="A181" s="418" t="e">
        <f>#REF!</f>
        <v>#REF!</v>
      </c>
      <c r="B181" s="421" t="e">
        <f>#REF!</f>
        <v>#REF!</v>
      </c>
      <c r="C181" s="490" t="e">
        <f>#REF!</f>
        <v>#REF!</v>
      </c>
      <c r="D181" s="490" t="e">
        <f>#REF!</f>
        <v>#REF!</v>
      </c>
      <c r="E181" s="420" t="e">
        <f>#REF!</f>
        <v>#REF!</v>
      </c>
      <c r="F181" s="61" t="e">
        <f>#REF!</f>
        <v>#REF!</v>
      </c>
      <c r="G181" s="61" t="e">
        <f>#REF!</f>
        <v>#REF!</v>
      </c>
      <c r="H181" s="61" t="e">
        <f>#REF!</f>
        <v>#REF!</v>
      </c>
      <c r="I181" s="61" t="e">
        <f>#REF!</f>
        <v>#REF!</v>
      </c>
      <c r="J181" s="61" t="e">
        <f>#REF!</f>
        <v>#REF!</v>
      </c>
      <c r="K181" s="505" t="e">
        <f>#REF!</f>
        <v>#REF!</v>
      </c>
      <c r="L181" s="506" t="e">
        <f>#REF!</f>
        <v>#REF!</v>
      </c>
    </row>
    <row r="182" spans="1:12" ht="76.5" customHeight="1">
      <c r="A182" s="418" t="e">
        <f>#REF!</f>
        <v>#REF!</v>
      </c>
      <c r="B182" s="421" t="e">
        <f>#REF!</f>
        <v>#REF!</v>
      </c>
      <c r="C182" s="490" t="e">
        <f>#REF!</f>
        <v>#REF!</v>
      </c>
      <c r="D182" s="490" t="e">
        <f>#REF!</f>
        <v>#REF!</v>
      </c>
      <c r="E182" s="420" t="e">
        <f>#REF!</f>
        <v>#REF!</v>
      </c>
      <c r="F182" s="61" t="e">
        <f>#REF!</f>
        <v>#REF!</v>
      </c>
      <c r="G182" s="61" t="e">
        <f>#REF!</f>
        <v>#REF!</v>
      </c>
      <c r="H182" s="61" t="e">
        <f>#REF!</f>
        <v>#REF!</v>
      </c>
      <c r="I182" s="61" t="e">
        <f>#REF!</f>
        <v>#REF!</v>
      </c>
      <c r="J182" s="61" t="e">
        <f>#REF!</f>
        <v>#REF!</v>
      </c>
      <c r="K182" s="505" t="e">
        <f>#REF!</f>
        <v>#REF!</v>
      </c>
      <c r="L182" s="506" t="e">
        <f>#REF!</f>
        <v>#REF!</v>
      </c>
    </row>
    <row r="183" spans="1:12" ht="33" customHeight="1">
      <c r="A183" s="418" t="e">
        <f>#REF!</f>
        <v>#REF!</v>
      </c>
      <c r="B183" s="421" t="e">
        <f>#REF!</f>
        <v>#REF!</v>
      </c>
      <c r="C183" s="490" t="e">
        <f>#REF!</f>
        <v>#REF!</v>
      </c>
      <c r="D183" s="490" t="e">
        <f>#REF!</f>
        <v>#REF!</v>
      </c>
      <c r="E183" s="420" t="e">
        <f>#REF!</f>
        <v>#REF!</v>
      </c>
      <c r="F183" s="61" t="e">
        <f>#REF!</f>
        <v>#REF!</v>
      </c>
      <c r="G183" s="61" t="e">
        <f>#REF!</f>
        <v>#REF!</v>
      </c>
      <c r="H183" s="61" t="e">
        <f>#REF!</f>
        <v>#REF!</v>
      </c>
      <c r="I183" s="61" t="e">
        <f>#REF!</f>
        <v>#REF!</v>
      </c>
      <c r="J183" s="61" t="e">
        <f>#REF!</f>
        <v>#REF!</v>
      </c>
      <c r="K183" s="505" t="e">
        <f>#REF!</f>
        <v>#REF!</v>
      </c>
      <c r="L183" s="506" t="e">
        <f>#REF!</f>
        <v>#REF!</v>
      </c>
    </row>
    <row r="184" spans="1:12" ht="54.75" customHeight="1">
      <c r="A184" s="418" t="e">
        <f>#REF!</f>
        <v>#REF!</v>
      </c>
      <c r="B184" s="421" t="e">
        <f>#REF!</f>
        <v>#REF!</v>
      </c>
      <c r="C184" s="490" t="e">
        <f>#REF!</f>
        <v>#REF!</v>
      </c>
      <c r="D184" s="490" t="e">
        <f>#REF!</f>
        <v>#REF!</v>
      </c>
      <c r="E184" s="420" t="e">
        <f>#REF!</f>
        <v>#REF!</v>
      </c>
      <c r="F184" s="61" t="e">
        <f>#REF!</f>
        <v>#REF!</v>
      </c>
      <c r="G184" s="61" t="e">
        <f>#REF!</f>
        <v>#REF!</v>
      </c>
      <c r="H184" s="61" t="e">
        <f>#REF!</f>
        <v>#REF!</v>
      </c>
      <c r="I184" s="61" t="e">
        <f>#REF!</f>
        <v>#REF!</v>
      </c>
      <c r="J184" s="61" t="e">
        <f>#REF!</f>
        <v>#REF!</v>
      </c>
      <c r="K184" s="505" t="e">
        <f>#REF!</f>
        <v>#REF!</v>
      </c>
      <c r="L184" s="506" t="e">
        <f>#REF!</f>
        <v>#REF!</v>
      </c>
    </row>
    <row r="185" spans="1:12" ht="33" customHeight="1">
      <c r="A185" s="418" t="e">
        <f>#REF!</f>
        <v>#REF!</v>
      </c>
      <c r="B185" s="421" t="e">
        <f>#REF!</f>
        <v>#REF!</v>
      </c>
      <c r="C185" s="490" t="e">
        <f>#REF!</f>
        <v>#REF!</v>
      </c>
      <c r="D185" s="490" t="e">
        <f>#REF!</f>
        <v>#REF!</v>
      </c>
      <c r="E185" s="420" t="e">
        <f>#REF!</f>
        <v>#REF!</v>
      </c>
      <c r="F185" s="61" t="e">
        <f>#REF!</f>
        <v>#REF!</v>
      </c>
      <c r="G185" s="61" t="e">
        <f>#REF!</f>
        <v>#REF!</v>
      </c>
      <c r="H185" s="61" t="e">
        <f>#REF!</f>
        <v>#REF!</v>
      </c>
      <c r="I185" s="61" t="e">
        <f>#REF!</f>
        <v>#REF!</v>
      </c>
      <c r="J185" s="61" t="e">
        <f>#REF!</f>
        <v>#REF!</v>
      </c>
      <c r="K185" s="505" t="e">
        <f>#REF!</f>
        <v>#REF!</v>
      </c>
      <c r="L185" s="506" t="e">
        <f>#REF!</f>
        <v>#REF!</v>
      </c>
    </row>
    <row r="186" spans="1:12" ht="29.25" customHeight="1">
      <c r="A186" s="418" t="e">
        <f>#REF!</f>
        <v>#REF!</v>
      </c>
      <c r="B186" s="421" t="e">
        <f>#REF!</f>
        <v>#REF!</v>
      </c>
      <c r="C186" s="490" t="e">
        <f>#REF!</f>
        <v>#REF!</v>
      </c>
      <c r="D186" s="490" t="e">
        <f>#REF!</f>
        <v>#REF!</v>
      </c>
      <c r="E186" s="420" t="e">
        <f>#REF!</f>
        <v>#REF!</v>
      </c>
      <c r="F186" s="61" t="e">
        <f>#REF!</f>
        <v>#REF!</v>
      </c>
      <c r="G186" s="61" t="e">
        <f>#REF!</f>
        <v>#REF!</v>
      </c>
      <c r="H186" s="61" t="e">
        <f>#REF!</f>
        <v>#REF!</v>
      </c>
      <c r="I186" s="61" t="e">
        <f>#REF!</f>
        <v>#REF!</v>
      </c>
      <c r="J186" s="61" t="e">
        <f>#REF!</f>
        <v>#REF!</v>
      </c>
      <c r="K186" s="505" t="e">
        <f>#REF!</f>
        <v>#REF!</v>
      </c>
      <c r="L186" s="506" t="e">
        <f>#REF!</f>
        <v>#REF!</v>
      </c>
    </row>
    <row r="187" spans="1:12" ht="29.25" customHeight="1">
      <c r="A187" s="418" t="e">
        <f>#REF!</f>
        <v>#REF!</v>
      </c>
      <c r="B187" s="421" t="e">
        <f>#REF!</f>
        <v>#REF!</v>
      </c>
      <c r="C187" s="490" t="e">
        <f>#REF!</f>
        <v>#REF!</v>
      </c>
      <c r="D187" s="490" t="e">
        <f>#REF!</f>
        <v>#REF!</v>
      </c>
      <c r="E187" s="420" t="e">
        <f>#REF!</f>
        <v>#REF!</v>
      </c>
      <c r="F187" s="61" t="e">
        <f>#REF!</f>
        <v>#REF!</v>
      </c>
      <c r="G187" s="61" t="e">
        <f>#REF!</f>
        <v>#REF!</v>
      </c>
      <c r="H187" s="61" t="e">
        <f>#REF!</f>
        <v>#REF!</v>
      </c>
      <c r="I187" s="61" t="e">
        <f>#REF!</f>
        <v>#REF!</v>
      </c>
      <c r="J187" s="61" t="e">
        <f>#REF!</f>
        <v>#REF!</v>
      </c>
      <c r="K187" s="505" t="e">
        <f>#REF!</f>
        <v>#REF!</v>
      </c>
      <c r="L187" s="506" t="e">
        <f>#REF!</f>
        <v>#REF!</v>
      </c>
    </row>
    <row r="188" spans="1:12" ht="29.25" customHeight="1">
      <c r="A188" s="418" t="e">
        <f>#REF!</f>
        <v>#REF!</v>
      </c>
      <c r="B188" s="421" t="e">
        <f>#REF!</f>
        <v>#REF!</v>
      </c>
      <c r="C188" s="490" t="e">
        <f>#REF!</f>
        <v>#REF!</v>
      </c>
      <c r="D188" s="490" t="e">
        <f>#REF!</f>
        <v>#REF!</v>
      </c>
      <c r="E188" s="420" t="e">
        <f>#REF!</f>
        <v>#REF!</v>
      </c>
      <c r="F188" s="61" t="e">
        <f>#REF!</f>
        <v>#REF!</v>
      </c>
      <c r="G188" s="61" t="e">
        <f>#REF!</f>
        <v>#REF!</v>
      </c>
      <c r="H188" s="61" t="e">
        <f>#REF!</f>
        <v>#REF!</v>
      </c>
      <c r="I188" s="61" t="e">
        <f>#REF!</f>
        <v>#REF!</v>
      </c>
      <c r="J188" s="61" t="e">
        <f>#REF!</f>
        <v>#REF!</v>
      </c>
      <c r="K188" s="505" t="e">
        <f>#REF!</f>
        <v>#REF!</v>
      </c>
      <c r="L188" s="506" t="e">
        <f>#REF!</f>
        <v>#REF!</v>
      </c>
    </row>
    <row r="189" spans="1:12" ht="29.25" customHeight="1">
      <c r="A189" s="418" t="e">
        <f>#REF!</f>
        <v>#REF!</v>
      </c>
      <c r="B189" s="421" t="e">
        <f>#REF!</f>
        <v>#REF!</v>
      </c>
      <c r="C189" s="490" t="e">
        <f>#REF!</f>
        <v>#REF!</v>
      </c>
      <c r="D189" s="490" t="e">
        <f>#REF!</f>
        <v>#REF!</v>
      </c>
      <c r="E189" s="420" t="e">
        <f>#REF!</f>
        <v>#REF!</v>
      </c>
      <c r="F189" s="61" t="e">
        <f>#REF!</f>
        <v>#REF!</v>
      </c>
      <c r="G189" s="61" t="e">
        <f>#REF!</f>
        <v>#REF!</v>
      </c>
      <c r="H189" s="61" t="e">
        <f>#REF!</f>
        <v>#REF!</v>
      </c>
      <c r="I189" s="61" t="e">
        <f>#REF!</f>
        <v>#REF!</v>
      </c>
      <c r="J189" s="61" t="e">
        <f>#REF!</f>
        <v>#REF!</v>
      </c>
      <c r="K189" s="505" t="e">
        <f>#REF!</f>
        <v>#REF!</v>
      </c>
      <c r="L189" s="506" t="e">
        <f>#REF!</f>
        <v>#REF!</v>
      </c>
    </row>
    <row r="190" spans="1:12" ht="29.25" customHeight="1">
      <c r="A190" s="418" t="e">
        <f>#REF!</f>
        <v>#REF!</v>
      </c>
      <c r="B190" s="421" t="e">
        <f>#REF!</f>
        <v>#REF!</v>
      </c>
      <c r="C190" s="490" t="e">
        <f>#REF!</f>
        <v>#REF!</v>
      </c>
      <c r="D190" s="490" t="e">
        <f>#REF!</f>
        <v>#REF!</v>
      </c>
      <c r="E190" s="420" t="e">
        <f>#REF!</f>
        <v>#REF!</v>
      </c>
      <c r="F190" s="61" t="e">
        <f>#REF!</f>
        <v>#REF!</v>
      </c>
      <c r="G190" s="61" t="e">
        <f>#REF!</f>
        <v>#REF!</v>
      </c>
      <c r="H190" s="61" t="e">
        <f>#REF!</f>
        <v>#REF!</v>
      </c>
      <c r="I190" s="61" t="e">
        <f>#REF!</f>
        <v>#REF!</v>
      </c>
      <c r="J190" s="61" t="e">
        <f>#REF!</f>
        <v>#REF!</v>
      </c>
      <c r="K190" s="505" t="e">
        <f>#REF!</f>
        <v>#REF!</v>
      </c>
      <c r="L190" s="506" t="e">
        <f>#REF!</f>
        <v>#REF!</v>
      </c>
    </row>
    <row r="191" spans="1:12" ht="29.25" customHeight="1">
      <c r="A191" s="418" t="e">
        <f>#REF!</f>
        <v>#REF!</v>
      </c>
      <c r="B191" s="421" t="e">
        <f>#REF!</f>
        <v>#REF!</v>
      </c>
      <c r="C191" s="490" t="e">
        <f>#REF!</f>
        <v>#REF!</v>
      </c>
      <c r="D191" s="490" t="e">
        <f>#REF!</f>
        <v>#REF!</v>
      </c>
      <c r="E191" s="420" t="e">
        <f>#REF!</f>
        <v>#REF!</v>
      </c>
      <c r="F191" s="61" t="e">
        <f>#REF!</f>
        <v>#REF!</v>
      </c>
      <c r="G191" s="61" t="e">
        <f>#REF!</f>
        <v>#REF!</v>
      </c>
      <c r="H191" s="61" t="e">
        <f>#REF!</f>
        <v>#REF!</v>
      </c>
      <c r="I191" s="61" t="e">
        <f>#REF!</f>
        <v>#REF!</v>
      </c>
      <c r="J191" s="61" t="e">
        <f>#REF!</f>
        <v>#REF!</v>
      </c>
      <c r="K191" s="505" t="e">
        <f>#REF!</f>
        <v>#REF!</v>
      </c>
      <c r="L191" s="506" t="e">
        <f>#REF!</f>
        <v>#REF!</v>
      </c>
    </row>
    <row r="192" spans="1:12" ht="53.25" customHeight="1">
      <c r="A192" s="418" t="e">
        <f>#REF!</f>
        <v>#REF!</v>
      </c>
      <c r="B192" s="421" t="e">
        <f>#REF!</f>
        <v>#REF!</v>
      </c>
      <c r="C192" s="490" t="e">
        <f>#REF!</f>
        <v>#REF!</v>
      </c>
      <c r="D192" s="490" t="e">
        <f>#REF!</f>
        <v>#REF!</v>
      </c>
      <c r="E192" s="420" t="e">
        <f>#REF!</f>
        <v>#REF!</v>
      </c>
      <c r="F192" s="61" t="e">
        <f>#REF!</f>
        <v>#REF!</v>
      </c>
      <c r="G192" s="61" t="e">
        <f>#REF!</f>
        <v>#REF!</v>
      </c>
      <c r="H192" s="61" t="e">
        <f>#REF!</f>
        <v>#REF!</v>
      </c>
      <c r="I192" s="61" t="e">
        <f>#REF!</f>
        <v>#REF!</v>
      </c>
      <c r="J192" s="61" t="e">
        <f>#REF!</f>
        <v>#REF!</v>
      </c>
      <c r="K192" s="505" t="e">
        <f>#REF!</f>
        <v>#REF!</v>
      </c>
      <c r="L192" s="506" t="e">
        <f>#REF!</f>
        <v>#REF!</v>
      </c>
    </row>
    <row r="193" spans="1:12" ht="29.25" customHeight="1">
      <c r="A193" s="418" t="e">
        <f>#REF!</f>
        <v>#REF!</v>
      </c>
      <c r="B193" s="421" t="e">
        <f>#REF!</f>
        <v>#REF!</v>
      </c>
      <c r="C193" s="490" t="e">
        <f>#REF!</f>
        <v>#REF!</v>
      </c>
      <c r="D193" s="490" t="e">
        <f>#REF!</f>
        <v>#REF!</v>
      </c>
      <c r="E193" s="420" t="e">
        <f>#REF!</f>
        <v>#REF!</v>
      </c>
      <c r="F193" s="61" t="e">
        <f>#REF!</f>
        <v>#REF!</v>
      </c>
      <c r="G193" s="61" t="e">
        <f>#REF!</f>
        <v>#REF!</v>
      </c>
      <c r="H193" s="61" t="e">
        <f>#REF!</f>
        <v>#REF!</v>
      </c>
      <c r="I193" s="61" t="e">
        <f>#REF!</f>
        <v>#REF!</v>
      </c>
      <c r="J193" s="61" t="e">
        <f>#REF!</f>
        <v>#REF!</v>
      </c>
      <c r="K193" s="505" t="e">
        <f>#REF!</f>
        <v>#REF!</v>
      </c>
      <c r="L193" s="506" t="e">
        <f>#REF!</f>
        <v>#REF!</v>
      </c>
    </row>
    <row r="194" spans="1:12" ht="29.25" customHeight="1">
      <c r="A194" s="418" t="e">
        <f>#REF!</f>
        <v>#REF!</v>
      </c>
      <c r="B194" s="421" t="e">
        <f>#REF!</f>
        <v>#REF!</v>
      </c>
      <c r="C194" s="490" t="e">
        <f>#REF!</f>
        <v>#REF!</v>
      </c>
      <c r="D194" s="490" t="e">
        <f>#REF!</f>
        <v>#REF!</v>
      </c>
      <c r="E194" s="420" t="e">
        <f>#REF!</f>
        <v>#REF!</v>
      </c>
      <c r="F194" s="61" t="e">
        <f>#REF!</f>
        <v>#REF!</v>
      </c>
      <c r="G194" s="61" t="e">
        <f>#REF!</f>
        <v>#REF!</v>
      </c>
      <c r="H194" s="61" t="e">
        <f>#REF!</f>
        <v>#REF!</v>
      </c>
      <c r="I194" s="61" t="e">
        <f>#REF!</f>
        <v>#REF!</v>
      </c>
      <c r="J194" s="61" t="e">
        <f>#REF!</f>
        <v>#REF!</v>
      </c>
      <c r="K194" s="505" t="e">
        <f>#REF!</f>
        <v>#REF!</v>
      </c>
      <c r="L194" s="506" t="e">
        <f>#REF!</f>
        <v>#REF!</v>
      </c>
    </row>
    <row r="195" spans="1:12" ht="55.5" customHeight="1">
      <c r="A195" s="418" t="e">
        <f>#REF!</f>
        <v>#REF!</v>
      </c>
      <c r="B195" s="421" t="e">
        <f>#REF!</f>
        <v>#REF!</v>
      </c>
      <c r="C195" s="490" t="e">
        <f>#REF!</f>
        <v>#REF!</v>
      </c>
      <c r="D195" s="490" t="e">
        <f>#REF!</f>
        <v>#REF!</v>
      </c>
      <c r="E195" s="420" t="e">
        <f>#REF!</f>
        <v>#REF!</v>
      </c>
      <c r="F195" s="61" t="e">
        <f>#REF!</f>
        <v>#REF!</v>
      </c>
      <c r="G195" s="61" t="e">
        <f>#REF!</f>
        <v>#REF!</v>
      </c>
      <c r="H195" s="61" t="e">
        <f>#REF!</f>
        <v>#REF!</v>
      </c>
      <c r="I195" s="61" t="e">
        <f>#REF!</f>
        <v>#REF!</v>
      </c>
      <c r="J195" s="61" t="e">
        <f>#REF!</f>
        <v>#REF!</v>
      </c>
      <c r="K195" s="505" t="e">
        <f>#REF!</f>
        <v>#REF!</v>
      </c>
      <c r="L195" s="506" t="e">
        <f>#REF!</f>
        <v>#REF!</v>
      </c>
    </row>
    <row r="196" spans="1:12" ht="65.650000000000006" customHeight="1">
      <c r="A196" s="418" t="e">
        <f>#REF!</f>
        <v>#REF!</v>
      </c>
      <c r="B196" s="421" t="e">
        <f>#REF!</f>
        <v>#REF!</v>
      </c>
      <c r="C196" s="490" t="e">
        <f>#REF!</f>
        <v>#REF!</v>
      </c>
      <c r="D196" s="490" t="e">
        <f>#REF!</f>
        <v>#REF!</v>
      </c>
      <c r="E196" s="420" t="e">
        <f>#REF!</f>
        <v>#REF!</v>
      </c>
      <c r="F196" s="61" t="e">
        <f>#REF!</f>
        <v>#REF!</v>
      </c>
      <c r="G196" s="61" t="e">
        <f>#REF!</f>
        <v>#REF!</v>
      </c>
      <c r="H196" s="61" t="e">
        <f>#REF!</f>
        <v>#REF!</v>
      </c>
      <c r="I196" s="61" t="e">
        <f>#REF!</f>
        <v>#REF!</v>
      </c>
      <c r="J196" s="61" t="e">
        <f>#REF!</f>
        <v>#REF!</v>
      </c>
      <c r="K196" s="505" t="e">
        <f>#REF!</f>
        <v>#REF!</v>
      </c>
      <c r="L196" s="506" t="e">
        <f>#REF!</f>
        <v>#REF!</v>
      </c>
    </row>
    <row r="197" spans="1:12" ht="57.6" customHeight="1">
      <c r="A197" s="418" t="e">
        <f>#REF!</f>
        <v>#REF!</v>
      </c>
      <c r="B197" s="421" t="e">
        <f>#REF!</f>
        <v>#REF!</v>
      </c>
      <c r="C197" s="490" t="e">
        <f>#REF!</f>
        <v>#REF!</v>
      </c>
      <c r="D197" s="490" t="e">
        <f>#REF!</f>
        <v>#REF!</v>
      </c>
      <c r="E197" s="420" t="e">
        <f>#REF!</f>
        <v>#REF!</v>
      </c>
      <c r="F197" s="61" t="e">
        <f>#REF!</f>
        <v>#REF!</v>
      </c>
      <c r="G197" s="61" t="e">
        <f>#REF!</f>
        <v>#REF!</v>
      </c>
      <c r="H197" s="61" t="e">
        <f>#REF!</f>
        <v>#REF!</v>
      </c>
      <c r="I197" s="61" t="e">
        <f>#REF!</f>
        <v>#REF!</v>
      </c>
      <c r="J197" s="61" t="e">
        <f>#REF!</f>
        <v>#REF!</v>
      </c>
      <c r="K197" s="505" t="e">
        <f>#REF!</f>
        <v>#REF!</v>
      </c>
      <c r="L197" s="506" t="e">
        <f>#REF!</f>
        <v>#REF!</v>
      </c>
    </row>
    <row r="198" spans="1:12" ht="60" customHeight="1">
      <c r="A198" s="418" t="e">
        <f>#REF!</f>
        <v>#REF!</v>
      </c>
      <c r="B198" s="421" t="e">
        <f>#REF!</f>
        <v>#REF!</v>
      </c>
      <c r="C198" s="490" t="e">
        <f>#REF!</f>
        <v>#REF!</v>
      </c>
      <c r="D198" s="490" t="e">
        <f>#REF!</f>
        <v>#REF!</v>
      </c>
      <c r="E198" s="420" t="e">
        <f>#REF!</f>
        <v>#REF!</v>
      </c>
      <c r="F198" s="61" t="e">
        <f>#REF!</f>
        <v>#REF!</v>
      </c>
      <c r="G198" s="61" t="e">
        <f>#REF!</f>
        <v>#REF!</v>
      </c>
      <c r="H198" s="61" t="e">
        <f>#REF!</f>
        <v>#REF!</v>
      </c>
      <c r="I198" s="61" t="e">
        <f>#REF!</f>
        <v>#REF!</v>
      </c>
      <c r="J198" s="61" t="e">
        <f>#REF!</f>
        <v>#REF!</v>
      </c>
      <c r="K198" s="505" t="e">
        <f>#REF!</f>
        <v>#REF!</v>
      </c>
      <c r="L198" s="506" t="e">
        <f>#REF!</f>
        <v>#REF!</v>
      </c>
    </row>
    <row r="199" spans="1:12" ht="54.6" customHeight="1">
      <c r="A199" s="418" t="e">
        <f>#REF!</f>
        <v>#REF!</v>
      </c>
      <c r="B199" s="421" t="e">
        <f>#REF!</f>
        <v>#REF!</v>
      </c>
      <c r="C199" s="490" t="e">
        <f>#REF!</f>
        <v>#REF!</v>
      </c>
      <c r="D199" s="490" t="e">
        <f>#REF!</f>
        <v>#REF!</v>
      </c>
      <c r="E199" s="420" t="e">
        <f>#REF!</f>
        <v>#REF!</v>
      </c>
      <c r="F199" s="61" t="e">
        <f>#REF!</f>
        <v>#REF!</v>
      </c>
      <c r="G199" s="61" t="e">
        <f>#REF!</f>
        <v>#REF!</v>
      </c>
      <c r="H199" s="61" t="e">
        <f>#REF!</f>
        <v>#REF!</v>
      </c>
      <c r="I199" s="61" t="e">
        <f>#REF!</f>
        <v>#REF!</v>
      </c>
      <c r="J199" s="61" t="e">
        <f>#REF!</f>
        <v>#REF!</v>
      </c>
      <c r="K199" s="505" t="e">
        <f>#REF!</f>
        <v>#REF!</v>
      </c>
      <c r="L199" s="506" t="e">
        <f>#REF!</f>
        <v>#REF!</v>
      </c>
    </row>
    <row r="200" spans="1:12" ht="68.099999999999994" customHeight="1">
      <c r="A200" s="418" t="e">
        <f>#REF!</f>
        <v>#REF!</v>
      </c>
      <c r="B200" s="421" t="e">
        <f>#REF!</f>
        <v>#REF!</v>
      </c>
      <c r="C200" s="490" t="e">
        <f>#REF!</f>
        <v>#REF!</v>
      </c>
      <c r="D200" s="490" t="e">
        <f>#REF!</f>
        <v>#REF!</v>
      </c>
      <c r="E200" s="420" t="e">
        <f>#REF!</f>
        <v>#REF!</v>
      </c>
      <c r="F200" s="61" t="e">
        <f>#REF!</f>
        <v>#REF!</v>
      </c>
      <c r="G200" s="61" t="e">
        <f>#REF!</f>
        <v>#REF!</v>
      </c>
      <c r="H200" s="61" t="e">
        <f>#REF!</f>
        <v>#REF!</v>
      </c>
      <c r="I200" s="61" t="e">
        <f>#REF!</f>
        <v>#REF!</v>
      </c>
      <c r="J200" s="61" t="e">
        <f>#REF!</f>
        <v>#REF!</v>
      </c>
      <c r="K200" s="505" t="e">
        <f>#REF!</f>
        <v>#REF!</v>
      </c>
      <c r="L200" s="506" t="e">
        <f>#REF!</f>
        <v>#REF!</v>
      </c>
    </row>
    <row r="201" spans="1:12" ht="47.65" customHeight="1">
      <c r="A201" s="418" t="e">
        <f>#REF!</f>
        <v>#REF!</v>
      </c>
      <c r="B201" s="421" t="e">
        <f>#REF!</f>
        <v>#REF!</v>
      </c>
      <c r="C201" s="490" t="e">
        <f>#REF!</f>
        <v>#REF!</v>
      </c>
      <c r="D201" s="490" t="e">
        <f>#REF!</f>
        <v>#REF!</v>
      </c>
      <c r="E201" s="420" t="e">
        <f>#REF!</f>
        <v>#REF!</v>
      </c>
      <c r="F201" s="61" t="e">
        <f>#REF!</f>
        <v>#REF!</v>
      </c>
      <c r="G201" s="61" t="e">
        <f>#REF!</f>
        <v>#REF!</v>
      </c>
      <c r="H201" s="61" t="e">
        <f>#REF!</f>
        <v>#REF!</v>
      </c>
      <c r="I201" s="61" t="e">
        <f>#REF!</f>
        <v>#REF!</v>
      </c>
      <c r="J201" s="61" t="e">
        <f>#REF!</f>
        <v>#REF!</v>
      </c>
      <c r="K201" s="505" t="e">
        <f>#REF!</f>
        <v>#REF!</v>
      </c>
      <c r="L201" s="506" t="e">
        <f>#REF!</f>
        <v>#REF!</v>
      </c>
    </row>
    <row r="202" spans="1:12" ht="47.65" customHeight="1">
      <c r="A202" s="418" t="e">
        <f>#REF!</f>
        <v>#REF!</v>
      </c>
      <c r="B202" s="421" t="e">
        <f>#REF!</f>
        <v>#REF!</v>
      </c>
      <c r="C202" s="490" t="e">
        <f>#REF!</f>
        <v>#REF!</v>
      </c>
      <c r="D202" s="490" t="e">
        <f>#REF!</f>
        <v>#REF!</v>
      </c>
      <c r="E202" s="420" t="e">
        <f>#REF!</f>
        <v>#REF!</v>
      </c>
      <c r="F202" s="61" t="e">
        <f>#REF!</f>
        <v>#REF!</v>
      </c>
      <c r="G202" s="61" t="e">
        <f>#REF!</f>
        <v>#REF!</v>
      </c>
      <c r="H202" s="61" t="e">
        <f>#REF!</f>
        <v>#REF!</v>
      </c>
      <c r="I202" s="61" t="e">
        <f>#REF!</f>
        <v>#REF!</v>
      </c>
      <c r="J202" s="61" t="e">
        <f>#REF!</f>
        <v>#REF!</v>
      </c>
      <c r="K202" s="505" t="e">
        <f>#REF!</f>
        <v>#REF!</v>
      </c>
      <c r="L202" s="506" t="e">
        <f>#REF!</f>
        <v>#REF!</v>
      </c>
    </row>
    <row r="203" spans="1:12" ht="52.15" customHeight="1">
      <c r="A203" s="418" t="e">
        <f>#REF!</f>
        <v>#REF!</v>
      </c>
      <c r="B203" s="421" t="e">
        <f>#REF!</f>
        <v>#REF!</v>
      </c>
      <c r="C203" s="490" t="e">
        <f>#REF!</f>
        <v>#REF!</v>
      </c>
      <c r="D203" s="490" t="e">
        <f>#REF!</f>
        <v>#REF!</v>
      </c>
      <c r="E203" s="420" t="e">
        <f>#REF!</f>
        <v>#REF!</v>
      </c>
      <c r="F203" s="61" t="e">
        <f>#REF!</f>
        <v>#REF!</v>
      </c>
      <c r="G203" s="61" t="e">
        <f>#REF!</f>
        <v>#REF!</v>
      </c>
      <c r="H203" s="61" t="e">
        <f>#REF!</f>
        <v>#REF!</v>
      </c>
      <c r="I203" s="61" t="e">
        <f>#REF!</f>
        <v>#REF!</v>
      </c>
      <c r="J203" s="61" t="e">
        <f>#REF!</f>
        <v>#REF!</v>
      </c>
      <c r="K203" s="505" t="e">
        <f>#REF!</f>
        <v>#REF!</v>
      </c>
      <c r="L203" s="506" t="e">
        <f>#REF!</f>
        <v>#REF!</v>
      </c>
    </row>
    <row r="204" spans="1:12" ht="48" customHeight="1">
      <c r="A204" s="418" t="e">
        <f>#REF!</f>
        <v>#REF!</v>
      </c>
      <c r="B204" s="421" t="e">
        <f>#REF!</f>
        <v>#REF!</v>
      </c>
      <c r="C204" s="490" t="e">
        <f>#REF!</f>
        <v>#REF!</v>
      </c>
      <c r="D204" s="490" t="e">
        <f>#REF!</f>
        <v>#REF!</v>
      </c>
      <c r="E204" s="420" t="e">
        <f>#REF!</f>
        <v>#REF!</v>
      </c>
      <c r="F204" s="61" t="e">
        <f>#REF!</f>
        <v>#REF!</v>
      </c>
      <c r="G204" s="61" t="e">
        <f>#REF!</f>
        <v>#REF!</v>
      </c>
      <c r="H204" s="61" t="e">
        <f>#REF!</f>
        <v>#REF!</v>
      </c>
      <c r="I204" s="61" t="e">
        <f>#REF!</f>
        <v>#REF!</v>
      </c>
      <c r="J204" s="61" t="e">
        <f>#REF!</f>
        <v>#REF!</v>
      </c>
      <c r="K204" s="505" t="e">
        <f>#REF!</f>
        <v>#REF!</v>
      </c>
      <c r="L204" s="506" t="e">
        <f>#REF!</f>
        <v>#REF!</v>
      </c>
    </row>
    <row r="205" spans="1:12" ht="48" customHeight="1">
      <c r="A205" s="418" t="e">
        <f>#REF!</f>
        <v>#REF!</v>
      </c>
      <c r="B205" s="421" t="e">
        <f>#REF!</f>
        <v>#REF!</v>
      </c>
      <c r="C205" s="490" t="e">
        <f>#REF!</f>
        <v>#REF!</v>
      </c>
      <c r="D205" s="490" t="e">
        <f>#REF!</f>
        <v>#REF!</v>
      </c>
      <c r="E205" s="420" t="e">
        <f>#REF!</f>
        <v>#REF!</v>
      </c>
      <c r="F205" s="61" t="e">
        <f>#REF!</f>
        <v>#REF!</v>
      </c>
      <c r="G205" s="61" t="e">
        <f>#REF!</f>
        <v>#REF!</v>
      </c>
      <c r="H205" s="61" t="e">
        <f>#REF!</f>
        <v>#REF!</v>
      </c>
      <c r="I205" s="61" t="e">
        <f>#REF!</f>
        <v>#REF!</v>
      </c>
      <c r="J205" s="61" t="e">
        <f>#REF!</f>
        <v>#REF!</v>
      </c>
      <c r="K205" s="505" t="e">
        <f>#REF!</f>
        <v>#REF!</v>
      </c>
      <c r="L205" s="506" t="e">
        <f>#REF!</f>
        <v>#REF!</v>
      </c>
    </row>
    <row r="206" spans="1:12" ht="48" customHeight="1">
      <c r="A206" s="418" t="e">
        <f>#REF!</f>
        <v>#REF!</v>
      </c>
      <c r="B206" s="421" t="e">
        <f>#REF!</f>
        <v>#REF!</v>
      </c>
      <c r="C206" s="490" t="e">
        <f>#REF!</f>
        <v>#REF!</v>
      </c>
      <c r="D206" s="490" t="e">
        <f>#REF!</f>
        <v>#REF!</v>
      </c>
      <c r="E206" s="420" t="e">
        <f>#REF!</f>
        <v>#REF!</v>
      </c>
      <c r="F206" s="61" t="e">
        <f>#REF!</f>
        <v>#REF!</v>
      </c>
      <c r="G206" s="61" t="e">
        <f>#REF!</f>
        <v>#REF!</v>
      </c>
      <c r="H206" s="61" t="e">
        <f>#REF!</f>
        <v>#REF!</v>
      </c>
      <c r="I206" s="61" t="e">
        <f>#REF!</f>
        <v>#REF!</v>
      </c>
      <c r="J206" s="61" t="e">
        <f>#REF!</f>
        <v>#REF!</v>
      </c>
      <c r="K206" s="505" t="e">
        <f>#REF!</f>
        <v>#REF!</v>
      </c>
      <c r="L206" s="506" t="e">
        <f>#REF!</f>
        <v>#REF!</v>
      </c>
    </row>
    <row r="207" spans="1:12" ht="48" customHeight="1">
      <c r="A207" s="418" t="e">
        <f>#REF!</f>
        <v>#REF!</v>
      </c>
      <c r="B207" s="421" t="e">
        <f>#REF!</f>
        <v>#REF!</v>
      </c>
      <c r="C207" s="490" t="e">
        <f>#REF!</f>
        <v>#REF!</v>
      </c>
      <c r="D207" s="490" t="e">
        <f>#REF!</f>
        <v>#REF!</v>
      </c>
      <c r="E207" s="420" t="e">
        <f>#REF!</f>
        <v>#REF!</v>
      </c>
      <c r="F207" s="61" t="e">
        <f>#REF!</f>
        <v>#REF!</v>
      </c>
      <c r="G207" s="61" t="e">
        <f>#REF!</f>
        <v>#REF!</v>
      </c>
      <c r="H207" s="61" t="e">
        <f>#REF!</f>
        <v>#REF!</v>
      </c>
      <c r="I207" s="61" t="e">
        <f>#REF!</f>
        <v>#REF!</v>
      </c>
      <c r="J207" s="61" t="e">
        <f>#REF!</f>
        <v>#REF!</v>
      </c>
      <c r="K207" s="505" t="e">
        <f>#REF!</f>
        <v>#REF!</v>
      </c>
      <c r="L207" s="506" t="e">
        <f>#REF!</f>
        <v>#REF!</v>
      </c>
    </row>
    <row r="208" spans="1:12" ht="48" customHeight="1">
      <c r="A208" s="418" t="e">
        <f>#REF!</f>
        <v>#REF!</v>
      </c>
      <c r="B208" s="421" t="e">
        <f>#REF!</f>
        <v>#REF!</v>
      </c>
      <c r="C208" s="490" t="e">
        <f>#REF!</f>
        <v>#REF!</v>
      </c>
      <c r="D208" s="490" t="e">
        <f>#REF!</f>
        <v>#REF!</v>
      </c>
      <c r="E208" s="420" t="e">
        <f>#REF!</f>
        <v>#REF!</v>
      </c>
      <c r="F208" s="61" t="e">
        <f>#REF!</f>
        <v>#REF!</v>
      </c>
      <c r="G208" s="61" t="e">
        <f>#REF!</f>
        <v>#REF!</v>
      </c>
      <c r="H208" s="61" t="e">
        <f>#REF!</f>
        <v>#REF!</v>
      </c>
      <c r="I208" s="61" t="e">
        <f>#REF!</f>
        <v>#REF!</v>
      </c>
      <c r="J208" s="61" t="e">
        <f>#REF!</f>
        <v>#REF!</v>
      </c>
      <c r="K208" s="505" t="e">
        <f>#REF!</f>
        <v>#REF!</v>
      </c>
      <c r="L208" s="506" t="e">
        <f>#REF!</f>
        <v>#REF!</v>
      </c>
    </row>
    <row r="209" spans="1:12" ht="63" customHeight="1">
      <c r="A209" s="418" t="e">
        <f>#REF!</f>
        <v>#REF!</v>
      </c>
      <c r="B209" s="421" t="e">
        <f>#REF!</f>
        <v>#REF!</v>
      </c>
      <c r="C209" s="490" t="e">
        <f>#REF!</f>
        <v>#REF!</v>
      </c>
      <c r="D209" s="490" t="e">
        <f>#REF!</f>
        <v>#REF!</v>
      </c>
      <c r="E209" s="420" t="e">
        <f>#REF!</f>
        <v>#REF!</v>
      </c>
      <c r="F209" s="61" t="e">
        <f>#REF!</f>
        <v>#REF!</v>
      </c>
      <c r="G209" s="61" t="e">
        <f>#REF!</f>
        <v>#REF!</v>
      </c>
      <c r="H209" s="61" t="e">
        <f>#REF!</f>
        <v>#REF!</v>
      </c>
      <c r="I209" s="61" t="e">
        <f>#REF!</f>
        <v>#REF!</v>
      </c>
      <c r="J209" s="61" t="e">
        <f>#REF!</f>
        <v>#REF!</v>
      </c>
      <c r="K209" s="505" t="e">
        <f>#REF!</f>
        <v>#REF!</v>
      </c>
      <c r="L209" s="506" t="e">
        <f>#REF!</f>
        <v>#REF!</v>
      </c>
    </row>
    <row r="210" spans="1:12" ht="45" customHeight="1">
      <c r="A210" s="418" t="e">
        <f>#REF!</f>
        <v>#REF!</v>
      </c>
      <c r="B210" s="421" t="e">
        <f>#REF!</f>
        <v>#REF!</v>
      </c>
      <c r="C210" s="490" t="e">
        <f>#REF!</f>
        <v>#REF!</v>
      </c>
      <c r="D210" s="490" t="e">
        <f>#REF!</f>
        <v>#REF!</v>
      </c>
      <c r="E210" s="420" t="e">
        <f>#REF!</f>
        <v>#REF!</v>
      </c>
      <c r="F210" s="61" t="e">
        <f>#REF!</f>
        <v>#REF!</v>
      </c>
      <c r="G210" s="61" t="e">
        <f>#REF!</f>
        <v>#REF!</v>
      </c>
      <c r="H210" s="61" t="e">
        <f>#REF!</f>
        <v>#REF!</v>
      </c>
      <c r="I210" s="61" t="e">
        <f>#REF!</f>
        <v>#REF!</v>
      </c>
      <c r="J210" s="61" t="e">
        <f>#REF!</f>
        <v>#REF!</v>
      </c>
      <c r="K210" s="505" t="e">
        <f>#REF!</f>
        <v>#REF!</v>
      </c>
      <c r="L210" s="506" t="e">
        <f>#REF!</f>
        <v>#REF!</v>
      </c>
    </row>
    <row r="211" spans="1:12" ht="70.5" customHeight="1">
      <c r="A211" s="418" t="e">
        <f>#REF!</f>
        <v>#REF!</v>
      </c>
      <c r="B211" s="421" t="e">
        <f>#REF!</f>
        <v>#REF!</v>
      </c>
      <c r="C211" s="490" t="e">
        <f>#REF!</f>
        <v>#REF!</v>
      </c>
      <c r="D211" s="490" t="e">
        <f>#REF!</f>
        <v>#REF!</v>
      </c>
      <c r="E211" s="420" t="e">
        <f>#REF!</f>
        <v>#REF!</v>
      </c>
      <c r="F211" s="61" t="e">
        <f>#REF!</f>
        <v>#REF!</v>
      </c>
      <c r="G211" s="61" t="e">
        <f>#REF!</f>
        <v>#REF!</v>
      </c>
      <c r="H211" s="61" t="e">
        <f>#REF!</f>
        <v>#REF!</v>
      </c>
      <c r="I211" s="61" t="e">
        <f>#REF!</f>
        <v>#REF!</v>
      </c>
      <c r="J211" s="61" t="e">
        <f>#REF!</f>
        <v>#REF!</v>
      </c>
      <c r="K211" s="505" t="e">
        <f>#REF!</f>
        <v>#REF!</v>
      </c>
      <c r="L211" s="506" t="e">
        <f>#REF!</f>
        <v>#REF!</v>
      </c>
    </row>
    <row r="212" spans="1:12" ht="71.25" customHeight="1">
      <c r="A212" s="418" t="e">
        <f>#REF!</f>
        <v>#REF!</v>
      </c>
      <c r="B212" s="421" t="e">
        <f>#REF!</f>
        <v>#REF!</v>
      </c>
      <c r="C212" s="490" t="e">
        <f>#REF!</f>
        <v>#REF!</v>
      </c>
      <c r="D212" s="490" t="e">
        <f>#REF!</f>
        <v>#REF!</v>
      </c>
      <c r="E212" s="420" t="e">
        <f>#REF!</f>
        <v>#REF!</v>
      </c>
      <c r="F212" s="61" t="e">
        <f>#REF!</f>
        <v>#REF!</v>
      </c>
      <c r="G212" s="61" t="e">
        <f>#REF!</f>
        <v>#REF!</v>
      </c>
      <c r="H212" s="61" t="e">
        <f>#REF!</f>
        <v>#REF!</v>
      </c>
      <c r="I212" s="61" t="e">
        <f>#REF!</f>
        <v>#REF!</v>
      </c>
      <c r="J212" s="61" t="e">
        <f>#REF!</f>
        <v>#REF!</v>
      </c>
      <c r="K212" s="505" t="e">
        <f>#REF!</f>
        <v>#REF!</v>
      </c>
      <c r="L212" s="506" t="e">
        <f>#REF!</f>
        <v>#REF!</v>
      </c>
    </row>
    <row r="213" spans="1:12" ht="84.75" customHeight="1">
      <c r="A213" s="418" t="e">
        <f>#REF!</f>
        <v>#REF!</v>
      </c>
      <c r="B213" s="421" t="e">
        <f>#REF!</f>
        <v>#REF!</v>
      </c>
      <c r="C213" s="490" t="e">
        <f>#REF!</f>
        <v>#REF!</v>
      </c>
      <c r="D213" s="490" t="e">
        <f>#REF!</f>
        <v>#REF!</v>
      </c>
      <c r="E213" s="420" t="e">
        <f>#REF!</f>
        <v>#REF!</v>
      </c>
      <c r="F213" s="61" t="e">
        <f>#REF!</f>
        <v>#REF!</v>
      </c>
      <c r="G213" s="61" t="e">
        <f>#REF!</f>
        <v>#REF!</v>
      </c>
      <c r="H213" s="61" t="e">
        <f>#REF!</f>
        <v>#REF!</v>
      </c>
      <c r="I213" s="61" t="e">
        <f>#REF!</f>
        <v>#REF!</v>
      </c>
      <c r="J213" s="61" t="e">
        <f>#REF!</f>
        <v>#REF!</v>
      </c>
      <c r="K213" s="505" t="e">
        <f>#REF!</f>
        <v>#REF!</v>
      </c>
      <c r="L213" s="506" t="e">
        <f>#REF!</f>
        <v>#REF!</v>
      </c>
    </row>
    <row r="214" spans="1:12" ht="45" customHeight="1">
      <c r="A214" s="418" t="e">
        <f>#REF!</f>
        <v>#REF!</v>
      </c>
      <c r="B214" s="421" t="e">
        <f>#REF!</f>
        <v>#REF!</v>
      </c>
      <c r="C214" s="490" t="e">
        <f>#REF!</f>
        <v>#REF!</v>
      </c>
      <c r="D214" s="490" t="e">
        <f>#REF!</f>
        <v>#REF!</v>
      </c>
      <c r="E214" s="420" t="e">
        <f>#REF!</f>
        <v>#REF!</v>
      </c>
      <c r="F214" s="61" t="e">
        <f>#REF!</f>
        <v>#REF!</v>
      </c>
      <c r="G214" s="61" t="e">
        <f>#REF!</f>
        <v>#REF!</v>
      </c>
      <c r="H214" s="61" t="e">
        <f>#REF!</f>
        <v>#REF!</v>
      </c>
      <c r="I214" s="61" t="e">
        <f>#REF!</f>
        <v>#REF!</v>
      </c>
      <c r="J214" s="61" t="e">
        <f>#REF!</f>
        <v>#REF!</v>
      </c>
      <c r="K214" s="505" t="e">
        <f>#REF!</f>
        <v>#REF!</v>
      </c>
      <c r="L214" s="506" t="e">
        <f>#REF!</f>
        <v>#REF!</v>
      </c>
    </row>
    <row r="215" spans="1:12" ht="45" customHeight="1">
      <c r="A215" s="418" t="e">
        <f>#REF!</f>
        <v>#REF!</v>
      </c>
      <c r="B215" s="421" t="e">
        <f>#REF!</f>
        <v>#REF!</v>
      </c>
      <c r="C215" s="490" t="e">
        <f>#REF!</f>
        <v>#REF!</v>
      </c>
      <c r="D215" s="490" t="e">
        <f>#REF!</f>
        <v>#REF!</v>
      </c>
      <c r="E215" s="420" t="e">
        <f>#REF!</f>
        <v>#REF!</v>
      </c>
      <c r="F215" s="61" t="e">
        <f>#REF!</f>
        <v>#REF!</v>
      </c>
      <c r="G215" s="61" t="e">
        <f>#REF!</f>
        <v>#REF!</v>
      </c>
      <c r="H215" s="61" t="e">
        <f>#REF!</f>
        <v>#REF!</v>
      </c>
      <c r="I215" s="61" t="e">
        <f>#REF!</f>
        <v>#REF!</v>
      </c>
      <c r="J215" s="61" t="e">
        <f>#REF!</f>
        <v>#REF!</v>
      </c>
      <c r="K215" s="505" t="e">
        <f>#REF!</f>
        <v>#REF!</v>
      </c>
      <c r="L215" s="506" t="e">
        <f>#REF!</f>
        <v>#REF!</v>
      </c>
    </row>
    <row r="216" spans="1:12" ht="45" customHeight="1">
      <c r="A216" s="418" t="e">
        <f>#REF!</f>
        <v>#REF!</v>
      </c>
      <c r="B216" s="421" t="e">
        <f>#REF!</f>
        <v>#REF!</v>
      </c>
      <c r="C216" s="490" t="e">
        <f>#REF!</f>
        <v>#REF!</v>
      </c>
      <c r="D216" s="490" t="e">
        <f>#REF!</f>
        <v>#REF!</v>
      </c>
      <c r="E216" s="420" t="e">
        <f>#REF!</f>
        <v>#REF!</v>
      </c>
      <c r="F216" s="61" t="e">
        <f>#REF!</f>
        <v>#REF!</v>
      </c>
      <c r="G216" s="61" t="e">
        <f>#REF!</f>
        <v>#REF!</v>
      </c>
      <c r="H216" s="61" t="e">
        <f>#REF!</f>
        <v>#REF!</v>
      </c>
      <c r="I216" s="61" t="e">
        <f>#REF!</f>
        <v>#REF!</v>
      </c>
      <c r="J216" s="61" t="e">
        <f>#REF!</f>
        <v>#REF!</v>
      </c>
      <c r="K216" s="505" t="e">
        <f>#REF!</f>
        <v>#REF!</v>
      </c>
      <c r="L216" s="506" t="e">
        <f>#REF!</f>
        <v>#REF!</v>
      </c>
    </row>
    <row r="217" spans="1:12" ht="45" customHeight="1">
      <c r="A217" s="418" t="e">
        <f>#REF!</f>
        <v>#REF!</v>
      </c>
      <c r="B217" s="421" t="e">
        <f>#REF!</f>
        <v>#REF!</v>
      </c>
      <c r="C217" s="490" t="e">
        <f>#REF!</f>
        <v>#REF!</v>
      </c>
      <c r="D217" s="490" t="e">
        <f>#REF!</f>
        <v>#REF!</v>
      </c>
      <c r="E217" s="420" t="e">
        <f>#REF!</f>
        <v>#REF!</v>
      </c>
      <c r="F217" s="61" t="e">
        <f>#REF!</f>
        <v>#REF!</v>
      </c>
      <c r="G217" s="61" t="e">
        <f>#REF!</f>
        <v>#REF!</v>
      </c>
      <c r="H217" s="61" t="e">
        <f>#REF!</f>
        <v>#REF!</v>
      </c>
      <c r="I217" s="61" t="e">
        <f>#REF!</f>
        <v>#REF!</v>
      </c>
      <c r="J217" s="61" t="e">
        <f>#REF!</f>
        <v>#REF!</v>
      </c>
      <c r="K217" s="505" t="e">
        <f>#REF!</f>
        <v>#REF!</v>
      </c>
      <c r="L217" s="506" t="e">
        <f>#REF!</f>
        <v>#REF!</v>
      </c>
    </row>
    <row r="218" spans="1:12" ht="37.15" customHeight="1">
      <c r="A218" s="418" t="e">
        <f>#REF!</f>
        <v>#REF!</v>
      </c>
      <c r="B218" s="421" t="e">
        <f>#REF!</f>
        <v>#REF!</v>
      </c>
      <c r="C218" s="490" t="e">
        <f>#REF!</f>
        <v>#REF!</v>
      </c>
      <c r="D218" s="490" t="e">
        <f>#REF!</f>
        <v>#REF!</v>
      </c>
      <c r="E218" s="420" t="e">
        <f>#REF!</f>
        <v>#REF!</v>
      </c>
      <c r="F218" s="61" t="e">
        <f>#REF!</f>
        <v>#REF!</v>
      </c>
      <c r="G218" s="61" t="e">
        <f>#REF!</f>
        <v>#REF!</v>
      </c>
      <c r="H218" s="61" t="e">
        <f>#REF!</f>
        <v>#REF!</v>
      </c>
      <c r="I218" s="61" t="e">
        <f>#REF!</f>
        <v>#REF!</v>
      </c>
      <c r="J218" s="61" t="e">
        <f>#REF!</f>
        <v>#REF!</v>
      </c>
      <c r="K218" s="505" t="e">
        <f>#REF!</f>
        <v>#REF!</v>
      </c>
      <c r="L218" s="506" t="e">
        <f>#REF!</f>
        <v>#REF!</v>
      </c>
    </row>
    <row r="219" spans="1:12" ht="45" customHeight="1">
      <c r="A219" s="418" t="e">
        <f>#REF!</f>
        <v>#REF!</v>
      </c>
      <c r="B219" s="421" t="e">
        <f>#REF!</f>
        <v>#REF!</v>
      </c>
      <c r="C219" s="490" t="e">
        <f>#REF!</f>
        <v>#REF!</v>
      </c>
      <c r="D219" s="490" t="e">
        <f>#REF!</f>
        <v>#REF!</v>
      </c>
      <c r="E219" s="420" t="e">
        <f>#REF!</f>
        <v>#REF!</v>
      </c>
      <c r="F219" s="61" t="e">
        <f>#REF!</f>
        <v>#REF!</v>
      </c>
      <c r="G219" s="61" t="e">
        <f>#REF!</f>
        <v>#REF!</v>
      </c>
      <c r="H219" s="61" t="e">
        <f>#REF!</f>
        <v>#REF!</v>
      </c>
      <c r="I219" s="61" t="e">
        <f>#REF!</f>
        <v>#REF!</v>
      </c>
      <c r="J219" s="61" t="e">
        <f>#REF!</f>
        <v>#REF!</v>
      </c>
      <c r="K219" s="505" t="e">
        <f>#REF!</f>
        <v>#REF!</v>
      </c>
      <c r="L219" s="506" t="e">
        <f>#REF!</f>
        <v>#REF!</v>
      </c>
    </row>
    <row r="220" spans="1:12" ht="45.6" customHeight="1">
      <c r="A220" s="418" t="e">
        <f>#REF!</f>
        <v>#REF!</v>
      </c>
      <c r="B220" s="421" t="e">
        <f>#REF!</f>
        <v>#REF!</v>
      </c>
      <c r="C220" s="490" t="e">
        <f>#REF!</f>
        <v>#REF!</v>
      </c>
      <c r="D220" s="490" t="e">
        <f>#REF!</f>
        <v>#REF!</v>
      </c>
      <c r="E220" s="420" t="e">
        <f>#REF!</f>
        <v>#REF!</v>
      </c>
      <c r="F220" s="61" t="e">
        <f>#REF!</f>
        <v>#REF!</v>
      </c>
      <c r="G220" s="61" t="e">
        <f>#REF!</f>
        <v>#REF!</v>
      </c>
      <c r="H220" s="61" t="e">
        <f>#REF!</f>
        <v>#REF!</v>
      </c>
      <c r="I220" s="61" t="e">
        <f>#REF!</f>
        <v>#REF!</v>
      </c>
      <c r="J220" s="61" t="e">
        <f>#REF!</f>
        <v>#REF!</v>
      </c>
      <c r="K220" s="505" t="e">
        <f>#REF!</f>
        <v>#REF!</v>
      </c>
      <c r="L220" s="506" t="e">
        <f>#REF!</f>
        <v>#REF!</v>
      </c>
    </row>
    <row r="221" spans="1:12" ht="45" customHeight="1">
      <c r="A221" s="418" t="e">
        <f>#REF!</f>
        <v>#REF!</v>
      </c>
      <c r="B221" s="421" t="e">
        <f>#REF!</f>
        <v>#REF!</v>
      </c>
      <c r="C221" s="490" t="e">
        <f>#REF!</f>
        <v>#REF!</v>
      </c>
      <c r="D221" s="490" t="e">
        <f>#REF!</f>
        <v>#REF!</v>
      </c>
      <c r="E221" s="420" t="e">
        <f>#REF!</f>
        <v>#REF!</v>
      </c>
      <c r="F221" s="61" t="e">
        <f>#REF!</f>
        <v>#REF!</v>
      </c>
      <c r="G221" s="61" t="e">
        <f>#REF!</f>
        <v>#REF!</v>
      </c>
      <c r="H221" s="61" t="e">
        <f>#REF!</f>
        <v>#REF!</v>
      </c>
      <c r="I221" s="61" t="e">
        <f>#REF!</f>
        <v>#REF!</v>
      </c>
      <c r="J221" s="61" t="e">
        <f>#REF!</f>
        <v>#REF!</v>
      </c>
      <c r="K221" s="505" t="e">
        <f>#REF!</f>
        <v>#REF!</v>
      </c>
      <c r="L221" s="506" t="e">
        <f>#REF!</f>
        <v>#REF!</v>
      </c>
    </row>
    <row r="222" spans="1:12" ht="55.5" customHeight="1">
      <c r="A222" s="418" t="e">
        <f>#REF!</f>
        <v>#REF!</v>
      </c>
      <c r="B222" s="421" t="e">
        <f>#REF!</f>
        <v>#REF!</v>
      </c>
      <c r="C222" s="490" t="e">
        <f>#REF!</f>
        <v>#REF!</v>
      </c>
      <c r="D222" s="490" t="e">
        <f>#REF!</f>
        <v>#REF!</v>
      </c>
      <c r="E222" s="420" t="e">
        <f>#REF!</f>
        <v>#REF!</v>
      </c>
      <c r="F222" s="61" t="e">
        <f>#REF!</f>
        <v>#REF!</v>
      </c>
      <c r="G222" s="61" t="e">
        <f>#REF!</f>
        <v>#REF!</v>
      </c>
      <c r="H222" s="61" t="e">
        <f>#REF!</f>
        <v>#REF!</v>
      </c>
      <c r="I222" s="61" t="e">
        <f>#REF!</f>
        <v>#REF!</v>
      </c>
      <c r="J222" s="61" t="e">
        <f>#REF!</f>
        <v>#REF!</v>
      </c>
      <c r="K222" s="505" t="e">
        <f>#REF!</f>
        <v>#REF!</v>
      </c>
      <c r="L222" s="506" t="e">
        <f>#REF!</f>
        <v>#REF!</v>
      </c>
    </row>
    <row r="223" spans="1:12" ht="42.6" customHeight="1">
      <c r="A223" s="418" t="e">
        <f>#REF!</f>
        <v>#REF!</v>
      </c>
      <c r="B223" s="421" t="e">
        <f>#REF!</f>
        <v>#REF!</v>
      </c>
      <c r="C223" s="490" t="e">
        <f>#REF!</f>
        <v>#REF!</v>
      </c>
      <c r="D223" s="490" t="e">
        <f>#REF!</f>
        <v>#REF!</v>
      </c>
      <c r="E223" s="420" t="e">
        <f>#REF!</f>
        <v>#REF!</v>
      </c>
      <c r="F223" s="61" t="e">
        <f>#REF!</f>
        <v>#REF!</v>
      </c>
      <c r="G223" s="61" t="e">
        <f>#REF!</f>
        <v>#REF!</v>
      </c>
      <c r="H223" s="61" t="e">
        <f>#REF!</f>
        <v>#REF!</v>
      </c>
      <c r="I223" s="61" t="e">
        <f>#REF!</f>
        <v>#REF!</v>
      </c>
      <c r="J223" s="61" t="e">
        <f>#REF!</f>
        <v>#REF!</v>
      </c>
      <c r="K223" s="505" t="e">
        <f>#REF!</f>
        <v>#REF!</v>
      </c>
      <c r="L223" s="506" t="e">
        <f>#REF!</f>
        <v>#REF!</v>
      </c>
    </row>
    <row r="224" spans="1:12" ht="46.5" customHeight="1">
      <c r="A224" s="418" t="e">
        <f>#REF!</f>
        <v>#REF!</v>
      </c>
      <c r="B224" s="421" t="e">
        <f>#REF!</f>
        <v>#REF!</v>
      </c>
      <c r="C224" s="490" t="e">
        <f>#REF!</f>
        <v>#REF!</v>
      </c>
      <c r="D224" s="490" t="e">
        <f>#REF!</f>
        <v>#REF!</v>
      </c>
      <c r="E224" s="420" t="e">
        <f>#REF!</f>
        <v>#REF!</v>
      </c>
      <c r="F224" s="61" t="e">
        <f>#REF!</f>
        <v>#REF!</v>
      </c>
      <c r="G224" s="61" t="e">
        <f>#REF!</f>
        <v>#REF!</v>
      </c>
      <c r="H224" s="61" t="e">
        <f>#REF!</f>
        <v>#REF!</v>
      </c>
      <c r="I224" s="61" t="e">
        <f>#REF!</f>
        <v>#REF!</v>
      </c>
      <c r="J224" s="61" t="e">
        <f>#REF!</f>
        <v>#REF!</v>
      </c>
      <c r="K224" s="505" t="e">
        <f>#REF!</f>
        <v>#REF!</v>
      </c>
      <c r="L224" s="506" t="e">
        <f>#REF!</f>
        <v>#REF!</v>
      </c>
    </row>
    <row r="225" spans="1:12" ht="46.5" customHeight="1">
      <c r="A225" s="418" t="e">
        <f>#REF!</f>
        <v>#REF!</v>
      </c>
      <c r="B225" s="421" t="e">
        <f>#REF!</f>
        <v>#REF!</v>
      </c>
      <c r="C225" s="490" t="e">
        <f>#REF!</f>
        <v>#REF!</v>
      </c>
      <c r="D225" s="490" t="e">
        <f>#REF!</f>
        <v>#REF!</v>
      </c>
      <c r="E225" s="420" t="e">
        <f>#REF!</f>
        <v>#REF!</v>
      </c>
      <c r="F225" s="61" t="e">
        <f>#REF!</f>
        <v>#REF!</v>
      </c>
      <c r="G225" s="61" t="e">
        <f>#REF!</f>
        <v>#REF!</v>
      </c>
      <c r="H225" s="61" t="e">
        <f>#REF!</f>
        <v>#REF!</v>
      </c>
      <c r="I225" s="61" t="e">
        <f>#REF!</f>
        <v>#REF!</v>
      </c>
      <c r="J225" s="61" t="e">
        <f>#REF!</f>
        <v>#REF!</v>
      </c>
      <c r="K225" s="505" t="e">
        <f>#REF!</f>
        <v>#REF!</v>
      </c>
      <c r="L225" s="506" t="e">
        <f>#REF!</f>
        <v>#REF!</v>
      </c>
    </row>
    <row r="226" spans="1:12" ht="69" customHeight="1">
      <c r="A226" s="418" t="e">
        <f>#REF!</f>
        <v>#REF!</v>
      </c>
      <c r="B226" s="421" t="e">
        <f>#REF!</f>
        <v>#REF!</v>
      </c>
      <c r="C226" s="490" t="e">
        <f>#REF!</f>
        <v>#REF!</v>
      </c>
      <c r="D226" s="490" t="e">
        <f>#REF!</f>
        <v>#REF!</v>
      </c>
      <c r="E226" s="420" t="e">
        <f>#REF!</f>
        <v>#REF!</v>
      </c>
      <c r="F226" s="61" t="e">
        <f>#REF!</f>
        <v>#REF!</v>
      </c>
      <c r="G226" s="61" t="e">
        <f>#REF!</f>
        <v>#REF!</v>
      </c>
      <c r="H226" s="61" t="e">
        <f>#REF!</f>
        <v>#REF!</v>
      </c>
      <c r="I226" s="61" t="e">
        <f>#REF!</f>
        <v>#REF!</v>
      </c>
      <c r="J226" s="61" t="e">
        <f>#REF!</f>
        <v>#REF!</v>
      </c>
      <c r="K226" s="505" t="e">
        <f>#REF!</f>
        <v>#REF!</v>
      </c>
      <c r="L226" s="506" t="e">
        <f>#REF!</f>
        <v>#REF!</v>
      </c>
    </row>
    <row r="227" spans="1:12" ht="46.5" customHeight="1">
      <c r="A227" s="418" t="e">
        <f>#REF!</f>
        <v>#REF!</v>
      </c>
      <c r="B227" s="421" t="e">
        <f>#REF!</f>
        <v>#REF!</v>
      </c>
      <c r="C227" s="490" t="e">
        <f>#REF!</f>
        <v>#REF!</v>
      </c>
      <c r="D227" s="490" t="e">
        <f>#REF!</f>
        <v>#REF!</v>
      </c>
      <c r="E227" s="420" t="e">
        <f>#REF!</f>
        <v>#REF!</v>
      </c>
      <c r="F227" s="61" t="e">
        <f>#REF!</f>
        <v>#REF!</v>
      </c>
      <c r="G227" s="61" t="e">
        <f>#REF!</f>
        <v>#REF!</v>
      </c>
      <c r="H227" s="61" t="e">
        <f>#REF!</f>
        <v>#REF!</v>
      </c>
      <c r="I227" s="61" t="e">
        <f>#REF!</f>
        <v>#REF!</v>
      </c>
      <c r="J227" s="61" t="e">
        <f>#REF!</f>
        <v>#REF!</v>
      </c>
      <c r="K227" s="505" t="e">
        <f>#REF!</f>
        <v>#REF!</v>
      </c>
      <c r="L227" s="506" t="e">
        <f>#REF!</f>
        <v>#REF!</v>
      </c>
    </row>
    <row r="228" spans="1:12" ht="46.5" customHeight="1">
      <c r="A228" s="418" t="e">
        <f>#REF!</f>
        <v>#REF!</v>
      </c>
      <c r="B228" s="421" t="e">
        <f>#REF!</f>
        <v>#REF!</v>
      </c>
      <c r="C228" s="490" t="e">
        <f>#REF!</f>
        <v>#REF!</v>
      </c>
      <c r="D228" s="490" t="e">
        <f>#REF!</f>
        <v>#REF!</v>
      </c>
      <c r="E228" s="420" t="e">
        <f>#REF!</f>
        <v>#REF!</v>
      </c>
      <c r="F228" s="61" t="e">
        <f>#REF!</f>
        <v>#REF!</v>
      </c>
      <c r="G228" s="61" t="e">
        <f>#REF!</f>
        <v>#REF!</v>
      </c>
      <c r="H228" s="61" t="e">
        <f>#REF!</f>
        <v>#REF!</v>
      </c>
      <c r="I228" s="61" t="e">
        <f>#REF!</f>
        <v>#REF!</v>
      </c>
      <c r="J228" s="61" t="e">
        <f>#REF!</f>
        <v>#REF!</v>
      </c>
      <c r="K228" s="505" t="e">
        <f>#REF!</f>
        <v>#REF!</v>
      </c>
      <c r="L228" s="506" t="e">
        <f>#REF!</f>
        <v>#REF!</v>
      </c>
    </row>
    <row r="229" spans="1:12" ht="41.65" customHeight="1">
      <c r="A229" s="418" t="e">
        <f>#REF!</f>
        <v>#REF!</v>
      </c>
      <c r="B229" s="421" t="e">
        <f>#REF!</f>
        <v>#REF!</v>
      </c>
      <c r="C229" s="490" t="e">
        <f>#REF!</f>
        <v>#REF!</v>
      </c>
      <c r="D229" s="490" t="e">
        <f>#REF!</f>
        <v>#REF!</v>
      </c>
      <c r="E229" s="420" t="e">
        <f>#REF!</f>
        <v>#REF!</v>
      </c>
      <c r="F229" s="61" t="e">
        <f>#REF!</f>
        <v>#REF!</v>
      </c>
      <c r="G229" s="61" t="e">
        <f>#REF!</f>
        <v>#REF!</v>
      </c>
      <c r="H229" s="61" t="e">
        <f>#REF!</f>
        <v>#REF!</v>
      </c>
      <c r="I229" s="61" t="e">
        <f>#REF!</f>
        <v>#REF!</v>
      </c>
      <c r="J229" s="61" t="e">
        <f>#REF!</f>
        <v>#REF!</v>
      </c>
      <c r="K229" s="505" t="e">
        <f>#REF!</f>
        <v>#REF!</v>
      </c>
      <c r="L229" s="506" t="e">
        <f>#REF!</f>
        <v>#REF!</v>
      </c>
    </row>
    <row r="230" spans="1:12" ht="46.5" customHeight="1">
      <c r="A230" s="418" t="e">
        <f>#REF!</f>
        <v>#REF!</v>
      </c>
      <c r="B230" s="421" t="e">
        <f>#REF!</f>
        <v>#REF!</v>
      </c>
      <c r="C230" s="490" t="e">
        <f>#REF!</f>
        <v>#REF!</v>
      </c>
      <c r="D230" s="490" t="e">
        <f>#REF!</f>
        <v>#REF!</v>
      </c>
      <c r="E230" s="420" t="e">
        <f>#REF!</f>
        <v>#REF!</v>
      </c>
      <c r="F230" s="61" t="e">
        <f>#REF!</f>
        <v>#REF!</v>
      </c>
      <c r="G230" s="61" t="e">
        <f>#REF!</f>
        <v>#REF!</v>
      </c>
      <c r="H230" s="61" t="e">
        <f>#REF!</f>
        <v>#REF!</v>
      </c>
      <c r="I230" s="61" t="e">
        <f>#REF!</f>
        <v>#REF!</v>
      </c>
      <c r="J230" s="61" t="e">
        <f>#REF!</f>
        <v>#REF!</v>
      </c>
      <c r="K230" s="505" t="e">
        <f>#REF!</f>
        <v>#REF!</v>
      </c>
      <c r="L230" s="506" t="e">
        <f>#REF!</f>
        <v>#REF!</v>
      </c>
    </row>
    <row r="231" spans="1:12" ht="46.5" customHeight="1">
      <c r="A231" s="418" t="e">
        <f>#REF!</f>
        <v>#REF!</v>
      </c>
      <c r="B231" s="421" t="e">
        <f>#REF!</f>
        <v>#REF!</v>
      </c>
      <c r="C231" s="490" t="e">
        <f>#REF!</f>
        <v>#REF!</v>
      </c>
      <c r="D231" s="490" t="e">
        <f>#REF!</f>
        <v>#REF!</v>
      </c>
      <c r="E231" s="420" t="e">
        <f>#REF!</f>
        <v>#REF!</v>
      </c>
      <c r="F231" s="61" t="e">
        <f>#REF!</f>
        <v>#REF!</v>
      </c>
      <c r="G231" s="61" t="e">
        <f>#REF!</f>
        <v>#REF!</v>
      </c>
      <c r="H231" s="61" t="e">
        <f>#REF!</f>
        <v>#REF!</v>
      </c>
      <c r="I231" s="61" t="e">
        <f>#REF!</f>
        <v>#REF!</v>
      </c>
      <c r="J231" s="61" t="e">
        <f>#REF!</f>
        <v>#REF!</v>
      </c>
      <c r="K231" s="505" t="e">
        <f>#REF!</f>
        <v>#REF!</v>
      </c>
      <c r="L231" s="506" t="e">
        <f>#REF!</f>
        <v>#REF!</v>
      </c>
    </row>
    <row r="232" spans="1:12" ht="15" customHeight="1">
      <c r="A232" s="327"/>
      <c r="B232" s="327"/>
      <c r="C232" s="438"/>
      <c r="D232" s="438"/>
      <c r="E232" s="327"/>
      <c r="F232" s="327"/>
      <c r="G232" s="327"/>
      <c r="H232" s="327"/>
      <c r="I232" s="327"/>
      <c r="J232" s="327"/>
      <c r="K232" s="401"/>
      <c r="L232" s="327"/>
    </row>
    <row r="233" spans="1:12" ht="15" customHeight="1">
      <c r="A233" s="313"/>
      <c r="B233" s="314"/>
      <c r="C233" s="313"/>
      <c r="D233" s="313"/>
      <c r="E233" s="313"/>
      <c r="F233" s="313"/>
      <c r="G233" s="313"/>
      <c r="H233" s="313"/>
      <c r="I233" s="313"/>
      <c r="J233" s="313"/>
      <c r="K233" s="402"/>
      <c r="L233" s="313"/>
    </row>
    <row r="234" spans="1:12" ht="15" customHeight="1">
      <c r="A234" s="313"/>
      <c r="B234" s="314"/>
      <c r="C234" s="313"/>
      <c r="D234" s="313"/>
      <c r="E234" s="313"/>
      <c r="F234" s="313"/>
      <c r="G234" s="313"/>
      <c r="H234" s="313"/>
      <c r="I234" s="313"/>
      <c r="J234" s="313"/>
      <c r="K234" s="402"/>
      <c r="L234" s="313"/>
    </row>
    <row r="235" spans="1:12" ht="15" customHeight="1">
      <c r="A235" s="313"/>
      <c r="B235" s="314"/>
      <c r="C235" s="313"/>
      <c r="D235" s="313"/>
      <c r="E235" s="313"/>
      <c r="F235" s="313"/>
      <c r="G235" s="313"/>
      <c r="H235" s="313"/>
      <c r="I235" s="313"/>
      <c r="J235" s="313"/>
      <c r="K235" s="402"/>
      <c r="L235" s="313"/>
    </row>
    <row r="236" spans="1:12" ht="15" customHeight="1">
      <c r="A236" s="313"/>
      <c r="B236" s="314"/>
      <c r="C236" s="313"/>
      <c r="D236" s="313"/>
      <c r="E236" s="313"/>
      <c r="F236" s="313"/>
      <c r="G236" s="313"/>
      <c r="H236" s="313"/>
      <c r="I236" s="313"/>
      <c r="J236" s="313"/>
      <c r="K236" s="402"/>
      <c r="L236" s="313"/>
    </row>
    <row r="237" spans="1:12" ht="15" customHeight="1">
      <c r="A237" s="313"/>
      <c r="B237" s="314"/>
      <c r="C237" s="313"/>
      <c r="D237" s="313"/>
      <c r="E237" s="313"/>
      <c r="F237" s="313"/>
      <c r="G237" s="313"/>
      <c r="H237" s="313"/>
      <c r="I237" s="313"/>
      <c r="J237" s="313"/>
      <c r="K237" s="402"/>
      <c r="L237" s="313"/>
    </row>
    <row r="238" spans="1:12" ht="15" customHeight="1">
      <c r="A238" s="313"/>
      <c r="B238" s="314"/>
      <c r="C238" s="313"/>
      <c r="D238" s="313"/>
      <c r="E238" s="313"/>
      <c r="F238" s="313"/>
      <c r="G238" s="313"/>
      <c r="H238" s="313"/>
      <c r="I238" s="313"/>
      <c r="J238" s="313"/>
      <c r="K238" s="402"/>
      <c r="L238" s="313"/>
    </row>
    <row r="239" spans="1:12" ht="15" customHeight="1">
      <c r="A239" s="313"/>
      <c r="B239" s="314"/>
      <c r="C239" s="313"/>
      <c r="D239" s="313"/>
      <c r="E239" s="313"/>
      <c r="F239" s="313"/>
      <c r="G239" s="313"/>
      <c r="H239" s="313"/>
      <c r="I239" s="313"/>
      <c r="J239" s="313"/>
      <c r="K239" s="402"/>
      <c r="L239" s="313"/>
    </row>
    <row r="240" spans="1:12" ht="15" customHeight="1">
      <c r="A240" s="313"/>
      <c r="B240" s="314"/>
      <c r="C240" s="313"/>
      <c r="D240" s="313"/>
      <c r="E240" s="313"/>
      <c r="F240" s="313"/>
      <c r="G240" s="313"/>
      <c r="H240" s="313"/>
      <c r="I240" s="313"/>
      <c r="J240" s="313"/>
      <c r="K240" s="402"/>
      <c r="L240" s="313"/>
    </row>
    <row r="241" spans="1:12" ht="15" customHeight="1">
      <c r="A241" s="313"/>
      <c r="B241" s="314"/>
      <c r="C241" s="313"/>
      <c r="D241" s="313"/>
      <c r="E241" s="313"/>
      <c r="F241" s="313"/>
      <c r="G241" s="313"/>
      <c r="H241" s="313"/>
      <c r="I241" s="313"/>
      <c r="J241" s="313"/>
      <c r="K241" s="402"/>
      <c r="L241" s="313"/>
    </row>
    <row r="242" spans="1:12" ht="15" customHeight="1">
      <c r="A242" s="313"/>
      <c r="B242" s="314"/>
      <c r="C242" s="313"/>
      <c r="D242" s="313"/>
      <c r="E242" s="313"/>
      <c r="F242" s="313"/>
      <c r="G242" s="313"/>
      <c r="H242" s="313"/>
      <c r="I242" s="313"/>
      <c r="J242" s="313"/>
      <c r="K242" s="402"/>
      <c r="L242" s="313"/>
    </row>
    <row r="243" spans="1:12" ht="15" customHeight="1">
      <c r="A243" s="313"/>
      <c r="B243" s="314"/>
      <c r="C243" s="313"/>
      <c r="D243" s="313"/>
      <c r="E243" s="313"/>
      <c r="F243" s="313"/>
      <c r="G243" s="313"/>
      <c r="H243" s="313"/>
      <c r="I243" s="313"/>
      <c r="J243" s="313"/>
      <c r="K243" s="402"/>
      <c r="L243" s="313"/>
    </row>
    <row r="244" spans="1:12" ht="15" customHeight="1">
      <c r="A244" s="313"/>
      <c r="B244" s="314"/>
      <c r="C244" s="313"/>
      <c r="D244" s="313"/>
      <c r="E244" s="313"/>
      <c r="F244" s="313"/>
      <c r="G244" s="313"/>
      <c r="H244" s="313"/>
      <c r="I244" s="313"/>
      <c r="J244" s="313"/>
      <c r="K244" s="402"/>
      <c r="L244" s="313"/>
    </row>
    <row r="245" spans="1:12" ht="15" customHeight="1">
      <c r="A245" s="313"/>
      <c r="B245" s="314"/>
      <c r="C245" s="313"/>
      <c r="D245" s="313"/>
      <c r="E245" s="313"/>
      <c r="F245" s="313"/>
      <c r="G245" s="313"/>
      <c r="H245" s="313"/>
      <c r="I245" s="313"/>
      <c r="J245" s="313"/>
      <c r="K245" s="402"/>
      <c r="L245" s="313"/>
    </row>
    <row r="246" spans="1:12" ht="15" customHeight="1">
      <c r="A246" s="313"/>
      <c r="B246" s="314"/>
      <c r="C246" s="313"/>
      <c r="D246" s="313"/>
      <c r="E246" s="313"/>
      <c r="F246" s="313"/>
      <c r="G246" s="313"/>
      <c r="H246" s="313"/>
      <c r="I246" s="313"/>
      <c r="J246" s="313"/>
      <c r="K246" s="402"/>
      <c r="L246" s="313"/>
    </row>
    <row r="247" spans="1:12" ht="15" customHeight="1">
      <c r="A247" s="313"/>
      <c r="B247" s="314"/>
      <c r="C247" s="313"/>
      <c r="D247" s="313"/>
      <c r="E247" s="313"/>
      <c r="F247" s="313"/>
      <c r="G247" s="313"/>
      <c r="H247" s="313"/>
      <c r="I247" s="313"/>
      <c r="J247" s="313"/>
      <c r="K247" s="402"/>
      <c r="L247" s="313"/>
    </row>
    <row r="248" spans="1:12" ht="15" customHeight="1">
      <c r="A248" s="313"/>
      <c r="B248" s="314"/>
      <c r="C248" s="313"/>
      <c r="D248" s="313"/>
      <c r="E248" s="313"/>
      <c r="F248" s="313"/>
      <c r="G248" s="313"/>
      <c r="H248" s="313"/>
      <c r="I248" s="313"/>
      <c r="J248" s="313"/>
      <c r="K248" s="402"/>
      <c r="L248" s="313"/>
    </row>
    <row r="249" spans="1:12" ht="15" customHeight="1">
      <c r="A249" s="313"/>
      <c r="B249" s="314"/>
      <c r="C249" s="313"/>
      <c r="D249" s="313"/>
      <c r="E249" s="313"/>
      <c r="F249" s="313"/>
      <c r="G249" s="313"/>
      <c r="H249" s="313"/>
      <c r="I249" s="313"/>
      <c r="J249" s="313"/>
      <c r="K249" s="402"/>
      <c r="L249" s="313"/>
    </row>
    <row r="250" spans="1:12" ht="15" customHeight="1">
      <c r="A250" s="313"/>
      <c r="B250" s="314"/>
      <c r="C250" s="313"/>
      <c r="D250" s="313"/>
      <c r="E250" s="313"/>
      <c r="F250" s="313"/>
      <c r="G250" s="313"/>
      <c r="H250" s="313"/>
      <c r="I250" s="313"/>
      <c r="J250" s="313"/>
      <c r="K250" s="402"/>
      <c r="L250" s="313"/>
    </row>
    <row r="251" spans="1:12" ht="15" customHeight="1">
      <c r="A251" s="313"/>
      <c r="B251" s="314"/>
      <c r="C251" s="313"/>
      <c r="D251" s="313"/>
      <c r="E251" s="313"/>
      <c r="F251" s="313"/>
      <c r="G251" s="313"/>
      <c r="H251" s="313"/>
      <c r="I251" s="313"/>
      <c r="J251" s="313"/>
      <c r="K251" s="402"/>
      <c r="L251" s="313"/>
    </row>
    <row r="252" spans="1:12" ht="15" customHeight="1">
      <c r="A252" s="313"/>
      <c r="B252" s="314"/>
      <c r="C252" s="313"/>
      <c r="D252" s="313"/>
      <c r="E252" s="313"/>
      <c r="F252" s="313"/>
      <c r="G252" s="313"/>
      <c r="H252" s="313"/>
      <c r="I252" s="313"/>
      <c r="J252" s="313"/>
      <c r="K252" s="402"/>
      <c r="L252" s="313"/>
    </row>
    <row r="253" spans="1:12" ht="15" customHeight="1">
      <c r="A253" s="313"/>
      <c r="B253" s="314"/>
      <c r="C253" s="313"/>
      <c r="D253" s="313"/>
      <c r="E253" s="313"/>
      <c r="F253" s="313"/>
      <c r="G253" s="313"/>
      <c r="H253" s="313"/>
      <c r="I253" s="313"/>
      <c r="J253" s="313"/>
      <c r="K253" s="402"/>
      <c r="L253" s="313"/>
    </row>
    <row r="254" spans="1:12" ht="15" customHeight="1">
      <c r="A254" s="313"/>
      <c r="B254" s="314"/>
      <c r="C254" s="313"/>
      <c r="D254" s="313"/>
      <c r="E254" s="313"/>
      <c r="F254" s="313"/>
      <c r="G254" s="313"/>
      <c r="H254" s="313"/>
      <c r="I254" s="313"/>
      <c r="J254" s="313"/>
      <c r="K254" s="402"/>
      <c r="L254" s="313"/>
    </row>
    <row r="255" spans="1:12" ht="15" customHeight="1">
      <c r="A255" s="313"/>
      <c r="B255" s="314"/>
      <c r="C255" s="313"/>
      <c r="D255" s="313"/>
      <c r="E255" s="313"/>
      <c r="F255" s="313"/>
      <c r="G255" s="313"/>
      <c r="H255" s="313"/>
      <c r="I255" s="313"/>
      <c r="J255" s="313"/>
      <c r="K255" s="402"/>
      <c r="L255" s="313"/>
    </row>
    <row r="256" spans="1:12" ht="15" customHeight="1">
      <c r="A256" s="313"/>
      <c r="B256" s="314"/>
      <c r="C256" s="313"/>
      <c r="D256" s="313"/>
      <c r="E256" s="313"/>
      <c r="F256" s="313"/>
      <c r="G256" s="313"/>
      <c r="H256" s="313"/>
      <c r="I256" s="313"/>
      <c r="J256" s="313"/>
      <c r="K256" s="402"/>
      <c r="L256" s="313"/>
    </row>
    <row r="257" spans="1:12" ht="15" customHeight="1">
      <c r="A257" s="313"/>
      <c r="B257" s="314"/>
      <c r="C257" s="313"/>
      <c r="D257" s="313"/>
      <c r="E257" s="313"/>
      <c r="F257" s="313"/>
      <c r="G257" s="313"/>
      <c r="H257" s="313"/>
      <c r="I257" s="313"/>
      <c r="J257" s="313"/>
      <c r="K257" s="402"/>
      <c r="L257" s="313"/>
    </row>
    <row r="258" spans="1:12" ht="15" customHeight="1">
      <c r="A258" s="313"/>
      <c r="B258" s="314"/>
      <c r="C258" s="313"/>
      <c r="D258" s="313"/>
      <c r="E258" s="313"/>
      <c r="F258" s="313"/>
      <c r="G258" s="313"/>
      <c r="H258" s="313"/>
      <c r="I258" s="313"/>
      <c r="J258" s="313"/>
      <c r="K258" s="402"/>
      <c r="L258" s="313"/>
    </row>
    <row r="259" spans="1:12" ht="15" customHeight="1">
      <c r="A259" s="313"/>
      <c r="B259" s="314"/>
      <c r="C259" s="313"/>
      <c r="D259" s="313"/>
      <c r="E259" s="313"/>
      <c r="F259" s="313"/>
      <c r="G259" s="313"/>
      <c r="H259" s="313"/>
      <c r="I259" s="313"/>
      <c r="J259" s="313"/>
      <c r="K259" s="402"/>
      <c r="L259" s="313"/>
    </row>
    <row r="260" spans="1:12" ht="15" customHeight="1">
      <c r="A260" s="313"/>
      <c r="B260" s="314"/>
      <c r="C260" s="313"/>
      <c r="D260" s="313"/>
      <c r="E260" s="313"/>
      <c r="F260" s="313"/>
      <c r="G260" s="313"/>
      <c r="H260" s="313"/>
      <c r="I260" s="313"/>
      <c r="J260" s="313"/>
      <c r="K260" s="402"/>
      <c r="L260" s="313"/>
    </row>
    <row r="261" spans="1:12" ht="15" customHeight="1">
      <c r="A261" s="313"/>
      <c r="B261" s="314"/>
      <c r="C261" s="313"/>
      <c r="D261" s="313"/>
      <c r="E261" s="313"/>
      <c r="F261" s="313"/>
      <c r="G261" s="313"/>
      <c r="H261" s="313"/>
      <c r="I261" s="313"/>
      <c r="J261" s="313"/>
      <c r="K261" s="402"/>
      <c r="L261" s="313"/>
    </row>
    <row r="262" spans="1:12" ht="15" customHeight="1">
      <c r="A262" s="313"/>
      <c r="B262" s="314"/>
      <c r="C262" s="313"/>
      <c r="D262" s="313"/>
      <c r="E262" s="313"/>
      <c r="F262" s="313"/>
      <c r="G262" s="313"/>
      <c r="H262" s="313"/>
      <c r="I262" s="313"/>
      <c r="J262" s="313"/>
      <c r="K262" s="402"/>
      <c r="L262" s="313"/>
    </row>
    <row r="263" spans="1:12" ht="15" customHeight="1">
      <c r="A263" s="313"/>
      <c r="B263" s="314"/>
      <c r="C263" s="313"/>
      <c r="D263" s="313"/>
      <c r="E263" s="313"/>
      <c r="F263" s="313"/>
      <c r="G263" s="313"/>
      <c r="H263" s="313"/>
      <c r="I263" s="313"/>
      <c r="J263" s="313"/>
      <c r="K263" s="402"/>
      <c r="L263" s="313"/>
    </row>
    <row r="264" spans="1:12" ht="15" customHeight="1">
      <c r="A264" s="313"/>
      <c r="B264" s="314"/>
      <c r="C264" s="313"/>
      <c r="D264" s="313"/>
      <c r="E264" s="313"/>
      <c r="F264" s="313"/>
      <c r="G264" s="313"/>
      <c r="H264" s="313"/>
      <c r="I264" s="313"/>
      <c r="J264" s="313"/>
      <c r="K264" s="402"/>
      <c r="L264" s="313"/>
    </row>
    <row r="265" spans="1:12" ht="15" customHeight="1">
      <c r="A265" s="313"/>
      <c r="B265" s="314"/>
      <c r="C265" s="313"/>
      <c r="D265" s="313"/>
      <c r="E265" s="313"/>
      <c r="F265" s="313"/>
      <c r="G265" s="313"/>
      <c r="H265" s="313"/>
      <c r="I265" s="313"/>
      <c r="J265" s="313"/>
      <c r="K265" s="402"/>
      <c r="L265" s="313"/>
    </row>
    <row r="266" spans="1:12" ht="15" customHeight="1">
      <c r="A266" s="313"/>
      <c r="B266" s="314"/>
      <c r="C266" s="313"/>
      <c r="D266" s="313"/>
      <c r="E266" s="313"/>
      <c r="F266" s="313"/>
      <c r="G266" s="313"/>
      <c r="H266" s="313"/>
      <c r="I266" s="313"/>
      <c r="J266" s="313"/>
      <c r="K266" s="402"/>
      <c r="L266" s="313"/>
    </row>
    <row r="267" spans="1:12" ht="15" customHeight="1">
      <c r="A267" s="313"/>
      <c r="B267" s="314"/>
      <c r="C267" s="313"/>
      <c r="D267" s="313"/>
      <c r="E267" s="313"/>
      <c r="F267" s="313"/>
      <c r="G267" s="313"/>
      <c r="H267" s="313"/>
      <c r="I267" s="313"/>
      <c r="J267" s="313"/>
      <c r="K267" s="402"/>
      <c r="L267" s="313"/>
    </row>
    <row r="268" spans="1:12" ht="15" customHeight="1">
      <c r="A268" s="313"/>
      <c r="B268" s="314"/>
      <c r="C268" s="313"/>
      <c r="D268" s="313"/>
      <c r="E268" s="313"/>
      <c r="F268" s="313"/>
      <c r="G268" s="313"/>
      <c r="H268" s="313"/>
      <c r="I268" s="313"/>
      <c r="J268" s="313"/>
      <c r="K268" s="402"/>
      <c r="L268" s="313"/>
    </row>
    <row r="269" spans="1:12" ht="15" customHeight="1">
      <c r="A269" s="313"/>
      <c r="B269" s="314"/>
      <c r="C269" s="313"/>
      <c r="D269" s="313"/>
      <c r="E269" s="313"/>
      <c r="F269" s="313"/>
      <c r="G269" s="313"/>
      <c r="H269" s="313"/>
      <c r="I269" s="313"/>
      <c r="J269" s="313"/>
      <c r="K269" s="402"/>
      <c r="L269" s="313"/>
    </row>
    <row r="270" spans="1:12" ht="15" customHeight="1">
      <c r="A270" s="313"/>
      <c r="B270" s="314"/>
      <c r="C270" s="313"/>
      <c r="D270" s="313"/>
      <c r="E270" s="313"/>
      <c r="F270" s="313"/>
      <c r="G270" s="313"/>
      <c r="H270" s="313"/>
      <c r="I270" s="313"/>
      <c r="J270" s="313"/>
      <c r="K270" s="402"/>
      <c r="L270" s="313"/>
    </row>
    <row r="271" spans="1:12" ht="15" customHeight="1">
      <c r="A271" s="313"/>
      <c r="B271" s="314"/>
      <c r="C271" s="313"/>
      <c r="D271" s="313"/>
      <c r="E271" s="313"/>
      <c r="F271" s="313"/>
      <c r="G271" s="313"/>
      <c r="H271" s="313"/>
      <c r="I271" s="313"/>
      <c r="J271" s="313"/>
      <c r="K271" s="402"/>
      <c r="L271" s="313"/>
    </row>
    <row r="272" spans="1:12" ht="15" customHeight="1">
      <c r="A272" s="313"/>
      <c r="B272" s="314"/>
      <c r="C272" s="313"/>
      <c r="D272" s="313"/>
      <c r="E272" s="313"/>
      <c r="F272" s="313"/>
      <c r="G272" s="313"/>
      <c r="H272" s="313"/>
      <c r="I272" s="313"/>
      <c r="J272" s="313"/>
      <c r="K272" s="402"/>
      <c r="L272" s="313"/>
    </row>
    <row r="273" spans="1:12" ht="15" customHeight="1">
      <c r="A273" s="313"/>
      <c r="B273" s="314"/>
      <c r="C273" s="313"/>
      <c r="D273" s="313"/>
      <c r="E273" s="313"/>
      <c r="F273" s="313"/>
      <c r="G273" s="313"/>
      <c r="H273" s="313"/>
      <c r="I273" s="313"/>
      <c r="J273" s="313"/>
      <c r="K273" s="402"/>
      <c r="L273" s="313"/>
    </row>
    <row r="274" spans="1:12" ht="15" customHeight="1">
      <c r="A274" s="313"/>
      <c r="B274" s="314"/>
      <c r="C274" s="313"/>
      <c r="D274" s="313"/>
      <c r="E274" s="313"/>
      <c r="F274" s="313"/>
      <c r="G274" s="313"/>
      <c r="H274" s="313"/>
      <c r="I274" s="313"/>
      <c r="J274" s="313"/>
      <c r="K274" s="402"/>
      <c r="L274" s="313"/>
    </row>
    <row r="275" spans="1:12" ht="15" customHeight="1">
      <c r="A275" s="313"/>
      <c r="B275" s="314"/>
      <c r="C275" s="313"/>
      <c r="D275" s="313"/>
      <c r="E275" s="313"/>
      <c r="F275" s="313"/>
      <c r="G275" s="313"/>
      <c r="H275" s="313"/>
      <c r="I275" s="313"/>
      <c r="J275" s="313"/>
      <c r="K275" s="402"/>
      <c r="L275" s="313"/>
    </row>
    <row r="276" spans="1:12" ht="15" customHeight="1">
      <c r="A276" s="313"/>
      <c r="B276" s="314"/>
      <c r="C276" s="313"/>
      <c r="D276" s="313"/>
      <c r="E276" s="313"/>
      <c r="F276" s="313"/>
      <c r="G276" s="313"/>
      <c r="H276" s="313"/>
      <c r="I276" s="313"/>
      <c r="J276" s="313"/>
      <c r="K276" s="402"/>
      <c r="L276" s="313"/>
    </row>
    <row r="277" spans="1:12" ht="15" customHeight="1">
      <c r="A277" s="313"/>
      <c r="B277" s="314"/>
      <c r="C277" s="313"/>
      <c r="D277" s="313"/>
      <c r="E277" s="313"/>
      <c r="F277" s="313"/>
      <c r="G277" s="313"/>
      <c r="H277" s="313"/>
      <c r="I277" s="313"/>
      <c r="J277" s="313"/>
      <c r="K277" s="402"/>
      <c r="L277" s="313"/>
    </row>
    <row r="278" spans="1:12" ht="15" customHeight="1">
      <c r="A278" s="313"/>
      <c r="B278" s="314"/>
      <c r="C278" s="313"/>
      <c r="D278" s="313"/>
      <c r="E278" s="313"/>
      <c r="F278" s="313"/>
      <c r="G278" s="313"/>
      <c r="H278" s="313"/>
      <c r="I278" s="313"/>
      <c r="J278" s="313"/>
      <c r="K278" s="402"/>
      <c r="L278" s="313"/>
    </row>
    <row r="279" spans="1:12" ht="15" customHeight="1">
      <c r="A279" s="313"/>
      <c r="B279" s="314"/>
      <c r="C279" s="313"/>
      <c r="D279" s="313"/>
      <c r="E279" s="313"/>
      <c r="F279" s="313"/>
      <c r="G279" s="313"/>
      <c r="H279" s="313"/>
      <c r="I279" s="313"/>
      <c r="J279" s="313"/>
      <c r="K279" s="402"/>
      <c r="L279" s="313"/>
    </row>
    <row r="280" spans="1:12" ht="15" customHeight="1">
      <c r="A280" s="313"/>
      <c r="B280" s="314"/>
      <c r="C280" s="313"/>
      <c r="D280" s="313"/>
      <c r="E280" s="313"/>
      <c r="F280" s="313"/>
      <c r="G280" s="313"/>
      <c r="H280" s="313"/>
      <c r="I280" s="313"/>
      <c r="J280" s="313"/>
      <c r="K280" s="402"/>
      <c r="L280" s="313"/>
    </row>
    <row r="281" spans="1:12" ht="15" customHeight="1">
      <c r="A281" s="313"/>
      <c r="B281" s="314"/>
      <c r="C281" s="313"/>
      <c r="D281" s="313"/>
      <c r="E281" s="313"/>
      <c r="F281" s="313"/>
      <c r="G281" s="313"/>
      <c r="H281" s="313"/>
      <c r="I281" s="313"/>
      <c r="J281" s="313"/>
      <c r="K281" s="402"/>
      <c r="L281" s="313"/>
    </row>
    <row r="282" spans="1:12" ht="15" customHeight="1">
      <c r="A282" s="313"/>
      <c r="B282" s="314"/>
      <c r="C282" s="313"/>
      <c r="D282" s="313"/>
      <c r="E282" s="313"/>
      <c r="F282" s="313"/>
      <c r="G282" s="313"/>
      <c r="H282" s="313"/>
      <c r="I282" s="313"/>
      <c r="J282" s="313"/>
      <c r="K282" s="402"/>
      <c r="L282" s="313"/>
    </row>
    <row r="283" spans="1:12" ht="15" customHeight="1">
      <c r="A283" s="313"/>
      <c r="B283" s="314"/>
      <c r="C283" s="313"/>
      <c r="D283" s="313"/>
      <c r="E283" s="313"/>
      <c r="F283" s="313"/>
      <c r="G283" s="313"/>
      <c r="H283" s="313"/>
      <c r="I283" s="313"/>
      <c r="J283" s="313"/>
      <c r="K283" s="402"/>
      <c r="L283" s="313"/>
    </row>
    <row r="284" spans="1:12" ht="15" customHeight="1">
      <c r="A284" s="313"/>
      <c r="B284" s="314"/>
      <c r="C284" s="313"/>
      <c r="D284" s="313"/>
      <c r="E284" s="313"/>
      <c r="F284" s="313"/>
      <c r="G284" s="313"/>
      <c r="H284" s="313"/>
      <c r="I284" s="313"/>
      <c r="J284" s="313"/>
      <c r="K284" s="402"/>
      <c r="L284" s="313"/>
    </row>
    <row r="285" spans="1:12" ht="15" customHeight="1">
      <c r="A285" s="313"/>
      <c r="B285" s="314"/>
      <c r="C285" s="313"/>
      <c r="D285" s="313"/>
      <c r="E285" s="313"/>
      <c r="F285" s="313"/>
      <c r="G285" s="313"/>
      <c r="H285" s="313"/>
      <c r="I285" s="313"/>
      <c r="J285" s="313"/>
      <c r="K285" s="402"/>
      <c r="L285" s="313"/>
    </row>
    <row r="286" spans="1:12" ht="15" customHeight="1">
      <c r="A286" s="313"/>
      <c r="B286" s="314"/>
      <c r="C286" s="313"/>
      <c r="D286" s="313"/>
      <c r="E286" s="313"/>
      <c r="F286" s="313"/>
      <c r="G286" s="313"/>
      <c r="H286" s="313"/>
      <c r="I286" s="313"/>
      <c r="J286" s="313"/>
      <c r="K286" s="402"/>
      <c r="L286" s="313"/>
    </row>
    <row r="287" spans="1:12" ht="15" customHeight="1">
      <c r="A287" s="313"/>
      <c r="B287" s="314"/>
      <c r="C287" s="313"/>
      <c r="D287" s="313"/>
      <c r="E287" s="313"/>
      <c r="F287" s="313"/>
      <c r="G287" s="313"/>
      <c r="H287" s="313"/>
      <c r="I287" s="313"/>
      <c r="J287" s="313"/>
      <c r="K287" s="402"/>
      <c r="L287" s="313"/>
    </row>
    <row r="288" spans="1:12" ht="15" customHeight="1">
      <c r="A288" s="313"/>
      <c r="B288" s="314"/>
      <c r="C288" s="313"/>
      <c r="D288" s="313"/>
      <c r="E288" s="313"/>
      <c r="F288" s="313"/>
      <c r="G288" s="313"/>
      <c r="H288" s="313"/>
      <c r="I288" s="313"/>
      <c r="J288" s="313"/>
      <c r="K288" s="402"/>
      <c r="L288" s="313"/>
    </row>
    <row r="289" spans="1:12" ht="15" customHeight="1">
      <c r="A289" s="313"/>
      <c r="B289" s="314"/>
      <c r="C289" s="313"/>
      <c r="D289" s="313"/>
      <c r="E289" s="313"/>
      <c r="F289" s="313"/>
      <c r="G289" s="313"/>
      <c r="H289" s="313"/>
      <c r="I289" s="313"/>
      <c r="J289" s="313"/>
      <c r="K289" s="402"/>
      <c r="L289" s="313"/>
    </row>
    <row r="290" spans="1:12" ht="15" customHeight="1">
      <c r="A290" s="313"/>
      <c r="B290" s="314"/>
      <c r="C290" s="313"/>
      <c r="D290" s="313"/>
      <c r="E290" s="313"/>
      <c r="F290" s="313"/>
      <c r="G290" s="313"/>
      <c r="H290" s="313"/>
      <c r="I290" s="313"/>
      <c r="J290" s="313"/>
      <c r="K290" s="402"/>
      <c r="L290" s="313"/>
    </row>
    <row r="291" spans="1:12" ht="15" customHeight="1">
      <c r="A291" s="313"/>
      <c r="B291" s="314"/>
      <c r="C291" s="313"/>
      <c r="D291" s="313"/>
      <c r="E291" s="313"/>
      <c r="F291" s="313"/>
      <c r="G291" s="313"/>
      <c r="H291" s="313"/>
      <c r="I291" s="313"/>
      <c r="J291" s="313"/>
      <c r="K291" s="402"/>
      <c r="L291" s="313"/>
    </row>
    <row r="292" spans="1:12" ht="15" customHeight="1">
      <c r="A292" s="313"/>
      <c r="B292" s="314"/>
      <c r="C292" s="313"/>
      <c r="D292" s="313"/>
      <c r="E292" s="313"/>
      <c r="F292" s="313"/>
      <c r="G292" s="313"/>
      <c r="H292" s="313"/>
      <c r="I292" s="313"/>
      <c r="J292" s="313"/>
      <c r="K292" s="402"/>
      <c r="L292" s="313"/>
    </row>
    <row r="293" spans="1:12" ht="15" customHeight="1">
      <c r="A293" s="313"/>
      <c r="B293" s="314"/>
      <c r="C293" s="313"/>
      <c r="D293" s="313"/>
      <c r="E293" s="313"/>
      <c r="F293" s="313"/>
      <c r="G293" s="313"/>
      <c r="H293" s="313"/>
      <c r="I293" s="313"/>
      <c r="J293" s="313"/>
      <c r="K293" s="402"/>
      <c r="L293" s="313"/>
    </row>
    <row r="294" spans="1:12" ht="15" customHeight="1">
      <c r="A294" s="313"/>
      <c r="B294" s="314"/>
      <c r="C294" s="313"/>
      <c r="D294" s="313"/>
      <c r="E294" s="313"/>
      <c r="F294" s="313"/>
      <c r="G294" s="313"/>
      <c r="H294" s="313"/>
      <c r="I294" s="313"/>
      <c r="J294" s="313"/>
      <c r="K294" s="402"/>
      <c r="L294" s="313"/>
    </row>
    <row r="295" spans="1:12" ht="15" customHeight="1">
      <c r="A295" s="313"/>
      <c r="B295" s="314"/>
      <c r="C295" s="313"/>
      <c r="D295" s="313"/>
      <c r="E295" s="313"/>
      <c r="F295" s="313"/>
      <c r="G295" s="313"/>
      <c r="H295" s="313"/>
      <c r="I295" s="313"/>
      <c r="J295" s="313"/>
      <c r="K295" s="402"/>
      <c r="L295" s="313"/>
    </row>
    <row r="296" spans="1:12" ht="15" customHeight="1">
      <c r="A296" s="313"/>
      <c r="B296" s="314"/>
      <c r="C296" s="313"/>
      <c r="D296" s="313"/>
      <c r="E296" s="313"/>
      <c r="F296" s="313"/>
      <c r="G296" s="313"/>
      <c r="H296" s="313"/>
      <c r="I296" s="313"/>
      <c r="J296" s="313"/>
      <c r="K296" s="402"/>
      <c r="L296" s="313"/>
    </row>
    <row r="297" spans="1:12" ht="15" customHeight="1">
      <c r="A297" s="313"/>
      <c r="B297" s="314"/>
      <c r="C297" s="313"/>
      <c r="D297" s="313"/>
      <c r="E297" s="313"/>
      <c r="F297" s="313"/>
      <c r="G297" s="313"/>
      <c r="H297" s="313"/>
      <c r="I297" s="313"/>
      <c r="J297" s="313"/>
      <c r="K297" s="402"/>
      <c r="L297" s="313"/>
    </row>
    <row r="298" spans="1:12" ht="15" customHeight="1">
      <c r="A298" s="313"/>
      <c r="B298" s="314"/>
      <c r="C298" s="313"/>
      <c r="D298" s="313"/>
      <c r="E298" s="313"/>
      <c r="F298" s="313"/>
      <c r="G298" s="313"/>
      <c r="H298" s="313"/>
      <c r="I298" s="313"/>
      <c r="J298" s="313"/>
      <c r="K298" s="402"/>
      <c r="L298" s="313"/>
    </row>
    <row r="299" spans="1:12" ht="15" customHeight="1">
      <c r="A299" s="313"/>
      <c r="B299" s="314"/>
      <c r="C299" s="313"/>
      <c r="D299" s="313"/>
      <c r="E299" s="313"/>
      <c r="F299" s="313"/>
      <c r="G299" s="313"/>
      <c r="H299" s="313"/>
      <c r="I299" s="313"/>
      <c r="J299" s="313"/>
      <c r="K299" s="402"/>
      <c r="L299" s="313"/>
    </row>
    <row r="300" spans="1:12" ht="15" customHeight="1">
      <c r="A300" s="313"/>
      <c r="B300" s="314"/>
      <c r="C300" s="313"/>
      <c r="D300" s="313"/>
      <c r="E300" s="313"/>
      <c r="F300" s="313"/>
      <c r="G300" s="313"/>
      <c r="H300" s="313"/>
      <c r="I300" s="313"/>
      <c r="J300" s="313"/>
      <c r="K300" s="402"/>
      <c r="L300" s="313"/>
    </row>
    <row r="301" spans="1:12" ht="15" customHeight="1">
      <c r="A301" s="313"/>
      <c r="B301" s="314"/>
      <c r="C301" s="313"/>
      <c r="D301" s="313"/>
      <c r="E301" s="313"/>
      <c r="F301" s="313"/>
      <c r="G301" s="313"/>
      <c r="H301" s="313"/>
      <c r="I301" s="313"/>
      <c r="J301" s="313"/>
      <c r="K301" s="402"/>
      <c r="L301" s="313"/>
    </row>
    <row r="302" spans="1:12" ht="15" customHeight="1">
      <c r="A302" s="313"/>
      <c r="B302" s="314"/>
      <c r="C302" s="313"/>
      <c r="D302" s="313"/>
      <c r="E302" s="313"/>
      <c r="F302" s="313"/>
      <c r="G302" s="313"/>
      <c r="H302" s="313"/>
      <c r="I302" s="313"/>
      <c r="J302" s="313"/>
      <c r="K302" s="402"/>
      <c r="L302" s="313"/>
    </row>
    <row r="303" spans="1:12" ht="15" customHeight="1">
      <c r="A303" s="313"/>
      <c r="B303" s="314"/>
      <c r="C303" s="313"/>
      <c r="D303" s="313"/>
      <c r="E303" s="313"/>
      <c r="F303" s="313"/>
      <c r="G303" s="313"/>
      <c r="H303" s="313"/>
      <c r="I303" s="313"/>
      <c r="J303" s="313"/>
      <c r="K303" s="402"/>
      <c r="L303" s="313"/>
    </row>
    <row r="304" spans="1:12" ht="15" customHeight="1">
      <c r="A304" s="313"/>
      <c r="B304" s="314"/>
      <c r="C304" s="313"/>
      <c r="D304" s="313"/>
      <c r="E304" s="313"/>
      <c r="F304" s="313"/>
      <c r="G304" s="313"/>
      <c r="H304" s="313"/>
      <c r="I304" s="313"/>
      <c r="J304" s="313"/>
      <c r="K304" s="402"/>
      <c r="L304" s="313"/>
    </row>
    <row r="305" spans="1:12" ht="15" customHeight="1">
      <c r="A305" s="313"/>
      <c r="B305" s="314"/>
      <c r="C305" s="313"/>
      <c r="D305" s="313"/>
      <c r="E305" s="313"/>
      <c r="F305" s="313"/>
      <c r="G305" s="313"/>
      <c r="H305" s="313"/>
      <c r="I305" s="313"/>
      <c r="J305" s="313"/>
      <c r="K305" s="402"/>
      <c r="L305" s="313"/>
    </row>
    <row r="306" spans="1:12" ht="15" customHeight="1">
      <c r="A306" s="313"/>
      <c r="B306" s="314"/>
      <c r="C306" s="313"/>
      <c r="D306" s="313"/>
      <c r="E306" s="313"/>
      <c r="F306" s="313"/>
      <c r="G306" s="313"/>
      <c r="H306" s="313"/>
      <c r="I306" s="313"/>
      <c r="J306" s="313"/>
      <c r="K306" s="402"/>
      <c r="L306" s="313"/>
    </row>
    <row r="307" spans="1:12" ht="15" customHeight="1">
      <c r="A307" s="313"/>
      <c r="B307" s="314"/>
      <c r="C307" s="313"/>
      <c r="D307" s="313"/>
      <c r="E307" s="313"/>
      <c r="F307" s="313"/>
      <c r="G307" s="313"/>
      <c r="H307" s="313"/>
      <c r="I307" s="313"/>
      <c r="J307" s="313"/>
      <c r="K307" s="402"/>
      <c r="L307" s="313"/>
    </row>
    <row r="308" spans="1:12" ht="15" customHeight="1">
      <c r="A308" s="313"/>
      <c r="B308" s="314"/>
      <c r="C308" s="313"/>
      <c r="D308" s="313"/>
      <c r="E308" s="313"/>
      <c r="F308" s="313"/>
      <c r="G308" s="313"/>
      <c r="H308" s="313"/>
      <c r="I308" s="313"/>
      <c r="J308" s="313"/>
      <c r="K308" s="402"/>
      <c r="L308" s="313"/>
    </row>
    <row r="309" spans="1:12" ht="15" customHeight="1">
      <c r="A309" s="313"/>
      <c r="B309" s="314"/>
      <c r="C309" s="313"/>
      <c r="D309" s="313"/>
      <c r="E309" s="313"/>
      <c r="F309" s="313"/>
      <c r="G309" s="313"/>
      <c r="H309" s="313"/>
      <c r="I309" s="313"/>
      <c r="J309" s="313"/>
      <c r="K309" s="402"/>
      <c r="L309" s="313"/>
    </row>
    <row r="310" spans="1:12" ht="15" customHeight="1">
      <c r="A310" s="313"/>
      <c r="B310" s="314"/>
      <c r="C310" s="313"/>
      <c r="D310" s="313"/>
      <c r="E310" s="313"/>
      <c r="F310" s="313"/>
      <c r="G310" s="313"/>
      <c r="H310" s="313"/>
      <c r="I310" s="313"/>
      <c r="J310" s="313"/>
      <c r="K310" s="402"/>
      <c r="L310" s="313"/>
    </row>
    <row r="311" spans="1:12" ht="15" customHeight="1">
      <c r="A311" s="313"/>
      <c r="B311" s="314"/>
      <c r="C311" s="313"/>
      <c r="D311" s="313"/>
      <c r="E311" s="313"/>
      <c r="F311" s="313"/>
      <c r="G311" s="313"/>
      <c r="H311" s="313"/>
      <c r="I311" s="313"/>
      <c r="J311" s="313"/>
      <c r="K311" s="402"/>
      <c r="L311" s="313"/>
    </row>
    <row r="312" spans="1:12" ht="15" customHeight="1">
      <c r="A312" s="313"/>
      <c r="B312" s="314"/>
      <c r="C312" s="313"/>
      <c r="D312" s="313"/>
      <c r="E312" s="313"/>
      <c r="F312" s="313"/>
      <c r="G312" s="313"/>
      <c r="H312" s="313"/>
      <c r="I312" s="313"/>
      <c r="J312" s="313"/>
      <c r="K312" s="402"/>
      <c r="L312" s="313"/>
    </row>
    <row r="313" spans="1:12" ht="15" customHeight="1">
      <c r="A313" s="313"/>
      <c r="B313" s="314"/>
      <c r="C313" s="313"/>
      <c r="D313" s="313"/>
      <c r="E313" s="313"/>
      <c r="F313" s="313"/>
      <c r="G313" s="313"/>
      <c r="H313" s="313"/>
      <c r="I313" s="313"/>
      <c r="J313" s="313"/>
      <c r="K313" s="402"/>
      <c r="L313" s="313"/>
    </row>
    <row r="314" spans="1:12" ht="15" customHeight="1">
      <c r="A314" s="313"/>
      <c r="B314" s="314"/>
      <c r="C314" s="313"/>
      <c r="D314" s="313"/>
      <c r="E314" s="313"/>
      <c r="F314" s="313"/>
      <c r="G314" s="313"/>
      <c r="H314" s="313"/>
      <c r="I314" s="313"/>
      <c r="J314" s="313"/>
      <c r="K314" s="402"/>
      <c r="L314" s="313"/>
    </row>
    <row r="315" spans="1:12" ht="15" customHeight="1">
      <c r="A315" s="313"/>
      <c r="B315" s="314"/>
      <c r="C315" s="313"/>
      <c r="D315" s="313"/>
      <c r="E315" s="313"/>
      <c r="F315" s="313"/>
      <c r="G315" s="313"/>
      <c r="H315" s="313"/>
      <c r="I315" s="313"/>
      <c r="J315" s="313"/>
      <c r="K315" s="402"/>
      <c r="L315" s="313"/>
    </row>
    <row r="316" spans="1:12" ht="15" customHeight="1">
      <c r="A316" s="313"/>
      <c r="B316" s="314"/>
      <c r="C316" s="313"/>
      <c r="D316" s="313"/>
      <c r="E316" s="313"/>
      <c r="F316" s="313"/>
      <c r="G316" s="313"/>
      <c r="H316" s="313"/>
      <c r="I316" s="313"/>
      <c r="J316" s="313"/>
      <c r="K316" s="402"/>
      <c r="L316" s="313"/>
    </row>
    <row r="317" spans="1:12" ht="15" customHeight="1">
      <c r="A317" s="313"/>
      <c r="B317" s="314"/>
      <c r="C317" s="313"/>
      <c r="D317" s="313"/>
      <c r="E317" s="313"/>
      <c r="F317" s="313"/>
      <c r="G317" s="313"/>
      <c r="H317" s="313"/>
      <c r="I317" s="313"/>
      <c r="J317" s="313"/>
      <c r="K317" s="402"/>
      <c r="L317" s="313"/>
    </row>
    <row r="318" spans="1:12" ht="15" customHeight="1">
      <c r="A318" s="313"/>
      <c r="B318" s="314"/>
      <c r="C318" s="313"/>
      <c r="D318" s="313"/>
      <c r="E318" s="313"/>
      <c r="F318" s="313"/>
      <c r="G318" s="313"/>
      <c r="H318" s="313"/>
      <c r="I318" s="313"/>
      <c r="J318" s="313"/>
      <c r="K318" s="402"/>
      <c r="L318" s="313"/>
    </row>
    <row r="319" spans="1:12" ht="15" customHeight="1">
      <c r="A319" s="313"/>
      <c r="B319" s="314"/>
      <c r="C319" s="313"/>
      <c r="D319" s="313"/>
      <c r="E319" s="313"/>
      <c r="F319" s="313"/>
      <c r="G319" s="313"/>
      <c r="H319" s="313"/>
      <c r="I319" s="313"/>
      <c r="J319" s="313"/>
      <c r="K319" s="402"/>
      <c r="L319" s="313"/>
    </row>
    <row r="320" spans="1:12" ht="15" customHeight="1">
      <c r="A320" s="313"/>
      <c r="B320" s="314"/>
      <c r="C320" s="313"/>
      <c r="D320" s="313"/>
      <c r="E320" s="313"/>
      <c r="F320" s="313"/>
      <c r="G320" s="313"/>
      <c r="H320" s="313"/>
      <c r="I320" s="313"/>
      <c r="J320" s="313"/>
      <c r="K320" s="402"/>
      <c r="L320" s="313"/>
    </row>
    <row r="321" spans="1:12" ht="15" customHeight="1">
      <c r="A321" s="313"/>
      <c r="B321" s="314"/>
      <c r="C321" s="313"/>
      <c r="D321" s="313"/>
      <c r="E321" s="313"/>
      <c r="F321" s="313"/>
      <c r="G321" s="313"/>
      <c r="H321" s="313"/>
      <c r="I321" s="313"/>
      <c r="J321" s="313"/>
      <c r="K321" s="402"/>
      <c r="L321" s="313"/>
    </row>
    <row r="322" spans="1:12" ht="15" customHeight="1">
      <c r="A322" s="313"/>
      <c r="B322" s="314"/>
      <c r="C322" s="313"/>
      <c r="D322" s="313"/>
      <c r="E322" s="313"/>
      <c r="F322" s="313"/>
      <c r="G322" s="313"/>
      <c r="H322" s="313"/>
      <c r="I322" s="313"/>
      <c r="J322" s="313"/>
      <c r="K322" s="402"/>
      <c r="L322" s="313"/>
    </row>
    <row r="323" spans="1:12" ht="15" customHeight="1">
      <c r="A323" s="313"/>
      <c r="B323" s="314"/>
      <c r="C323" s="313"/>
      <c r="D323" s="313"/>
      <c r="E323" s="313"/>
      <c r="F323" s="313"/>
      <c r="G323" s="313"/>
      <c r="H323" s="313"/>
      <c r="I323" s="313"/>
      <c r="J323" s="313"/>
      <c r="K323" s="402"/>
      <c r="L323" s="313"/>
    </row>
    <row r="324" spans="1:12" ht="15" customHeight="1">
      <c r="A324" s="313"/>
      <c r="B324" s="314"/>
      <c r="C324" s="313"/>
      <c r="D324" s="313"/>
      <c r="E324" s="313"/>
      <c r="F324" s="313"/>
      <c r="G324" s="313"/>
      <c r="H324" s="313"/>
      <c r="I324" s="313"/>
      <c r="J324" s="313"/>
      <c r="K324" s="402"/>
      <c r="L324" s="313"/>
    </row>
    <row r="325" spans="1:12" ht="15" customHeight="1">
      <c r="A325" s="313"/>
      <c r="B325" s="314"/>
      <c r="C325" s="313"/>
      <c r="D325" s="313"/>
      <c r="E325" s="313"/>
      <c r="F325" s="313"/>
      <c r="G325" s="313"/>
      <c r="H325" s="313"/>
      <c r="I325" s="313"/>
      <c r="J325" s="313"/>
      <c r="K325" s="402"/>
      <c r="L325" s="313"/>
    </row>
    <row r="326" spans="1:12" ht="15" customHeight="1">
      <c r="A326" s="313"/>
      <c r="B326" s="314"/>
      <c r="C326" s="313"/>
      <c r="D326" s="313"/>
      <c r="E326" s="313"/>
      <c r="F326" s="313"/>
      <c r="G326" s="313"/>
      <c r="H326" s="313"/>
      <c r="I326" s="313"/>
      <c r="J326" s="313"/>
      <c r="K326" s="402"/>
      <c r="L326" s="313"/>
    </row>
    <row r="327" spans="1:12" ht="15" customHeight="1">
      <c r="A327" s="313"/>
      <c r="B327" s="314"/>
      <c r="C327" s="313"/>
      <c r="D327" s="313"/>
      <c r="E327" s="313"/>
      <c r="F327" s="313"/>
      <c r="G327" s="313"/>
      <c r="H327" s="313"/>
      <c r="I327" s="313"/>
      <c r="J327" s="313"/>
      <c r="K327" s="402"/>
      <c r="L327" s="313"/>
    </row>
    <row r="328" spans="1:12" ht="15" customHeight="1">
      <c r="A328" s="313"/>
      <c r="B328" s="314"/>
      <c r="C328" s="313"/>
      <c r="D328" s="313"/>
      <c r="E328" s="313"/>
      <c r="F328" s="313"/>
      <c r="G328" s="313"/>
      <c r="H328" s="313"/>
      <c r="I328" s="313"/>
      <c r="J328" s="313"/>
      <c r="K328" s="402"/>
      <c r="L328" s="313"/>
    </row>
    <row r="329" spans="1:12" ht="15" customHeight="1">
      <c r="A329" s="313"/>
      <c r="B329" s="314"/>
      <c r="C329" s="313"/>
      <c r="D329" s="313"/>
      <c r="E329" s="313"/>
      <c r="F329" s="313"/>
      <c r="G329" s="313"/>
      <c r="H329" s="313"/>
      <c r="I329" s="313"/>
      <c r="J329" s="313"/>
      <c r="K329" s="402"/>
      <c r="L329" s="313"/>
    </row>
    <row r="330" spans="1:12" ht="15" customHeight="1">
      <c r="A330" s="313"/>
      <c r="B330" s="314"/>
      <c r="C330" s="313"/>
      <c r="D330" s="313"/>
      <c r="E330" s="313"/>
      <c r="F330" s="313"/>
      <c r="G330" s="313"/>
      <c r="H330" s="313"/>
      <c r="I330" s="313"/>
      <c r="J330" s="313"/>
      <c r="K330" s="402"/>
      <c r="L330" s="313"/>
    </row>
    <row r="331" spans="1:12" ht="15" customHeight="1">
      <c r="A331" s="313"/>
      <c r="B331" s="314"/>
      <c r="C331" s="313"/>
      <c r="D331" s="313"/>
      <c r="E331" s="313"/>
      <c r="F331" s="313"/>
      <c r="G331" s="313"/>
      <c r="H331" s="313"/>
      <c r="I331" s="313"/>
      <c r="J331" s="313"/>
      <c r="K331" s="402"/>
      <c r="L331" s="313"/>
    </row>
    <row r="332" spans="1:12" ht="15" customHeight="1">
      <c r="A332" s="313"/>
      <c r="B332" s="314"/>
      <c r="C332" s="313"/>
      <c r="D332" s="313"/>
      <c r="E332" s="313"/>
      <c r="F332" s="313"/>
      <c r="G332" s="313"/>
      <c r="H332" s="313"/>
      <c r="I332" s="313"/>
      <c r="J332" s="313"/>
      <c r="K332" s="402"/>
      <c r="L332" s="313"/>
    </row>
    <row r="333" spans="1:12" ht="15" customHeight="1">
      <c r="A333" s="313"/>
      <c r="B333" s="314"/>
      <c r="C333" s="313"/>
      <c r="D333" s="313"/>
      <c r="E333" s="313"/>
      <c r="F333" s="313"/>
      <c r="G333" s="313"/>
      <c r="H333" s="313"/>
      <c r="I333" s="313"/>
      <c r="J333" s="313"/>
      <c r="K333" s="402"/>
      <c r="L333" s="313"/>
    </row>
    <row r="334" spans="1:12" ht="15" customHeight="1">
      <c r="A334" s="313"/>
      <c r="B334" s="314"/>
      <c r="C334" s="313"/>
      <c r="D334" s="313"/>
      <c r="E334" s="313"/>
      <c r="F334" s="313"/>
      <c r="G334" s="313"/>
      <c r="H334" s="313"/>
      <c r="I334" s="313"/>
      <c r="J334" s="313"/>
      <c r="K334" s="402"/>
      <c r="L334" s="313"/>
    </row>
    <row r="335" spans="1:12" ht="15" customHeight="1">
      <c r="A335" s="313"/>
      <c r="B335" s="314"/>
      <c r="C335" s="313"/>
      <c r="D335" s="313"/>
      <c r="E335" s="313"/>
      <c r="F335" s="313"/>
      <c r="G335" s="313"/>
      <c r="H335" s="313"/>
      <c r="I335" s="313"/>
      <c r="J335" s="313"/>
      <c r="K335" s="402"/>
      <c r="L335" s="313"/>
    </row>
    <row r="336" spans="1:12" ht="15" customHeight="1">
      <c r="A336" s="313"/>
      <c r="B336" s="314"/>
      <c r="C336" s="313"/>
      <c r="D336" s="313"/>
      <c r="E336" s="313"/>
      <c r="F336" s="313"/>
      <c r="G336" s="313"/>
      <c r="H336" s="313"/>
      <c r="I336" s="313"/>
      <c r="J336" s="313"/>
      <c r="K336" s="402"/>
      <c r="L336" s="313"/>
    </row>
    <row r="337" spans="1:12" ht="15" customHeight="1">
      <c r="A337" s="313"/>
      <c r="B337" s="314"/>
      <c r="C337" s="313"/>
      <c r="D337" s="313"/>
      <c r="E337" s="313"/>
      <c r="F337" s="313"/>
      <c r="G337" s="313"/>
      <c r="H337" s="313"/>
      <c r="I337" s="313"/>
      <c r="J337" s="313"/>
      <c r="K337" s="402"/>
      <c r="L337" s="313"/>
    </row>
    <row r="338" spans="1:12" ht="15" customHeight="1">
      <c r="A338" s="313"/>
      <c r="B338" s="314"/>
      <c r="C338" s="313"/>
      <c r="D338" s="313"/>
      <c r="E338" s="313"/>
      <c r="F338" s="313"/>
      <c r="G338" s="313"/>
      <c r="H338" s="313"/>
      <c r="I338" s="313"/>
      <c r="J338" s="313"/>
      <c r="K338" s="402"/>
      <c r="L338" s="313"/>
    </row>
    <row r="339" spans="1:12" ht="15" customHeight="1">
      <c r="A339" s="313"/>
      <c r="B339" s="314"/>
      <c r="C339" s="313"/>
      <c r="D339" s="313"/>
      <c r="E339" s="313"/>
      <c r="F339" s="313"/>
      <c r="G339" s="313"/>
      <c r="H339" s="313"/>
      <c r="I339" s="313"/>
      <c r="J339" s="313"/>
      <c r="K339" s="402"/>
      <c r="L339" s="313"/>
    </row>
    <row r="340" spans="1:12" ht="15" customHeight="1">
      <c r="A340" s="313"/>
      <c r="B340" s="314"/>
      <c r="C340" s="313"/>
      <c r="D340" s="313"/>
      <c r="E340" s="313"/>
      <c r="F340" s="313"/>
      <c r="G340" s="313"/>
      <c r="H340" s="313"/>
      <c r="I340" s="313"/>
      <c r="J340" s="313"/>
      <c r="K340" s="402"/>
      <c r="L340" s="313"/>
    </row>
    <row r="341" spans="1:12" ht="15" customHeight="1">
      <c r="A341" s="313"/>
      <c r="B341" s="314"/>
      <c r="C341" s="313"/>
      <c r="D341" s="313"/>
      <c r="E341" s="313"/>
      <c r="F341" s="313"/>
      <c r="G341" s="313"/>
      <c r="H341" s="313"/>
      <c r="I341" s="313"/>
      <c r="J341" s="313"/>
      <c r="K341" s="402"/>
      <c r="L341" s="313"/>
    </row>
    <row r="342" spans="1:12" ht="15" customHeight="1">
      <c r="A342" s="313"/>
      <c r="B342" s="314"/>
      <c r="C342" s="313"/>
      <c r="D342" s="313"/>
      <c r="E342" s="313"/>
      <c r="F342" s="313"/>
      <c r="G342" s="313"/>
      <c r="H342" s="313"/>
      <c r="I342" s="313"/>
      <c r="J342" s="313"/>
      <c r="K342" s="402"/>
      <c r="L342" s="313"/>
    </row>
    <row r="343" spans="1:12" ht="15" customHeight="1">
      <c r="A343" s="313"/>
      <c r="B343" s="314"/>
      <c r="C343" s="313"/>
      <c r="D343" s="313"/>
      <c r="E343" s="313"/>
      <c r="F343" s="313"/>
      <c r="G343" s="313"/>
      <c r="H343" s="313"/>
      <c r="I343" s="313"/>
      <c r="J343" s="313"/>
      <c r="K343" s="402"/>
      <c r="L343" s="313"/>
    </row>
    <row r="344" spans="1:12" ht="15" customHeight="1">
      <c r="A344" s="313"/>
      <c r="B344" s="314"/>
      <c r="C344" s="313"/>
      <c r="D344" s="313"/>
      <c r="E344" s="313"/>
      <c r="F344" s="313"/>
      <c r="G344" s="313"/>
      <c r="H344" s="313"/>
      <c r="I344" s="313"/>
      <c r="J344" s="313"/>
      <c r="K344" s="402"/>
      <c r="L344" s="313"/>
    </row>
    <row r="345" spans="1:12" ht="15" customHeight="1">
      <c r="A345" s="313"/>
      <c r="B345" s="314"/>
      <c r="C345" s="313"/>
      <c r="D345" s="313"/>
      <c r="E345" s="313"/>
      <c r="F345" s="313"/>
      <c r="G345" s="313"/>
      <c r="H345" s="313"/>
      <c r="I345" s="313"/>
      <c r="J345" s="313"/>
      <c r="K345" s="402"/>
      <c r="L345" s="313"/>
    </row>
    <row r="346" spans="1:12" ht="15" customHeight="1">
      <c r="A346" s="313"/>
      <c r="B346" s="314"/>
      <c r="C346" s="313"/>
      <c r="D346" s="313"/>
      <c r="E346" s="313"/>
      <c r="F346" s="313"/>
      <c r="G346" s="313"/>
      <c r="H346" s="313"/>
      <c r="I346" s="313"/>
      <c r="J346" s="313"/>
      <c r="K346" s="402"/>
      <c r="L346" s="313"/>
    </row>
    <row r="347" spans="1:12" ht="15" customHeight="1">
      <c r="A347" s="313"/>
      <c r="B347" s="314"/>
      <c r="C347" s="313"/>
      <c r="D347" s="313"/>
      <c r="E347" s="313"/>
      <c r="F347" s="313"/>
      <c r="G347" s="313"/>
      <c r="H347" s="313"/>
      <c r="I347" s="313"/>
      <c r="J347" s="313"/>
      <c r="K347" s="402"/>
      <c r="L347" s="313"/>
    </row>
    <row r="348" spans="1:12" ht="15" customHeight="1">
      <c r="A348" s="313"/>
      <c r="B348" s="314"/>
      <c r="C348" s="313"/>
      <c r="D348" s="313"/>
      <c r="E348" s="313"/>
      <c r="F348" s="313"/>
      <c r="G348" s="313"/>
      <c r="H348" s="313"/>
      <c r="I348" s="313"/>
      <c r="J348" s="313"/>
      <c r="K348" s="402"/>
      <c r="L348" s="313"/>
    </row>
    <row r="349" spans="1:12" ht="15" customHeight="1">
      <c r="A349" s="313"/>
      <c r="B349" s="314"/>
      <c r="C349" s="313"/>
      <c r="D349" s="313"/>
      <c r="E349" s="313"/>
      <c r="F349" s="313"/>
      <c r="G349" s="313"/>
      <c r="H349" s="313"/>
      <c r="I349" s="313"/>
      <c r="J349" s="313"/>
      <c r="K349" s="402"/>
      <c r="L349" s="313"/>
    </row>
    <row r="350" spans="1:12" ht="15" customHeight="1">
      <c r="A350" s="313"/>
      <c r="B350" s="314"/>
      <c r="C350" s="313"/>
      <c r="D350" s="313"/>
      <c r="E350" s="313"/>
      <c r="F350" s="313"/>
      <c r="G350" s="313"/>
      <c r="H350" s="313"/>
      <c r="I350" s="313"/>
      <c r="J350" s="313"/>
      <c r="K350" s="402"/>
      <c r="L350" s="313"/>
    </row>
    <row r="351" spans="1:12" ht="15" customHeight="1">
      <c r="A351" s="313"/>
      <c r="B351" s="314"/>
      <c r="C351" s="313"/>
      <c r="D351" s="313"/>
      <c r="E351" s="313"/>
      <c r="F351" s="313"/>
      <c r="G351" s="313"/>
      <c r="H351" s="313"/>
      <c r="I351" s="313"/>
      <c r="J351" s="313"/>
      <c r="K351" s="402"/>
      <c r="L351" s="313"/>
    </row>
    <row r="352" spans="1:12" ht="15" customHeight="1">
      <c r="A352" s="313"/>
      <c r="B352" s="314"/>
      <c r="C352" s="313"/>
      <c r="D352" s="313"/>
      <c r="E352" s="313"/>
      <c r="F352" s="313"/>
      <c r="G352" s="313"/>
      <c r="H352" s="313"/>
      <c r="I352" s="313"/>
      <c r="J352" s="313"/>
      <c r="K352" s="402"/>
      <c r="L352" s="313"/>
    </row>
    <row r="353" spans="1:12" ht="15" customHeight="1">
      <c r="A353" s="313"/>
      <c r="B353" s="314"/>
      <c r="C353" s="313"/>
      <c r="D353" s="313"/>
      <c r="E353" s="313"/>
      <c r="F353" s="313"/>
      <c r="G353" s="313"/>
      <c r="H353" s="313"/>
      <c r="I353" s="313"/>
      <c r="J353" s="313"/>
      <c r="K353" s="402"/>
      <c r="L353" s="313"/>
    </row>
    <row r="354" spans="1:12" ht="15" customHeight="1">
      <c r="A354" s="313"/>
      <c r="B354" s="314"/>
      <c r="C354" s="313"/>
      <c r="D354" s="313"/>
      <c r="E354" s="313"/>
      <c r="F354" s="313"/>
      <c r="G354" s="313"/>
      <c r="H354" s="313"/>
      <c r="I354" s="313"/>
      <c r="J354" s="313"/>
      <c r="K354" s="402"/>
      <c r="L354" s="313"/>
    </row>
    <row r="355" spans="1:12" ht="15" customHeight="1">
      <c r="A355" s="313"/>
      <c r="B355" s="314"/>
      <c r="C355" s="313"/>
      <c r="D355" s="313"/>
      <c r="E355" s="313"/>
      <c r="F355" s="313"/>
      <c r="G355" s="313"/>
      <c r="H355" s="313"/>
      <c r="I355" s="313"/>
      <c r="J355" s="313"/>
      <c r="K355" s="402"/>
      <c r="L355" s="313"/>
    </row>
    <row r="356" spans="1:12" ht="15" customHeight="1">
      <c r="A356" s="313"/>
      <c r="B356" s="314"/>
      <c r="C356" s="313"/>
      <c r="D356" s="313"/>
      <c r="E356" s="313"/>
      <c r="F356" s="313"/>
      <c r="G356" s="313"/>
      <c r="H356" s="313"/>
      <c r="I356" s="313"/>
      <c r="J356" s="313"/>
      <c r="K356" s="402"/>
      <c r="L356" s="313"/>
    </row>
    <row r="357" spans="1:12" ht="15" customHeight="1">
      <c r="A357" s="313"/>
      <c r="B357" s="314"/>
      <c r="C357" s="313"/>
      <c r="D357" s="313"/>
      <c r="E357" s="313"/>
      <c r="F357" s="313"/>
      <c r="G357" s="313"/>
      <c r="H357" s="313"/>
      <c r="I357" s="313"/>
      <c r="J357" s="313"/>
      <c r="K357" s="402"/>
      <c r="L357" s="313"/>
    </row>
    <row r="358" spans="1:12" ht="15" customHeight="1">
      <c r="A358" s="313"/>
      <c r="B358" s="314"/>
      <c r="C358" s="313"/>
      <c r="D358" s="313"/>
      <c r="E358" s="313"/>
      <c r="F358" s="313"/>
      <c r="G358" s="313"/>
      <c r="H358" s="313"/>
      <c r="I358" s="313"/>
      <c r="J358" s="313"/>
      <c r="K358" s="402"/>
      <c r="L358" s="313"/>
    </row>
    <row r="359" spans="1:12" ht="15" customHeight="1">
      <c r="A359" s="313"/>
      <c r="B359" s="314"/>
      <c r="C359" s="313"/>
      <c r="D359" s="313"/>
      <c r="E359" s="313"/>
      <c r="F359" s="313"/>
      <c r="G359" s="313"/>
      <c r="H359" s="313"/>
      <c r="I359" s="313"/>
      <c r="J359" s="313"/>
      <c r="K359" s="402"/>
      <c r="L359" s="313"/>
    </row>
    <row r="360" spans="1:12" ht="15" customHeight="1">
      <c r="A360" s="313"/>
      <c r="B360" s="314"/>
      <c r="C360" s="313"/>
      <c r="D360" s="313"/>
      <c r="E360" s="313"/>
      <c r="F360" s="313"/>
      <c r="G360" s="313"/>
      <c r="H360" s="313"/>
      <c r="I360" s="313"/>
      <c r="J360" s="313"/>
      <c r="K360" s="402"/>
      <c r="L360" s="313"/>
    </row>
    <row r="361" spans="1:12" ht="15" customHeight="1">
      <c r="A361" s="313"/>
      <c r="B361" s="314"/>
      <c r="C361" s="313"/>
      <c r="D361" s="313"/>
      <c r="E361" s="313"/>
      <c r="F361" s="313"/>
      <c r="G361" s="313"/>
      <c r="H361" s="313"/>
      <c r="I361" s="313"/>
      <c r="J361" s="313"/>
      <c r="K361" s="402"/>
      <c r="L361" s="313"/>
    </row>
    <row r="362" spans="1:12" ht="15" customHeight="1">
      <c r="A362" s="313"/>
      <c r="B362" s="314"/>
      <c r="C362" s="313"/>
      <c r="D362" s="313"/>
      <c r="E362" s="313"/>
      <c r="F362" s="313"/>
      <c r="G362" s="313"/>
      <c r="H362" s="313"/>
      <c r="I362" s="313"/>
      <c r="J362" s="313"/>
      <c r="K362" s="402"/>
      <c r="L362" s="313"/>
    </row>
    <row r="363" spans="1:12" ht="15" customHeight="1">
      <c r="A363" s="313"/>
      <c r="B363" s="314"/>
      <c r="C363" s="313"/>
      <c r="D363" s="313"/>
      <c r="E363" s="313"/>
      <c r="F363" s="313"/>
      <c r="G363" s="313"/>
      <c r="H363" s="313"/>
      <c r="I363" s="313"/>
      <c r="J363" s="313"/>
      <c r="K363" s="402"/>
      <c r="L363" s="313"/>
    </row>
    <row r="364" spans="1:12" ht="15" customHeight="1">
      <c r="A364" s="313"/>
      <c r="B364" s="314"/>
      <c r="C364" s="313"/>
      <c r="D364" s="313"/>
      <c r="E364" s="313"/>
      <c r="F364" s="313"/>
      <c r="G364" s="313"/>
      <c r="H364" s="313"/>
      <c r="I364" s="313"/>
      <c r="J364" s="313"/>
      <c r="K364" s="402"/>
      <c r="L364" s="313"/>
    </row>
    <row r="365" spans="1:12" ht="15" customHeight="1">
      <c r="A365" s="313"/>
      <c r="B365" s="314"/>
      <c r="C365" s="313"/>
      <c r="D365" s="313"/>
      <c r="E365" s="313"/>
      <c r="F365" s="313"/>
      <c r="G365" s="313"/>
      <c r="H365" s="313"/>
      <c r="I365" s="313"/>
      <c r="J365" s="313"/>
      <c r="K365" s="402"/>
      <c r="L365" s="313"/>
    </row>
    <row r="366" spans="1:12" ht="15" customHeight="1">
      <c r="A366" s="313"/>
      <c r="B366" s="314"/>
      <c r="C366" s="313"/>
      <c r="D366" s="313"/>
      <c r="E366" s="313"/>
      <c r="F366" s="313"/>
      <c r="G366" s="313"/>
      <c r="H366" s="313"/>
      <c r="I366" s="313"/>
      <c r="J366" s="313"/>
      <c r="K366" s="402"/>
      <c r="L366" s="313"/>
    </row>
    <row r="367" spans="1:12" ht="15" customHeight="1">
      <c r="A367" s="313"/>
      <c r="B367" s="314"/>
      <c r="C367" s="313"/>
      <c r="D367" s="313"/>
      <c r="E367" s="313"/>
      <c r="F367" s="313"/>
      <c r="G367" s="313"/>
      <c r="H367" s="313"/>
      <c r="I367" s="313"/>
      <c r="J367" s="313"/>
      <c r="K367" s="402"/>
      <c r="L367" s="313"/>
    </row>
    <row r="368" spans="1:12" ht="15" customHeight="1">
      <c r="A368" s="313"/>
      <c r="B368" s="314"/>
      <c r="C368" s="313"/>
      <c r="D368" s="313"/>
      <c r="E368" s="313"/>
      <c r="F368" s="313"/>
      <c r="G368" s="313"/>
      <c r="H368" s="313"/>
      <c r="I368" s="313"/>
      <c r="J368" s="313"/>
      <c r="K368" s="402"/>
      <c r="L368" s="313"/>
    </row>
    <row r="369" spans="1:12" ht="15" customHeight="1">
      <c r="A369" s="313"/>
      <c r="B369" s="314"/>
      <c r="C369" s="313"/>
      <c r="D369" s="313"/>
      <c r="E369" s="313"/>
      <c r="F369" s="313"/>
      <c r="G369" s="313"/>
      <c r="H369" s="313"/>
      <c r="I369" s="313"/>
      <c r="J369" s="313"/>
      <c r="K369" s="402"/>
      <c r="L369" s="313"/>
    </row>
    <row r="370" spans="1:12" ht="15" customHeight="1">
      <c r="A370" s="313"/>
      <c r="B370" s="314"/>
      <c r="C370" s="313"/>
      <c r="D370" s="313"/>
      <c r="E370" s="313"/>
      <c r="F370" s="313"/>
      <c r="G370" s="313"/>
      <c r="H370" s="313"/>
      <c r="I370" s="313"/>
      <c r="J370" s="313"/>
      <c r="K370" s="402"/>
      <c r="L370" s="313"/>
    </row>
    <row r="371" spans="1:12" ht="15" customHeight="1">
      <c r="A371" s="313"/>
      <c r="B371" s="314"/>
      <c r="C371" s="313"/>
      <c r="D371" s="313"/>
      <c r="E371" s="313"/>
      <c r="F371" s="313"/>
      <c r="G371" s="313"/>
      <c r="H371" s="313"/>
      <c r="I371" s="313"/>
      <c r="J371" s="313"/>
      <c r="K371" s="402"/>
      <c r="L371" s="313"/>
    </row>
    <row r="372" spans="1:12" ht="15" customHeight="1">
      <c r="A372" s="313"/>
      <c r="B372" s="314"/>
      <c r="C372" s="313"/>
      <c r="D372" s="313"/>
      <c r="E372" s="313"/>
      <c r="F372" s="313"/>
      <c r="G372" s="313"/>
      <c r="H372" s="313"/>
      <c r="I372" s="313"/>
      <c r="J372" s="313"/>
      <c r="K372" s="402"/>
      <c r="L372" s="313"/>
    </row>
    <row r="373" spans="1:12" ht="15" customHeight="1">
      <c r="A373" s="313"/>
      <c r="B373" s="314"/>
      <c r="C373" s="313"/>
      <c r="D373" s="313"/>
      <c r="E373" s="313"/>
      <c r="F373" s="313"/>
      <c r="G373" s="313"/>
      <c r="H373" s="313"/>
      <c r="I373" s="313"/>
      <c r="J373" s="313"/>
      <c r="K373" s="402"/>
      <c r="L373" s="313"/>
    </row>
    <row r="374" spans="1:12" ht="15" customHeight="1">
      <c r="A374" s="313"/>
      <c r="B374" s="314"/>
      <c r="C374" s="313"/>
      <c r="D374" s="313"/>
      <c r="E374" s="313"/>
      <c r="F374" s="313"/>
      <c r="G374" s="313"/>
      <c r="H374" s="313"/>
      <c r="I374" s="313"/>
      <c r="J374" s="313"/>
      <c r="K374" s="402"/>
      <c r="L374" s="313"/>
    </row>
    <row r="375" spans="1:12" ht="15" customHeight="1">
      <c r="A375" s="313"/>
      <c r="B375" s="314"/>
      <c r="C375" s="313"/>
      <c r="D375" s="313"/>
      <c r="E375" s="313"/>
      <c r="F375" s="313"/>
      <c r="G375" s="313"/>
      <c r="H375" s="313"/>
      <c r="I375" s="313"/>
      <c r="J375" s="313"/>
      <c r="K375" s="402"/>
      <c r="L375" s="313"/>
    </row>
    <row r="376" spans="1:12" ht="15" customHeight="1">
      <c r="A376" s="313"/>
      <c r="B376" s="314"/>
      <c r="C376" s="313"/>
      <c r="D376" s="313"/>
      <c r="E376" s="313"/>
      <c r="F376" s="313"/>
      <c r="G376" s="313"/>
      <c r="H376" s="313"/>
      <c r="I376" s="313"/>
      <c r="J376" s="313"/>
      <c r="K376" s="402"/>
      <c r="L376" s="313"/>
    </row>
    <row r="377" spans="1:12" ht="15" customHeight="1">
      <c r="A377" s="313"/>
      <c r="B377" s="314"/>
      <c r="C377" s="313"/>
      <c r="D377" s="313"/>
      <c r="E377" s="313"/>
      <c r="F377" s="313"/>
      <c r="G377" s="313"/>
      <c r="H377" s="313"/>
      <c r="I377" s="313"/>
      <c r="J377" s="313"/>
      <c r="K377" s="402"/>
      <c r="L377" s="313"/>
    </row>
    <row r="378" spans="1:12" ht="15" customHeight="1">
      <c r="A378" s="313"/>
      <c r="B378" s="314"/>
      <c r="C378" s="313"/>
      <c r="D378" s="313"/>
      <c r="E378" s="313"/>
      <c r="F378" s="313"/>
      <c r="G378" s="313"/>
      <c r="H378" s="313"/>
      <c r="I378" s="313"/>
      <c r="J378" s="313"/>
      <c r="K378" s="402"/>
      <c r="L378" s="313"/>
    </row>
    <row r="379" spans="1:12" ht="15" customHeight="1">
      <c r="A379" s="313"/>
      <c r="B379" s="314"/>
      <c r="C379" s="313"/>
      <c r="D379" s="313"/>
      <c r="E379" s="313"/>
      <c r="F379" s="313"/>
      <c r="G379" s="313"/>
      <c r="H379" s="313"/>
      <c r="I379" s="313"/>
      <c r="J379" s="313"/>
      <c r="K379" s="402"/>
      <c r="L379" s="313"/>
    </row>
    <row r="380" spans="1:12" ht="15" customHeight="1">
      <c r="A380" s="313"/>
      <c r="B380" s="314"/>
      <c r="C380" s="313"/>
      <c r="D380" s="313"/>
      <c r="E380" s="313"/>
      <c r="F380" s="313"/>
      <c r="G380" s="313"/>
      <c r="H380" s="313"/>
      <c r="I380" s="313"/>
      <c r="J380" s="313"/>
      <c r="K380" s="402"/>
      <c r="L380" s="313"/>
    </row>
    <row r="381" spans="1:12" ht="15" customHeight="1">
      <c r="A381" s="313"/>
      <c r="B381" s="314"/>
      <c r="C381" s="313"/>
      <c r="D381" s="313"/>
      <c r="E381" s="313"/>
      <c r="F381" s="313"/>
      <c r="G381" s="313"/>
      <c r="H381" s="313"/>
      <c r="I381" s="313"/>
      <c r="J381" s="313"/>
      <c r="K381" s="402"/>
      <c r="L381" s="313"/>
    </row>
    <row r="382" spans="1:12" ht="15" customHeight="1">
      <c r="A382" s="313"/>
      <c r="B382" s="314"/>
      <c r="C382" s="313"/>
      <c r="D382" s="313"/>
      <c r="E382" s="313"/>
      <c r="F382" s="313"/>
      <c r="G382" s="313"/>
      <c r="H382" s="313"/>
      <c r="I382" s="313"/>
      <c r="J382" s="313"/>
      <c r="K382" s="402"/>
      <c r="L382" s="313"/>
    </row>
    <row r="383" spans="1:12" ht="15" customHeight="1">
      <c r="A383" s="313"/>
      <c r="B383" s="314"/>
      <c r="C383" s="313"/>
      <c r="D383" s="313"/>
      <c r="E383" s="313"/>
      <c r="F383" s="313"/>
      <c r="G383" s="313"/>
      <c r="H383" s="313"/>
      <c r="I383" s="313"/>
      <c r="J383" s="313"/>
      <c r="K383" s="402"/>
      <c r="L383" s="313"/>
    </row>
    <row r="384" spans="1:12" ht="15" customHeight="1">
      <c r="A384" s="313"/>
      <c r="B384" s="314"/>
      <c r="C384" s="313"/>
      <c r="D384" s="313"/>
      <c r="E384" s="313"/>
      <c r="F384" s="313"/>
      <c r="G384" s="313"/>
      <c r="H384" s="313"/>
      <c r="I384" s="313"/>
      <c r="J384" s="313"/>
      <c r="K384" s="402"/>
      <c r="L384" s="313"/>
    </row>
    <row r="385" spans="1:12" ht="15" customHeight="1">
      <c r="A385" s="313"/>
      <c r="B385" s="314"/>
      <c r="C385" s="313"/>
      <c r="D385" s="313"/>
      <c r="E385" s="313"/>
      <c r="F385" s="313"/>
      <c r="G385" s="313"/>
      <c r="H385" s="313"/>
      <c r="I385" s="313"/>
      <c r="J385" s="313"/>
      <c r="K385" s="402"/>
      <c r="L385" s="313"/>
    </row>
    <row r="386" spans="1:12" ht="15" customHeight="1">
      <c r="A386" s="313"/>
      <c r="B386" s="314"/>
      <c r="C386" s="313"/>
      <c r="D386" s="313"/>
      <c r="E386" s="313"/>
      <c r="F386" s="313"/>
      <c r="G386" s="313"/>
      <c r="H386" s="313"/>
      <c r="I386" s="313"/>
      <c r="J386" s="313"/>
      <c r="K386" s="402"/>
      <c r="L386" s="313"/>
    </row>
    <row r="387" spans="1:12" ht="15" customHeight="1">
      <c r="A387" s="313"/>
      <c r="B387" s="314"/>
      <c r="C387" s="313"/>
      <c r="D387" s="313"/>
      <c r="E387" s="313"/>
      <c r="F387" s="313"/>
      <c r="G387" s="313"/>
      <c r="H387" s="313"/>
      <c r="I387" s="313"/>
      <c r="J387" s="313"/>
      <c r="K387" s="402"/>
      <c r="L387" s="313"/>
    </row>
    <row r="388" spans="1:12" ht="15" customHeight="1">
      <c r="A388" s="313"/>
      <c r="B388" s="314"/>
      <c r="C388" s="313"/>
      <c r="D388" s="313"/>
      <c r="E388" s="313"/>
      <c r="F388" s="313"/>
      <c r="G388" s="313"/>
      <c r="H388" s="313"/>
      <c r="I388" s="313"/>
      <c r="J388" s="313"/>
      <c r="K388" s="402"/>
      <c r="L388" s="313"/>
    </row>
    <row r="389" spans="1:12" ht="15" customHeight="1">
      <c r="A389" s="313"/>
      <c r="B389" s="314"/>
      <c r="C389" s="313"/>
      <c r="D389" s="313"/>
      <c r="E389" s="313"/>
      <c r="F389" s="313"/>
      <c r="G389" s="313"/>
      <c r="H389" s="313"/>
      <c r="I389" s="313"/>
      <c r="J389" s="313"/>
      <c r="K389" s="402"/>
      <c r="L389" s="313"/>
    </row>
    <row r="390" spans="1:12" ht="15" customHeight="1">
      <c r="A390" s="313"/>
      <c r="B390" s="314"/>
      <c r="C390" s="313"/>
      <c r="D390" s="313"/>
      <c r="E390" s="313"/>
      <c r="F390" s="313"/>
      <c r="G390" s="313"/>
      <c r="H390" s="313"/>
      <c r="I390" s="313"/>
      <c r="J390" s="313"/>
      <c r="K390" s="402"/>
      <c r="L390" s="313"/>
    </row>
    <row r="391" spans="1:12" ht="15" customHeight="1">
      <c r="A391" s="313"/>
      <c r="B391" s="314"/>
      <c r="C391" s="313"/>
      <c r="D391" s="313"/>
      <c r="E391" s="313"/>
      <c r="F391" s="313"/>
      <c r="G391" s="313"/>
      <c r="H391" s="313"/>
      <c r="I391" s="313"/>
      <c r="J391" s="313"/>
      <c r="K391" s="402"/>
      <c r="L391" s="313"/>
    </row>
    <row r="392" spans="1:12" ht="15" customHeight="1">
      <c r="A392" s="313"/>
      <c r="B392" s="314"/>
      <c r="C392" s="313"/>
      <c r="D392" s="313"/>
      <c r="E392" s="313"/>
      <c r="F392" s="313"/>
      <c r="G392" s="313"/>
      <c r="H392" s="313"/>
      <c r="I392" s="313"/>
      <c r="J392" s="313"/>
      <c r="K392" s="402"/>
      <c r="L392" s="313"/>
    </row>
    <row r="393" spans="1:12" ht="15" customHeight="1">
      <c r="A393" s="313"/>
      <c r="B393" s="314"/>
      <c r="C393" s="313"/>
      <c r="D393" s="313"/>
      <c r="E393" s="313"/>
      <c r="F393" s="313"/>
      <c r="G393" s="313"/>
      <c r="H393" s="313"/>
      <c r="I393" s="313"/>
      <c r="J393" s="313"/>
      <c r="K393" s="402"/>
      <c r="L393" s="313"/>
    </row>
    <row r="394" spans="1:12" ht="15" customHeight="1">
      <c r="A394" s="313"/>
      <c r="B394" s="314"/>
      <c r="C394" s="313"/>
      <c r="D394" s="313"/>
      <c r="E394" s="313"/>
      <c r="F394" s="313"/>
      <c r="G394" s="313"/>
      <c r="H394" s="313"/>
      <c r="I394" s="313"/>
      <c r="J394" s="313"/>
      <c r="K394" s="402"/>
      <c r="L394" s="313"/>
    </row>
    <row r="395" spans="1:12" ht="15" customHeight="1">
      <c r="A395" s="313"/>
      <c r="B395" s="314"/>
      <c r="C395" s="313"/>
      <c r="D395" s="313"/>
      <c r="E395" s="313"/>
      <c r="F395" s="313"/>
      <c r="G395" s="313"/>
      <c r="H395" s="313"/>
      <c r="I395" s="313"/>
      <c r="J395" s="313"/>
      <c r="K395" s="402"/>
      <c r="L395" s="313"/>
    </row>
    <row r="396" spans="1:12" ht="15" customHeight="1">
      <c r="A396" s="313"/>
      <c r="B396" s="314"/>
      <c r="C396" s="313"/>
      <c r="D396" s="313"/>
      <c r="E396" s="313"/>
      <c r="F396" s="313"/>
      <c r="G396" s="313"/>
      <c r="H396" s="313"/>
      <c r="I396" s="313"/>
      <c r="J396" s="313"/>
      <c r="K396" s="402"/>
      <c r="L396" s="313"/>
    </row>
    <row r="397" spans="1:12" ht="15" customHeight="1">
      <c r="A397" s="313"/>
      <c r="B397" s="314"/>
      <c r="C397" s="313"/>
      <c r="D397" s="313"/>
      <c r="E397" s="313"/>
      <c r="F397" s="313"/>
      <c r="G397" s="313"/>
      <c r="H397" s="313"/>
      <c r="I397" s="313"/>
      <c r="J397" s="313"/>
      <c r="K397" s="402"/>
      <c r="L397" s="313"/>
    </row>
    <row r="398" spans="1:12" ht="15" customHeight="1">
      <c r="A398" s="313"/>
      <c r="B398" s="314"/>
      <c r="C398" s="313"/>
      <c r="D398" s="313"/>
      <c r="E398" s="313"/>
      <c r="F398" s="313"/>
      <c r="G398" s="313"/>
      <c r="H398" s="313"/>
      <c r="I398" s="313"/>
      <c r="J398" s="313"/>
      <c r="K398" s="402"/>
      <c r="L398" s="313"/>
    </row>
    <row r="399" spans="1:12" ht="15" customHeight="1">
      <c r="A399" s="313"/>
      <c r="B399" s="314"/>
      <c r="C399" s="313"/>
      <c r="D399" s="313"/>
      <c r="E399" s="313"/>
      <c r="F399" s="313"/>
      <c r="G399" s="313"/>
      <c r="H399" s="313"/>
      <c r="I399" s="313"/>
      <c r="J399" s="313"/>
      <c r="K399" s="402"/>
      <c r="L399" s="313"/>
    </row>
    <row r="400" spans="1:12" ht="15" customHeight="1">
      <c r="A400" s="313"/>
      <c r="B400" s="314"/>
      <c r="C400" s="313"/>
      <c r="D400" s="313"/>
      <c r="E400" s="313"/>
      <c r="F400" s="313"/>
      <c r="G400" s="313"/>
      <c r="H400" s="313"/>
      <c r="I400" s="313"/>
      <c r="J400" s="313"/>
      <c r="K400" s="402"/>
      <c r="L400" s="313"/>
    </row>
    <row r="401" spans="1:12" ht="15" customHeight="1">
      <c r="A401" s="313"/>
      <c r="B401" s="314"/>
      <c r="C401" s="313"/>
      <c r="D401" s="313"/>
      <c r="E401" s="313"/>
      <c r="F401" s="313"/>
      <c r="G401" s="313"/>
      <c r="H401" s="313"/>
      <c r="I401" s="313"/>
      <c r="J401" s="313"/>
      <c r="K401" s="402"/>
      <c r="L401" s="313"/>
    </row>
    <row r="402" spans="1:12" ht="15" customHeight="1">
      <c r="A402" s="313"/>
      <c r="B402" s="314"/>
      <c r="C402" s="313"/>
      <c r="D402" s="313"/>
      <c r="E402" s="313"/>
      <c r="F402" s="313"/>
      <c r="G402" s="313"/>
      <c r="H402" s="313"/>
      <c r="I402" s="313"/>
      <c r="J402" s="313"/>
      <c r="K402" s="402"/>
      <c r="L402" s="313"/>
    </row>
    <row r="403" spans="1:12" ht="15" customHeight="1">
      <c r="A403" s="313"/>
      <c r="B403" s="314"/>
      <c r="C403" s="313"/>
      <c r="D403" s="313"/>
      <c r="E403" s="313"/>
      <c r="F403" s="313"/>
      <c r="G403" s="313"/>
      <c r="H403" s="313"/>
      <c r="I403" s="313"/>
      <c r="J403" s="313"/>
      <c r="K403" s="402"/>
      <c r="L403" s="313"/>
    </row>
    <row r="404" spans="1:12" ht="15" customHeight="1">
      <c r="A404" s="313"/>
      <c r="B404" s="314"/>
      <c r="C404" s="313"/>
      <c r="D404" s="313"/>
      <c r="E404" s="313"/>
      <c r="F404" s="313"/>
      <c r="G404" s="313"/>
      <c r="H404" s="313"/>
      <c r="I404" s="313"/>
      <c r="J404" s="313"/>
      <c r="K404" s="402"/>
      <c r="L404" s="313"/>
    </row>
    <row r="405" spans="1:12" ht="15" customHeight="1">
      <c r="A405" s="313"/>
      <c r="B405" s="314"/>
      <c r="C405" s="313"/>
      <c r="D405" s="313"/>
      <c r="E405" s="313"/>
      <c r="F405" s="313"/>
      <c r="G405" s="313"/>
      <c r="H405" s="313"/>
      <c r="I405" s="313"/>
      <c r="J405" s="313"/>
      <c r="K405" s="402"/>
      <c r="L405" s="313"/>
    </row>
    <row r="406" spans="1:12" ht="15" customHeight="1">
      <c r="A406" s="313"/>
      <c r="B406" s="314"/>
      <c r="C406" s="313"/>
      <c r="D406" s="313"/>
      <c r="E406" s="313"/>
      <c r="F406" s="313"/>
      <c r="G406" s="313"/>
      <c r="H406" s="313"/>
      <c r="I406" s="313"/>
      <c r="J406" s="313"/>
      <c r="K406" s="402"/>
      <c r="L406" s="313"/>
    </row>
    <row r="407" spans="1:12" ht="15" customHeight="1">
      <c r="A407" s="313"/>
      <c r="B407" s="314"/>
      <c r="C407" s="313"/>
      <c r="D407" s="313"/>
      <c r="E407" s="313"/>
      <c r="F407" s="313"/>
      <c r="G407" s="313"/>
      <c r="H407" s="313"/>
      <c r="I407" s="313"/>
      <c r="J407" s="313"/>
      <c r="K407" s="402"/>
      <c r="L407" s="313"/>
    </row>
    <row r="408" spans="1:12" ht="15" customHeight="1">
      <c r="A408" s="313"/>
      <c r="B408" s="314"/>
      <c r="C408" s="313"/>
      <c r="D408" s="313"/>
      <c r="E408" s="313"/>
      <c r="F408" s="313"/>
      <c r="G408" s="313"/>
      <c r="H408" s="313"/>
      <c r="I408" s="313"/>
      <c r="J408" s="313"/>
      <c r="K408" s="402"/>
      <c r="L408" s="313"/>
    </row>
    <row r="409" spans="1:12" ht="15" customHeight="1">
      <c r="A409" s="313"/>
      <c r="B409" s="314"/>
      <c r="C409" s="313"/>
      <c r="D409" s="313"/>
      <c r="E409" s="313"/>
      <c r="F409" s="313"/>
      <c r="G409" s="313"/>
      <c r="H409" s="313"/>
      <c r="I409" s="313"/>
      <c r="J409" s="313"/>
      <c r="K409" s="402"/>
      <c r="L409" s="313"/>
    </row>
    <row r="410" spans="1:12" ht="15" customHeight="1">
      <c r="A410" s="313"/>
      <c r="B410" s="314"/>
      <c r="C410" s="313"/>
      <c r="D410" s="313"/>
      <c r="E410" s="313"/>
      <c r="F410" s="313"/>
      <c r="G410" s="313"/>
      <c r="H410" s="313"/>
      <c r="I410" s="313"/>
      <c r="J410" s="313"/>
      <c r="K410" s="402"/>
      <c r="L410" s="313"/>
    </row>
    <row r="411" spans="1:12" ht="15" customHeight="1">
      <c r="A411" s="313"/>
      <c r="B411" s="314"/>
      <c r="C411" s="313"/>
      <c r="D411" s="313"/>
      <c r="E411" s="313"/>
      <c r="F411" s="313"/>
      <c r="G411" s="313"/>
      <c r="H411" s="313"/>
      <c r="I411" s="313"/>
      <c r="J411" s="313"/>
      <c r="K411" s="402"/>
      <c r="L411" s="313"/>
    </row>
    <row r="412" spans="1:12" ht="15" customHeight="1">
      <c r="A412" s="313"/>
      <c r="B412" s="314"/>
      <c r="C412" s="313"/>
      <c r="D412" s="313"/>
      <c r="E412" s="313"/>
      <c r="F412" s="313"/>
      <c r="G412" s="313"/>
      <c r="H412" s="313"/>
      <c r="I412" s="313"/>
      <c r="J412" s="313"/>
      <c r="K412" s="402"/>
      <c r="L412" s="313"/>
    </row>
    <row r="413" spans="1:12" ht="15" customHeight="1">
      <c r="A413" s="313"/>
      <c r="B413" s="314"/>
      <c r="C413" s="313"/>
      <c r="D413" s="313"/>
      <c r="E413" s="313"/>
      <c r="F413" s="313"/>
      <c r="G413" s="313"/>
      <c r="H413" s="313"/>
      <c r="I413" s="313"/>
      <c r="J413" s="313"/>
      <c r="K413" s="402"/>
      <c r="L413" s="313"/>
    </row>
    <row r="414" spans="1:12" ht="15" customHeight="1">
      <c r="A414" s="313"/>
      <c r="B414" s="314"/>
      <c r="C414" s="313"/>
      <c r="D414" s="313"/>
      <c r="E414" s="313"/>
      <c r="F414" s="313"/>
      <c r="G414" s="313"/>
      <c r="H414" s="313"/>
      <c r="I414" s="313"/>
      <c r="J414" s="313"/>
      <c r="K414" s="402"/>
      <c r="L414" s="313"/>
    </row>
    <row r="415" spans="1:12" ht="15" customHeight="1">
      <c r="A415" s="313"/>
      <c r="B415" s="314"/>
      <c r="C415" s="313"/>
      <c r="D415" s="313"/>
      <c r="E415" s="313"/>
      <c r="F415" s="313"/>
      <c r="G415" s="313"/>
      <c r="H415" s="313"/>
      <c r="I415" s="313"/>
      <c r="J415" s="313"/>
      <c r="K415" s="402"/>
      <c r="L415" s="313"/>
    </row>
    <row r="416" spans="1:12" ht="15" customHeight="1">
      <c r="A416" s="313"/>
      <c r="B416" s="314"/>
      <c r="C416" s="313"/>
      <c r="D416" s="313"/>
      <c r="E416" s="313"/>
      <c r="F416" s="313"/>
      <c r="G416" s="313"/>
      <c r="H416" s="313"/>
      <c r="I416" s="313"/>
      <c r="J416" s="313"/>
      <c r="K416" s="402"/>
      <c r="L416" s="313"/>
    </row>
    <row r="417" spans="1:12" ht="15" customHeight="1">
      <c r="A417" s="313"/>
      <c r="B417" s="314"/>
      <c r="C417" s="313"/>
      <c r="D417" s="313"/>
      <c r="E417" s="313"/>
      <c r="F417" s="313"/>
      <c r="G417" s="313"/>
      <c r="H417" s="313"/>
      <c r="I417" s="313"/>
      <c r="J417" s="313"/>
      <c r="K417" s="402"/>
      <c r="L417" s="313"/>
    </row>
    <row r="418" spans="1:12" ht="15" customHeight="1">
      <c r="A418" s="313"/>
      <c r="B418" s="314"/>
      <c r="C418" s="313"/>
      <c r="D418" s="313"/>
      <c r="E418" s="313"/>
      <c r="F418" s="313"/>
      <c r="G418" s="313"/>
      <c r="H418" s="313"/>
      <c r="I418" s="313"/>
      <c r="J418" s="313"/>
      <c r="K418" s="402"/>
      <c r="L418" s="313"/>
    </row>
    <row r="419" spans="1:12" ht="15" customHeight="1">
      <c r="A419" s="313"/>
      <c r="B419" s="314"/>
      <c r="C419" s="313"/>
      <c r="D419" s="313"/>
      <c r="E419" s="313"/>
      <c r="F419" s="313"/>
      <c r="G419" s="313"/>
      <c r="H419" s="313"/>
      <c r="I419" s="313"/>
      <c r="J419" s="313"/>
      <c r="K419" s="402"/>
      <c r="L419" s="313"/>
    </row>
    <row r="420" spans="1:12" ht="15" customHeight="1">
      <c r="A420" s="313"/>
      <c r="B420" s="314"/>
      <c r="C420" s="313"/>
      <c r="D420" s="313"/>
      <c r="E420" s="313"/>
      <c r="F420" s="313"/>
      <c r="G420" s="313"/>
      <c r="H420" s="313"/>
      <c r="I420" s="313"/>
      <c r="J420" s="313"/>
      <c r="K420" s="402"/>
      <c r="L420" s="313"/>
    </row>
    <row r="421" spans="1:12" ht="15" customHeight="1">
      <c r="A421" s="313"/>
      <c r="B421" s="314"/>
      <c r="C421" s="313"/>
      <c r="D421" s="313"/>
      <c r="E421" s="313"/>
      <c r="F421" s="313"/>
      <c r="G421" s="313"/>
      <c r="H421" s="313"/>
      <c r="I421" s="313"/>
      <c r="J421" s="313"/>
      <c r="K421" s="402"/>
      <c r="L421" s="313"/>
    </row>
    <row r="422" spans="1:12" ht="15" customHeight="1">
      <c r="A422" s="313"/>
      <c r="B422" s="314"/>
      <c r="C422" s="313"/>
      <c r="D422" s="313"/>
      <c r="E422" s="313"/>
      <c r="F422" s="313"/>
      <c r="G422" s="313"/>
      <c r="H422" s="313"/>
      <c r="I422" s="313"/>
      <c r="J422" s="313"/>
      <c r="K422" s="402"/>
      <c r="L422" s="313"/>
    </row>
    <row r="423" spans="1:12" ht="15" customHeight="1">
      <c r="A423" s="313"/>
      <c r="B423" s="314"/>
      <c r="C423" s="313"/>
      <c r="D423" s="313"/>
      <c r="E423" s="313"/>
      <c r="F423" s="313"/>
      <c r="G423" s="313"/>
      <c r="H423" s="313"/>
      <c r="I423" s="313"/>
      <c r="J423" s="313"/>
      <c r="K423" s="402"/>
      <c r="L423" s="313"/>
    </row>
    <row r="424" spans="1:12" ht="15" customHeight="1">
      <c r="A424" s="313"/>
      <c r="B424" s="314"/>
      <c r="C424" s="313"/>
      <c r="D424" s="313"/>
      <c r="E424" s="313"/>
      <c r="F424" s="313"/>
      <c r="G424" s="313"/>
      <c r="H424" s="313"/>
      <c r="I424" s="313"/>
      <c r="J424" s="313"/>
      <c r="K424" s="402"/>
      <c r="L424" s="313"/>
    </row>
    <row r="425" spans="1:12" ht="15" customHeight="1">
      <c r="A425" s="313"/>
      <c r="B425" s="314"/>
      <c r="C425" s="313"/>
      <c r="D425" s="313"/>
      <c r="E425" s="313"/>
      <c r="F425" s="313"/>
      <c r="G425" s="313"/>
      <c r="H425" s="313"/>
      <c r="I425" s="313"/>
      <c r="J425" s="313"/>
      <c r="K425" s="402"/>
      <c r="L425" s="313"/>
    </row>
    <row r="426" spans="1:12" ht="15" customHeight="1">
      <c r="A426" s="313"/>
      <c r="B426" s="314"/>
      <c r="C426" s="313"/>
      <c r="D426" s="313"/>
      <c r="E426" s="313"/>
      <c r="F426" s="313"/>
      <c r="G426" s="313"/>
      <c r="H426" s="313"/>
      <c r="I426" s="313"/>
      <c r="J426" s="313"/>
      <c r="K426" s="402"/>
      <c r="L426" s="313"/>
    </row>
    <row r="427" spans="1:12" ht="15" customHeight="1">
      <c r="A427" s="313"/>
      <c r="B427" s="314"/>
      <c r="C427" s="313"/>
      <c r="D427" s="313"/>
      <c r="E427" s="313"/>
      <c r="F427" s="313"/>
      <c r="G427" s="313"/>
      <c r="H427" s="313"/>
      <c r="I427" s="313"/>
      <c r="J427" s="313"/>
      <c r="K427" s="402"/>
      <c r="L427" s="313"/>
    </row>
    <row r="428" spans="1:12" ht="15" customHeight="1">
      <c r="A428" s="313"/>
      <c r="B428" s="314"/>
      <c r="C428" s="313"/>
      <c r="D428" s="313"/>
      <c r="E428" s="313"/>
      <c r="F428" s="313"/>
      <c r="G428" s="313"/>
      <c r="H428" s="313"/>
      <c r="I428" s="313"/>
      <c r="J428" s="313"/>
      <c r="K428" s="402"/>
      <c r="L428" s="313"/>
    </row>
    <row r="429" spans="1:12" ht="15" customHeight="1">
      <c r="A429" s="313"/>
      <c r="B429" s="314"/>
      <c r="C429" s="313"/>
      <c r="D429" s="313"/>
      <c r="E429" s="313"/>
      <c r="F429" s="313"/>
      <c r="G429" s="313"/>
      <c r="H429" s="313"/>
      <c r="I429" s="313"/>
      <c r="J429" s="313"/>
      <c r="K429" s="402"/>
      <c r="L429" s="313"/>
    </row>
    <row r="430" spans="1:12" ht="15" customHeight="1">
      <c r="A430" s="313"/>
      <c r="B430" s="314"/>
      <c r="C430" s="313"/>
      <c r="D430" s="313"/>
      <c r="E430" s="313"/>
      <c r="F430" s="313"/>
      <c r="G430" s="313"/>
      <c r="H430" s="313"/>
      <c r="I430" s="313"/>
      <c r="J430" s="313"/>
      <c r="K430" s="402"/>
      <c r="L430" s="313"/>
    </row>
    <row r="431" spans="1:12" ht="15" customHeight="1">
      <c r="A431" s="313"/>
      <c r="B431" s="314"/>
      <c r="C431" s="313"/>
      <c r="D431" s="313"/>
      <c r="E431" s="313"/>
      <c r="F431" s="313"/>
      <c r="G431" s="313"/>
      <c r="H431" s="313"/>
      <c r="I431" s="313"/>
      <c r="J431" s="313"/>
      <c r="K431" s="402"/>
      <c r="L431" s="313"/>
    </row>
    <row r="432" spans="1:12" ht="15" customHeight="1">
      <c r="A432" s="313"/>
      <c r="B432" s="314"/>
      <c r="C432" s="313"/>
      <c r="D432" s="313"/>
      <c r="E432" s="313"/>
      <c r="F432" s="313"/>
      <c r="G432" s="313"/>
      <c r="H432" s="313"/>
      <c r="I432" s="313"/>
      <c r="J432" s="313"/>
      <c r="K432" s="402"/>
      <c r="L432" s="313"/>
    </row>
    <row r="433" spans="1:12" ht="15" customHeight="1">
      <c r="A433" s="313"/>
      <c r="B433" s="314"/>
      <c r="C433" s="313"/>
      <c r="D433" s="313"/>
      <c r="E433" s="313"/>
      <c r="F433" s="313"/>
      <c r="G433" s="313"/>
      <c r="H433" s="313"/>
      <c r="I433" s="313"/>
      <c r="J433" s="313"/>
      <c r="K433" s="402"/>
      <c r="L433" s="313"/>
    </row>
    <row r="434" spans="1:12" ht="15" customHeight="1">
      <c r="A434" s="313"/>
      <c r="B434" s="314"/>
      <c r="C434" s="313"/>
      <c r="D434" s="313"/>
      <c r="E434" s="313"/>
      <c r="F434" s="313"/>
      <c r="G434" s="313"/>
      <c r="H434" s="313"/>
      <c r="I434" s="313"/>
      <c r="J434" s="313"/>
      <c r="K434" s="402"/>
      <c r="L434" s="313"/>
    </row>
    <row r="435" spans="1:12" ht="15" customHeight="1">
      <c r="A435" s="313"/>
      <c r="B435" s="314"/>
      <c r="C435" s="313"/>
      <c r="D435" s="313"/>
      <c r="E435" s="313"/>
      <c r="F435" s="313"/>
      <c r="G435" s="313"/>
      <c r="H435" s="313"/>
      <c r="I435" s="313"/>
      <c r="J435" s="313"/>
      <c r="K435" s="402"/>
      <c r="L435" s="313"/>
    </row>
    <row r="436" spans="1:12" ht="15" customHeight="1">
      <c r="A436" s="313"/>
      <c r="B436" s="314"/>
      <c r="C436" s="313"/>
      <c r="D436" s="313"/>
      <c r="E436" s="313"/>
      <c r="F436" s="313"/>
      <c r="G436" s="313"/>
      <c r="H436" s="313"/>
      <c r="I436" s="313"/>
      <c r="J436" s="313"/>
      <c r="K436" s="402"/>
      <c r="L436" s="313"/>
    </row>
    <row r="437" spans="1:12" ht="15" customHeight="1">
      <c r="A437" s="313"/>
      <c r="B437" s="314"/>
      <c r="C437" s="313"/>
      <c r="D437" s="313"/>
      <c r="E437" s="313"/>
      <c r="F437" s="313"/>
      <c r="G437" s="313"/>
      <c r="H437" s="313"/>
      <c r="I437" s="313"/>
      <c r="J437" s="313"/>
      <c r="K437" s="402"/>
      <c r="L437" s="313"/>
    </row>
    <row r="438" spans="1:12" ht="15" customHeight="1">
      <c r="A438" s="313"/>
      <c r="B438" s="314"/>
      <c r="C438" s="313"/>
      <c r="D438" s="313"/>
      <c r="E438" s="313"/>
      <c r="F438" s="313"/>
      <c r="G438" s="313"/>
      <c r="H438" s="313"/>
      <c r="I438" s="313"/>
      <c r="J438" s="313"/>
      <c r="K438" s="402"/>
      <c r="L438" s="313"/>
    </row>
    <row r="439" spans="1:12" ht="15" customHeight="1">
      <c r="A439" s="313"/>
      <c r="B439" s="314"/>
      <c r="C439" s="313"/>
      <c r="D439" s="313"/>
      <c r="E439" s="313"/>
      <c r="F439" s="313"/>
      <c r="G439" s="313"/>
      <c r="H439" s="313"/>
      <c r="I439" s="313"/>
      <c r="J439" s="313"/>
      <c r="K439" s="402"/>
      <c r="L439" s="313"/>
    </row>
    <row r="440" spans="1:12" ht="15" customHeight="1">
      <c r="A440" s="313"/>
      <c r="B440" s="314"/>
      <c r="C440" s="313"/>
      <c r="D440" s="313"/>
      <c r="E440" s="313"/>
      <c r="F440" s="313"/>
      <c r="G440" s="313"/>
      <c r="H440" s="313"/>
      <c r="I440" s="313"/>
      <c r="J440" s="313"/>
      <c r="K440" s="402"/>
      <c r="L440" s="313"/>
    </row>
    <row r="441" spans="1:12" ht="15" customHeight="1">
      <c r="A441" s="313"/>
      <c r="B441" s="314"/>
      <c r="C441" s="313"/>
      <c r="D441" s="313"/>
      <c r="E441" s="313"/>
      <c r="F441" s="313"/>
      <c r="G441" s="313"/>
      <c r="H441" s="313"/>
      <c r="I441" s="313"/>
      <c r="J441" s="313"/>
      <c r="K441" s="402"/>
      <c r="L441" s="313"/>
    </row>
    <row r="442" spans="1:12" ht="15" customHeight="1">
      <c r="A442" s="313"/>
      <c r="B442" s="314"/>
      <c r="C442" s="313"/>
      <c r="D442" s="313"/>
      <c r="E442" s="313"/>
      <c r="F442" s="313"/>
      <c r="G442" s="313"/>
      <c r="H442" s="313"/>
      <c r="I442" s="313"/>
      <c r="J442" s="313"/>
      <c r="K442" s="402"/>
      <c r="L442" s="313"/>
    </row>
    <row r="443" spans="1:12" ht="15" customHeight="1">
      <c r="A443" s="313"/>
      <c r="B443" s="314"/>
      <c r="C443" s="313"/>
      <c r="D443" s="313"/>
      <c r="E443" s="313"/>
      <c r="F443" s="313"/>
      <c r="G443" s="313"/>
      <c r="H443" s="313"/>
      <c r="I443" s="313"/>
      <c r="J443" s="313"/>
      <c r="K443" s="402"/>
      <c r="L443" s="313"/>
    </row>
    <row r="444" spans="1:12" ht="15" customHeight="1">
      <c r="A444" s="313"/>
      <c r="B444" s="314"/>
      <c r="C444" s="313"/>
      <c r="D444" s="313"/>
      <c r="E444" s="313"/>
      <c r="F444" s="313"/>
      <c r="G444" s="313"/>
      <c r="H444" s="313"/>
      <c r="I444" s="313"/>
      <c r="J444" s="313"/>
      <c r="K444" s="402"/>
      <c r="L444" s="313"/>
    </row>
    <row r="445" spans="1:12" ht="15" customHeight="1">
      <c r="A445" s="313"/>
      <c r="B445" s="314"/>
      <c r="C445" s="313"/>
      <c r="D445" s="313"/>
      <c r="E445" s="313"/>
      <c r="F445" s="313"/>
      <c r="G445" s="313"/>
      <c r="H445" s="313"/>
      <c r="I445" s="313"/>
      <c r="J445" s="313"/>
      <c r="K445" s="402"/>
      <c r="L445" s="313"/>
    </row>
    <row r="446" spans="1:12" ht="15" customHeight="1">
      <c r="A446" s="313"/>
      <c r="B446" s="314"/>
      <c r="C446" s="313"/>
      <c r="D446" s="313"/>
      <c r="E446" s="313"/>
      <c r="F446" s="313"/>
      <c r="G446" s="313"/>
      <c r="H446" s="313"/>
      <c r="I446" s="313"/>
      <c r="J446" s="313"/>
      <c r="K446" s="402"/>
      <c r="L446" s="313"/>
    </row>
    <row r="447" spans="1:12" ht="15" customHeight="1">
      <c r="A447" s="313"/>
      <c r="B447" s="314"/>
      <c r="C447" s="313"/>
      <c r="D447" s="313"/>
      <c r="E447" s="313"/>
      <c r="F447" s="313"/>
      <c r="G447" s="313"/>
      <c r="H447" s="313"/>
      <c r="I447" s="313"/>
      <c r="J447" s="313"/>
      <c r="K447" s="402"/>
      <c r="L447" s="313"/>
    </row>
    <row r="448" spans="1:12" ht="15" customHeight="1">
      <c r="A448" s="313"/>
      <c r="B448" s="314"/>
      <c r="C448" s="313"/>
      <c r="D448" s="313"/>
      <c r="E448" s="313"/>
      <c r="F448" s="313"/>
      <c r="G448" s="313"/>
      <c r="H448" s="313"/>
      <c r="I448" s="313"/>
      <c r="J448" s="313"/>
      <c r="K448" s="402"/>
      <c r="L448" s="313"/>
    </row>
    <row r="449" spans="1:12" ht="15" customHeight="1">
      <c r="A449" s="313"/>
      <c r="B449" s="314"/>
      <c r="C449" s="313"/>
      <c r="D449" s="313"/>
      <c r="E449" s="313"/>
      <c r="F449" s="313"/>
      <c r="G449" s="313"/>
      <c r="H449" s="313"/>
      <c r="I449" s="313"/>
      <c r="J449" s="313"/>
      <c r="K449" s="402"/>
      <c r="L449" s="313"/>
    </row>
    <row r="450" spans="1:12" ht="15" customHeight="1">
      <c r="A450" s="313"/>
      <c r="B450" s="314"/>
      <c r="C450" s="313"/>
      <c r="D450" s="313"/>
      <c r="E450" s="313"/>
      <c r="F450" s="313"/>
      <c r="G450" s="313"/>
      <c r="H450" s="313"/>
      <c r="I450" s="313"/>
      <c r="J450" s="313"/>
      <c r="K450" s="402"/>
      <c r="L450" s="313"/>
    </row>
    <row r="451" spans="1:12" ht="15" customHeight="1">
      <c r="A451" s="313"/>
      <c r="B451" s="314"/>
      <c r="C451" s="313"/>
      <c r="D451" s="313"/>
      <c r="E451" s="313"/>
      <c r="F451" s="313"/>
      <c r="G451" s="313"/>
      <c r="H451" s="313"/>
      <c r="I451" s="313"/>
      <c r="J451" s="313"/>
      <c r="K451" s="402"/>
      <c r="L451" s="313"/>
    </row>
    <row r="452" spans="1:12" ht="15" customHeight="1">
      <c r="A452" s="313"/>
      <c r="B452" s="314"/>
      <c r="C452" s="313"/>
      <c r="D452" s="313"/>
      <c r="E452" s="313"/>
      <c r="F452" s="313"/>
      <c r="G452" s="313"/>
      <c r="H452" s="313"/>
      <c r="I452" s="313"/>
      <c r="J452" s="313"/>
      <c r="K452" s="402"/>
      <c r="L452" s="313"/>
    </row>
    <row r="453" spans="1:12" ht="15" customHeight="1">
      <c r="A453" s="313"/>
      <c r="B453" s="314"/>
      <c r="C453" s="313"/>
      <c r="D453" s="313"/>
      <c r="E453" s="313"/>
      <c r="F453" s="313"/>
      <c r="G453" s="313"/>
      <c r="H453" s="313"/>
      <c r="I453" s="313"/>
      <c r="J453" s="313"/>
      <c r="K453" s="402"/>
      <c r="L453" s="313"/>
    </row>
    <row r="454" spans="1:12" ht="15" customHeight="1">
      <c r="A454" s="313"/>
      <c r="B454" s="314"/>
      <c r="C454" s="313"/>
      <c r="D454" s="313"/>
      <c r="E454" s="313"/>
      <c r="F454" s="313"/>
      <c r="G454" s="313"/>
      <c r="H454" s="313"/>
      <c r="I454" s="313"/>
      <c r="J454" s="313"/>
      <c r="K454" s="402"/>
      <c r="L454" s="313"/>
    </row>
    <row r="455" spans="1:12" ht="15" customHeight="1">
      <c r="A455" s="313"/>
      <c r="B455" s="314"/>
      <c r="C455" s="313"/>
      <c r="D455" s="313"/>
      <c r="E455" s="313"/>
      <c r="F455" s="313"/>
      <c r="G455" s="313"/>
      <c r="H455" s="313"/>
      <c r="I455" s="313"/>
      <c r="J455" s="313"/>
      <c r="K455" s="402"/>
      <c r="L455" s="313"/>
    </row>
    <row r="456" spans="1:12" ht="15" customHeight="1">
      <c r="A456" s="313"/>
      <c r="B456" s="314"/>
      <c r="C456" s="313"/>
      <c r="D456" s="313"/>
      <c r="E456" s="313"/>
      <c r="F456" s="313"/>
      <c r="G456" s="313"/>
      <c r="H456" s="313"/>
      <c r="I456" s="313"/>
      <c r="J456" s="313"/>
      <c r="K456" s="402"/>
      <c r="L456" s="313"/>
    </row>
    <row r="457" spans="1:12" ht="15" customHeight="1">
      <c r="A457" s="313"/>
      <c r="B457" s="314"/>
      <c r="C457" s="313"/>
      <c r="D457" s="313"/>
      <c r="E457" s="313"/>
      <c r="F457" s="313"/>
      <c r="G457" s="313"/>
      <c r="H457" s="313"/>
      <c r="I457" s="313"/>
      <c r="J457" s="313"/>
      <c r="K457" s="402"/>
      <c r="L457" s="313"/>
    </row>
    <row r="458" spans="1:12" ht="15" customHeight="1">
      <c r="A458" s="313"/>
      <c r="B458" s="314"/>
      <c r="C458" s="313"/>
      <c r="D458" s="313"/>
      <c r="E458" s="313"/>
      <c r="F458" s="313"/>
      <c r="G458" s="313"/>
      <c r="H458" s="313"/>
      <c r="I458" s="313"/>
      <c r="J458" s="313"/>
      <c r="K458" s="402"/>
      <c r="L458" s="313"/>
    </row>
    <row r="459" spans="1:12" ht="15" customHeight="1">
      <c r="A459" s="313"/>
      <c r="B459" s="314"/>
      <c r="C459" s="313"/>
      <c r="D459" s="313"/>
      <c r="E459" s="313"/>
      <c r="F459" s="313"/>
      <c r="G459" s="313"/>
      <c r="H459" s="313"/>
      <c r="I459" s="313"/>
      <c r="J459" s="313"/>
      <c r="K459" s="402"/>
      <c r="L459" s="313"/>
    </row>
    <row r="460" spans="1:12" ht="15" customHeight="1">
      <c r="A460" s="313"/>
      <c r="B460" s="314"/>
      <c r="C460" s="313"/>
      <c r="D460" s="313"/>
      <c r="E460" s="313"/>
      <c r="F460" s="313"/>
      <c r="G460" s="313"/>
      <c r="H460" s="313"/>
      <c r="I460" s="313"/>
      <c r="J460" s="313"/>
      <c r="K460" s="402"/>
      <c r="L460" s="313"/>
    </row>
    <row r="461" spans="1:12" ht="15" customHeight="1">
      <c r="A461" s="313"/>
      <c r="B461" s="314"/>
      <c r="C461" s="313"/>
      <c r="D461" s="313"/>
      <c r="E461" s="313"/>
      <c r="F461" s="313"/>
      <c r="G461" s="313"/>
      <c r="H461" s="313"/>
      <c r="I461" s="313"/>
      <c r="J461" s="313"/>
      <c r="K461" s="402"/>
      <c r="L461" s="313"/>
    </row>
    <row r="462" spans="1:12" ht="15" customHeight="1">
      <c r="A462" s="313"/>
      <c r="B462" s="314"/>
      <c r="C462" s="313"/>
      <c r="D462" s="313"/>
      <c r="E462" s="313"/>
      <c r="F462" s="313"/>
      <c r="G462" s="313"/>
      <c r="H462" s="313"/>
      <c r="I462" s="313"/>
      <c r="J462" s="313"/>
      <c r="K462" s="402"/>
      <c r="L462" s="313"/>
    </row>
    <row r="463" spans="1:12" ht="15" customHeight="1">
      <c r="A463" s="313"/>
      <c r="B463" s="314"/>
      <c r="C463" s="313"/>
      <c r="D463" s="313"/>
      <c r="E463" s="313"/>
      <c r="F463" s="313"/>
      <c r="G463" s="313"/>
      <c r="H463" s="313"/>
      <c r="I463" s="313"/>
      <c r="J463" s="313"/>
      <c r="K463" s="402"/>
      <c r="L463" s="313"/>
    </row>
    <row r="464" spans="1:12" ht="15" customHeight="1">
      <c r="A464" s="313"/>
      <c r="B464" s="314"/>
      <c r="C464" s="313"/>
      <c r="D464" s="313"/>
      <c r="E464" s="313"/>
      <c r="F464" s="313"/>
      <c r="G464" s="313"/>
      <c r="H464" s="313"/>
      <c r="I464" s="313"/>
      <c r="J464" s="313"/>
      <c r="K464" s="402"/>
      <c r="L464" s="313"/>
    </row>
    <row r="465" spans="1:12" ht="15" customHeight="1">
      <c r="A465" s="313"/>
      <c r="B465" s="314"/>
      <c r="C465" s="313"/>
      <c r="D465" s="313"/>
      <c r="E465" s="313"/>
      <c r="F465" s="313"/>
      <c r="G465" s="313"/>
      <c r="H465" s="313"/>
      <c r="I465" s="313"/>
      <c r="J465" s="313"/>
      <c r="K465" s="402"/>
      <c r="L465" s="313"/>
    </row>
    <row r="466" spans="1:12" ht="15" customHeight="1">
      <c r="A466" s="313"/>
      <c r="B466" s="314"/>
      <c r="C466" s="313"/>
      <c r="D466" s="313"/>
      <c r="E466" s="313"/>
      <c r="F466" s="313"/>
      <c r="G466" s="313"/>
      <c r="H466" s="313"/>
      <c r="I466" s="313"/>
      <c r="J466" s="313"/>
      <c r="K466" s="402"/>
      <c r="L466" s="313"/>
    </row>
    <row r="467" spans="1:12" ht="15" customHeight="1">
      <c r="A467" s="313"/>
      <c r="B467" s="314"/>
      <c r="C467" s="313"/>
      <c r="D467" s="313"/>
      <c r="E467" s="313"/>
      <c r="F467" s="313"/>
      <c r="G467" s="313"/>
      <c r="H467" s="313"/>
      <c r="I467" s="313"/>
      <c r="J467" s="313"/>
      <c r="K467" s="402"/>
      <c r="L467" s="313"/>
    </row>
    <row r="468" spans="1:12" ht="15" customHeight="1">
      <c r="A468" s="313"/>
      <c r="B468" s="314"/>
      <c r="C468" s="313"/>
      <c r="D468" s="313"/>
      <c r="E468" s="313"/>
      <c r="F468" s="313"/>
      <c r="G468" s="313"/>
      <c r="H468" s="313"/>
      <c r="I468" s="313"/>
      <c r="J468" s="313"/>
      <c r="K468" s="402"/>
      <c r="L468" s="313"/>
    </row>
    <row r="469" spans="1:12" ht="15" customHeight="1">
      <c r="A469" s="313"/>
      <c r="B469" s="314"/>
      <c r="C469" s="313"/>
      <c r="D469" s="313"/>
      <c r="E469" s="313"/>
      <c r="F469" s="313"/>
      <c r="G469" s="313"/>
      <c r="H469" s="313"/>
      <c r="I469" s="313"/>
      <c r="J469" s="313"/>
      <c r="K469" s="402"/>
      <c r="L469" s="313"/>
    </row>
    <row r="470" spans="1:12" ht="15" customHeight="1">
      <c r="A470" s="313"/>
      <c r="B470" s="314"/>
      <c r="C470" s="313"/>
      <c r="D470" s="313"/>
      <c r="E470" s="313"/>
      <c r="F470" s="313"/>
      <c r="G470" s="313"/>
      <c r="H470" s="313"/>
      <c r="I470" s="313"/>
      <c r="J470" s="313"/>
      <c r="K470" s="402"/>
      <c r="L470" s="313"/>
    </row>
    <row r="471" spans="1:12" ht="15" customHeight="1">
      <c r="A471" s="313"/>
      <c r="B471" s="314"/>
      <c r="C471" s="313"/>
      <c r="D471" s="313"/>
      <c r="E471" s="313"/>
      <c r="F471" s="313"/>
      <c r="G471" s="313"/>
      <c r="H471" s="313"/>
      <c r="I471" s="313"/>
      <c r="J471" s="313"/>
      <c r="K471" s="402"/>
      <c r="L471" s="313"/>
    </row>
    <row r="472" spans="1:12" ht="15" customHeight="1">
      <c r="A472" s="313"/>
      <c r="B472" s="314"/>
      <c r="C472" s="313"/>
      <c r="D472" s="313"/>
      <c r="E472" s="313"/>
      <c r="F472" s="313"/>
      <c r="G472" s="313"/>
      <c r="H472" s="313"/>
      <c r="I472" s="313"/>
      <c r="J472" s="313"/>
      <c r="K472" s="402"/>
      <c r="L472" s="313"/>
    </row>
    <row r="473" spans="1:12" ht="15" customHeight="1">
      <c r="A473" s="313"/>
      <c r="B473" s="314"/>
      <c r="C473" s="313"/>
      <c r="D473" s="313"/>
      <c r="E473" s="313"/>
      <c r="F473" s="313"/>
      <c r="G473" s="313"/>
      <c r="H473" s="313"/>
      <c r="I473" s="313"/>
      <c r="J473" s="313"/>
      <c r="K473" s="402"/>
      <c r="L473" s="313"/>
    </row>
    <row r="474" spans="1:12" ht="15" customHeight="1">
      <c r="A474" s="313"/>
      <c r="B474" s="314"/>
      <c r="C474" s="313"/>
      <c r="D474" s="313"/>
      <c r="E474" s="313"/>
      <c r="F474" s="313"/>
      <c r="G474" s="313"/>
      <c r="H474" s="313"/>
      <c r="I474" s="313"/>
      <c r="J474" s="313"/>
      <c r="K474" s="402"/>
      <c r="L474" s="313"/>
    </row>
    <row r="475" spans="1:12" ht="15" customHeight="1">
      <c r="A475" s="313"/>
      <c r="B475" s="314"/>
      <c r="C475" s="313"/>
      <c r="D475" s="313"/>
      <c r="E475" s="313"/>
      <c r="F475" s="313"/>
      <c r="G475" s="313"/>
      <c r="H475" s="313"/>
      <c r="I475" s="313"/>
      <c r="J475" s="313"/>
      <c r="K475" s="402"/>
      <c r="L475" s="313"/>
    </row>
    <row r="476" spans="1:12" ht="15" customHeight="1">
      <c r="A476" s="313"/>
      <c r="B476" s="314"/>
      <c r="C476" s="313"/>
      <c r="D476" s="313"/>
      <c r="E476" s="313"/>
      <c r="F476" s="313"/>
      <c r="G476" s="313"/>
      <c r="H476" s="313"/>
      <c r="I476" s="313"/>
      <c r="J476" s="313"/>
      <c r="K476" s="402"/>
      <c r="L476" s="313"/>
    </row>
    <row r="477" spans="1:12" ht="15" customHeight="1">
      <c r="A477" s="313"/>
      <c r="B477" s="314"/>
      <c r="C477" s="313"/>
      <c r="D477" s="313"/>
      <c r="E477" s="313"/>
      <c r="F477" s="313"/>
      <c r="G477" s="313"/>
      <c r="H477" s="313"/>
      <c r="I477" s="313"/>
      <c r="J477" s="313"/>
      <c r="K477" s="402"/>
      <c r="L477" s="313"/>
    </row>
    <row r="478" spans="1:12" ht="15" customHeight="1">
      <c r="A478" s="313"/>
      <c r="B478" s="314"/>
      <c r="C478" s="313"/>
      <c r="D478" s="313"/>
      <c r="E478" s="313"/>
      <c r="F478" s="313"/>
      <c r="G478" s="313"/>
      <c r="H478" s="313"/>
      <c r="I478" s="313"/>
      <c r="J478" s="313"/>
      <c r="K478" s="402"/>
      <c r="L478" s="313"/>
    </row>
    <row r="479" spans="1:12" ht="15" customHeight="1">
      <c r="A479" s="313"/>
      <c r="B479" s="314"/>
      <c r="C479" s="313"/>
      <c r="D479" s="313"/>
      <c r="E479" s="313"/>
      <c r="F479" s="313"/>
      <c r="G479" s="313"/>
      <c r="H479" s="313"/>
      <c r="I479" s="313"/>
      <c r="J479" s="313"/>
      <c r="K479" s="402"/>
      <c r="L479" s="313"/>
    </row>
    <row r="480" spans="1:12" ht="15" customHeight="1">
      <c r="A480" s="313"/>
      <c r="B480" s="314"/>
      <c r="C480" s="313"/>
      <c r="D480" s="313"/>
      <c r="E480" s="313"/>
      <c r="F480" s="313"/>
      <c r="G480" s="313"/>
      <c r="H480" s="313"/>
      <c r="I480" s="313"/>
      <c r="J480" s="313"/>
      <c r="K480" s="402"/>
      <c r="L480" s="313"/>
    </row>
    <row r="481" spans="1:12" ht="15" customHeight="1">
      <c r="A481" s="313"/>
      <c r="B481" s="314"/>
      <c r="C481" s="313"/>
      <c r="D481" s="313"/>
      <c r="E481" s="313"/>
      <c r="F481" s="313"/>
      <c r="G481" s="313"/>
      <c r="H481" s="313"/>
      <c r="I481" s="313"/>
      <c r="J481" s="313"/>
      <c r="K481" s="402"/>
      <c r="L481" s="313"/>
    </row>
    <row r="482" spans="1:12" ht="15" customHeight="1">
      <c r="A482" s="313"/>
      <c r="B482" s="314"/>
      <c r="C482" s="313"/>
      <c r="D482" s="313"/>
      <c r="E482" s="313"/>
      <c r="F482" s="313"/>
      <c r="G482" s="313"/>
      <c r="H482" s="313"/>
      <c r="I482" s="313"/>
      <c r="J482" s="313"/>
      <c r="K482" s="402"/>
      <c r="L482" s="313"/>
    </row>
    <row r="483" spans="1:12" ht="15" customHeight="1">
      <c r="A483" s="313"/>
      <c r="B483" s="314"/>
      <c r="C483" s="313"/>
      <c r="D483" s="313"/>
      <c r="E483" s="313"/>
      <c r="F483" s="313"/>
      <c r="G483" s="313"/>
      <c r="H483" s="313"/>
      <c r="I483" s="313"/>
      <c r="J483" s="313"/>
      <c r="K483" s="402"/>
      <c r="L483" s="313"/>
    </row>
    <row r="484" spans="1:12" ht="15" customHeight="1">
      <c r="A484" s="313"/>
      <c r="B484" s="314"/>
      <c r="C484" s="313"/>
      <c r="D484" s="313"/>
      <c r="E484" s="313"/>
      <c r="F484" s="313"/>
      <c r="G484" s="313"/>
      <c r="H484" s="313"/>
      <c r="I484" s="313"/>
      <c r="J484" s="313"/>
      <c r="K484" s="402"/>
      <c r="L484" s="313"/>
    </row>
    <row r="485" spans="1:12" ht="15" customHeight="1">
      <c r="A485" s="313"/>
      <c r="B485" s="314"/>
      <c r="C485" s="313"/>
      <c r="D485" s="313"/>
      <c r="E485" s="313"/>
      <c r="F485" s="313"/>
      <c r="G485" s="313"/>
      <c r="H485" s="313"/>
      <c r="I485" s="313"/>
      <c r="J485" s="313"/>
      <c r="K485" s="402"/>
      <c r="L485" s="313"/>
    </row>
    <row r="486" spans="1:12" ht="15" customHeight="1">
      <c r="A486" s="313"/>
      <c r="B486" s="314"/>
      <c r="C486" s="313"/>
      <c r="D486" s="313"/>
      <c r="E486" s="313"/>
      <c r="F486" s="313"/>
      <c r="G486" s="313"/>
      <c r="H486" s="313"/>
      <c r="I486" s="313"/>
      <c r="J486" s="313"/>
      <c r="K486" s="402"/>
      <c r="L486" s="313"/>
    </row>
    <row r="487" spans="1:12" ht="15" customHeight="1">
      <c r="A487" s="313"/>
      <c r="B487" s="314"/>
      <c r="C487" s="313"/>
      <c r="D487" s="313"/>
      <c r="E487" s="313"/>
      <c r="F487" s="313"/>
      <c r="G487" s="313"/>
      <c r="H487" s="313"/>
      <c r="I487" s="313"/>
      <c r="J487" s="313"/>
      <c r="K487" s="402"/>
      <c r="L487" s="313"/>
    </row>
    <row r="488" spans="1:12" ht="15" customHeight="1">
      <c r="A488" s="313"/>
      <c r="B488" s="314"/>
      <c r="C488" s="313"/>
      <c r="D488" s="313"/>
      <c r="E488" s="313"/>
      <c r="F488" s="313"/>
      <c r="G488" s="313"/>
      <c r="H488" s="313"/>
      <c r="I488" s="313"/>
      <c r="J488" s="313"/>
      <c r="K488" s="402"/>
      <c r="L488" s="313"/>
    </row>
    <row r="489" spans="1:12" ht="15" customHeight="1">
      <c r="A489" s="313"/>
      <c r="B489" s="314"/>
      <c r="C489" s="313"/>
      <c r="D489" s="313"/>
      <c r="E489" s="313"/>
      <c r="F489" s="313"/>
      <c r="G489" s="313"/>
      <c r="H489" s="313"/>
      <c r="I489" s="313"/>
      <c r="J489" s="313"/>
      <c r="K489" s="402"/>
      <c r="L489" s="313"/>
    </row>
    <row r="490" spans="1:12" ht="15" customHeight="1">
      <c r="A490" s="313"/>
      <c r="B490" s="314"/>
      <c r="C490" s="313"/>
      <c r="D490" s="313"/>
      <c r="E490" s="313"/>
      <c r="F490" s="313"/>
      <c r="G490" s="313"/>
      <c r="H490" s="313"/>
      <c r="I490" s="313"/>
      <c r="J490" s="313"/>
      <c r="K490" s="402"/>
      <c r="L490" s="313"/>
    </row>
    <row r="491" spans="1:12" ht="15" customHeight="1">
      <c r="A491" s="313"/>
      <c r="B491" s="314"/>
      <c r="C491" s="313"/>
      <c r="D491" s="313"/>
      <c r="E491" s="313"/>
      <c r="F491" s="313"/>
      <c r="G491" s="313"/>
      <c r="H491" s="313"/>
      <c r="I491" s="313"/>
      <c r="J491" s="313"/>
      <c r="K491" s="402"/>
      <c r="L491" s="313"/>
    </row>
    <row r="492" spans="1:12" ht="15" customHeight="1">
      <c r="A492" s="313"/>
      <c r="B492" s="314"/>
      <c r="C492" s="313"/>
      <c r="D492" s="313"/>
      <c r="E492" s="313"/>
      <c r="F492" s="313"/>
      <c r="G492" s="313"/>
      <c r="H492" s="313"/>
      <c r="I492" s="313"/>
      <c r="J492" s="313"/>
      <c r="K492" s="402"/>
      <c r="L492" s="313"/>
    </row>
    <row r="493" spans="1:12" ht="15" customHeight="1">
      <c r="A493" s="313"/>
      <c r="B493" s="314"/>
      <c r="C493" s="313"/>
      <c r="D493" s="313"/>
      <c r="E493" s="313"/>
      <c r="F493" s="313"/>
      <c r="G493" s="313"/>
      <c r="H493" s="313"/>
      <c r="I493" s="313"/>
      <c r="J493" s="313"/>
      <c r="K493" s="402"/>
      <c r="L493" s="313"/>
    </row>
    <row r="494" spans="1:12" ht="15" customHeight="1">
      <c r="A494" s="313"/>
      <c r="B494" s="314"/>
      <c r="C494" s="313"/>
      <c r="D494" s="313"/>
      <c r="E494" s="313"/>
      <c r="F494" s="313"/>
      <c r="G494" s="313"/>
      <c r="H494" s="313"/>
      <c r="I494" s="313"/>
      <c r="J494" s="313"/>
      <c r="K494" s="402"/>
      <c r="L494" s="313"/>
    </row>
    <row r="495" spans="1:12" ht="15" customHeight="1">
      <c r="A495" s="313"/>
      <c r="B495" s="314"/>
      <c r="C495" s="313"/>
      <c r="D495" s="313"/>
      <c r="E495" s="313"/>
      <c r="F495" s="313"/>
      <c r="G495" s="313"/>
      <c r="H495" s="313"/>
      <c r="I495" s="313"/>
      <c r="J495" s="313"/>
      <c r="K495" s="402"/>
      <c r="L495" s="313"/>
    </row>
    <row r="496" spans="1:12" ht="15" customHeight="1">
      <c r="A496" s="313"/>
      <c r="B496" s="314"/>
      <c r="C496" s="313"/>
      <c r="D496" s="313"/>
      <c r="E496" s="313"/>
      <c r="F496" s="313"/>
      <c r="G496" s="313"/>
      <c r="H496" s="313"/>
      <c r="I496" s="313"/>
      <c r="J496" s="313"/>
      <c r="K496" s="402"/>
      <c r="L496" s="313"/>
    </row>
    <row r="497" spans="1:12" ht="15" customHeight="1">
      <c r="A497" s="313"/>
      <c r="B497" s="314"/>
      <c r="C497" s="313"/>
      <c r="D497" s="313"/>
      <c r="E497" s="313"/>
      <c r="F497" s="313"/>
      <c r="G497" s="313"/>
      <c r="H497" s="313"/>
      <c r="I497" s="313"/>
      <c r="J497" s="313"/>
      <c r="K497" s="402"/>
      <c r="L497" s="313"/>
    </row>
    <row r="498" spans="1:12" ht="15" customHeight="1">
      <c r="A498" s="313"/>
      <c r="B498" s="314"/>
      <c r="C498" s="313"/>
      <c r="D498" s="313"/>
      <c r="E498" s="313"/>
      <c r="F498" s="313"/>
      <c r="G498" s="313"/>
      <c r="H498" s="313"/>
      <c r="I498" s="313"/>
      <c r="J498" s="313"/>
      <c r="K498" s="402"/>
      <c r="L498" s="313"/>
    </row>
    <row r="499" spans="1:12" ht="15" customHeight="1">
      <c r="A499" s="313"/>
      <c r="B499" s="314"/>
      <c r="C499" s="313"/>
      <c r="D499" s="313"/>
      <c r="E499" s="313"/>
      <c r="F499" s="313"/>
      <c r="G499" s="313"/>
      <c r="H499" s="313"/>
      <c r="I499" s="313"/>
      <c r="J499" s="313"/>
      <c r="K499" s="402"/>
      <c r="L499" s="313"/>
    </row>
    <row r="500" spans="1:12" ht="15" customHeight="1">
      <c r="A500" s="313"/>
      <c r="B500" s="314"/>
      <c r="C500" s="313"/>
      <c r="D500" s="313"/>
      <c r="E500" s="313"/>
      <c r="F500" s="313"/>
      <c r="G500" s="313"/>
      <c r="H500" s="313"/>
      <c r="I500" s="313"/>
      <c r="J500" s="313"/>
      <c r="K500" s="402"/>
      <c r="L500" s="313"/>
    </row>
    <row r="501" spans="1:12" ht="15" customHeight="1">
      <c r="A501" s="313"/>
      <c r="B501" s="314"/>
      <c r="C501" s="313"/>
      <c r="D501" s="313"/>
      <c r="E501" s="313"/>
      <c r="F501" s="313"/>
      <c r="G501" s="313"/>
      <c r="H501" s="313"/>
      <c r="I501" s="313"/>
      <c r="J501" s="313"/>
      <c r="K501" s="402"/>
      <c r="L501" s="313"/>
    </row>
    <row r="502" spans="1:12" ht="15" customHeight="1">
      <c r="A502" s="313"/>
      <c r="B502" s="314"/>
      <c r="C502" s="313"/>
      <c r="D502" s="313"/>
      <c r="E502" s="313"/>
      <c r="F502" s="313"/>
      <c r="G502" s="313"/>
      <c r="H502" s="313"/>
      <c r="I502" s="313"/>
      <c r="J502" s="313"/>
      <c r="K502" s="402"/>
      <c r="L502" s="313"/>
    </row>
    <row r="503" spans="1:12" ht="15" customHeight="1">
      <c r="A503" s="313"/>
      <c r="B503" s="314"/>
      <c r="C503" s="313"/>
      <c r="D503" s="313"/>
      <c r="E503" s="313"/>
      <c r="F503" s="313"/>
      <c r="G503" s="313"/>
      <c r="H503" s="313"/>
      <c r="I503" s="313"/>
      <c r="J503" s="313"/>
      <c r="K503" s="402"/>
      <c r="L503" s="313"/>
    </row>
    <row r="504" spans="1:12" ht="15" customHeight="1">
      <c r="A504" s="313"/>
      <c r="B504" s="314"/>
      <c r="C504" s="313"/>
      <c r="D504" s="313"/>
      <c r="E504" s="313"/>
      <c r="F504" s="313"/>
      <c r="G504" s="313"/>
      <c r="H504" s="313"/>
      <c r="I504" s="313"/>
      <c r="J504" s="313"/>
      <c r="K504" s="402"/>
      <c r="L504" s="313"/>
    </row>
    <row r="505" spans="1:12" ht="15" customHeight="1">
      <c r="A505" s="313"/>
      <c r="B505" s="314"/>
      <c r="C505" s="313"/>
      <c r="D505" s="313"/>
      <c r="E505" s="313"/>
      <c r="F505" s="313"/>
      <c r="G505" s="313"/>
      <c r="H505" s="313"/>
      <c r="I505" s="313"/>
      <c r="J505" s="313"/>
      <c r="K505" s="402"/>
      <c r="L505" s="313"/>
    </row>
    <row r="506" spans="1:12" ht="15" customHeight="1">
      <c r="A506" s="313"/>
      <c r="B506" s="314"/>
      <c r="C506" s="313"/>
      <c r="D506" s="313"/>
      <c r="E506" s="313"/>
      <c r="F506" s="313"/>
      <c r="G506" s="313"/>
      <c r="H506" s="313"/>
      <c r="I506" s="313"/>
      <c r="J506" s="313"/>
      <c r="K506" s="402"/>
      <c r="L506" s="313"/>
    </row>
    <row r="507" spans="1:12" ht="15" customHeight="1">
      <c r="A507" s="313"/>
      <c r="B507" s="314"/>
      <c r="C507" s="313"/>
      <c r="D507" s="313"/>
      <c r="E507" s="313"/>
      <c r="F507" s="313"/>
      <c r="G507" s="313"/>
      <c r="H507" s="313"/>
      <c r="I507" s="313"/>
      <c r="J507" s="313"/>
      <c r="K507" s="402"/>
      <c r="L507" s="313"/>
    </row>
    <row r="508" spans="1:12" ht="15" customHeight="1">
      <c r="A508" s="313"/>
      <c r="B508" s="314"/>
      <c r="C508" s="313"/>
      <c r="D508" s="313"/>
      <c r="E508" s="313"/>
      <c r="F508" s="313"/>
      <c r="G508" s="313"/>
      <c r="H508" s="313"/>
      <c r="I508" s="313"/>
      <c r="J508" s="313"/>
      <c r="K508" s="402"/>
      <c r="L508" s="313"/>
    </row>
    <row r="509" spans="1:12" ht="15" customHeight="1">
      <c r="A509" s="313"/>
      <c r="B509" s="314"/>
      <c r="C509" s="313"/>
      <c r="D509" s="313"/>
      <c r="E509" s="313"/>
      <c r="F509" s="313"/>
      <c r="G509" s="313"/>
      <c r="H509" s="313"/>
      <c r="I509" s="313"/>
      <c r="J509" s="313"/>
      <c r="K509" s="402"/>
      <c r="L509" s="313"/>
    </row>
    <row r="510" spans="1:12" ht="15" customHeight="1">
      <c r="A510" s="313"/>
      <c r="B510" s="314"/>
      <c r="C510" s="313"/>
      <c r="D510" s="313"/>
      <c r="E510" s="313"/>
      <c r="F510" s="313"/>
      <c r="G510" s="313"/>
      <c r="H510" s="313"/>
      <c r="I510" s="313"/>
      <c r="J510" s="313"/>
      <c r="K510" s="402"/>
      <c r="L510" s="313"/>
    </row>
    <row r="511" spans="1:12" ht="15" customHeight="1">
      <c r="A511" s="313"/>
      <c r="B511" s="314"/>
      <c r="C511" s="313"/>
      <c r="D511" s="313"/>
      <c r="E511" s="313"/>
      <c r="F511" s="313"/>
      <c r="G511" s="313"/>
      <c r="H511" s="313"/>
      <c r="I511" s="313"/>
      <c r="J511" s="313"/>
      <c r="K511" s="402"/>
      <c r="L511" s="313"/>
    </row>
    <row r="512" spans="1:12" ht="15" customHeight="1">
      <c r="A512" s="313"/>
      <c r="B512" s="314"/>
      <c r="C512" s="313"/>
      <c r="D512" s="313"/>
      <c r="E512" s="313"/>
      <c r="F512" s="313"/>
      <c r="G512" s="313"/>
      <c r="H512" s="313"/>
      <c r="I512" s="313"/>
      <c r="J512" s="313"/>
      <c r="K512" s="402"/>
      <c r="L512" s="313"/>
    </row>
    <row r="513" spans="1:12" ht="15" customHeight="1">
      <c r="A513" s="313"/>
      <c r="B513" s="314"/>
      <c r="C513" s="313"/>
      <c r="D513" s="313"/>
      <c r="E513" s="313"/>
      <c r="F513" s="313"/>
      <c r="G513" s="313"/>
      <c r="H513" s="313"/>
      <c r="I513" s="313"/>
      <c r="J513" s="313"/>
      <c r="K513" s="402"/>
      <c r="L513" s="313"/>
    </row>
    <row r="514" spans="1:12" ht="15" customHeight="1">
      <c r="A514" s="313"/>
      <c r="B514" s="314"/>
      <c r="C514" s="313"/>
      <c r="D514" s="313"/>
      <c r="E514" s="313"/>
      <c r="F514" s="313"/>
      <c r="G514" s="313"/>
      <c r="H514" s="313"/>
      <c r="I514" s="313"/>
      <c r="J514" s="313"/>
      <c r="K514" s="402"/>
      <c r="L514" s="313"/>
    </row>
    <row r="515" spans="1:12" ht="15" customHeight="1">
      <c r="A515" s="313"/>
      <c r="B515" s="314"/>
      <c r="C515" s="313"/>
      <c r="D515" s="313"/>
      <c r="E515" s="313"/>
      <c r="F515" s="313"/>
      <c r="G515" s="313"/>
      <c r="H515" s="313"/>
      <c r="I515" s="313"/>
      <c r="J515" s="313"/>
      <c r="K515" s="402"/>
      <c r="L515" s="313"/>
    </row>
    <row r="516" spans="1:12" ht="15" customHeight="1">
      <c r="A516" s="313"/>
      <c r="B516" s="314"/>
      <c r="C516" s="313"/>
      <c r="D516" s="313"/>
      <c r="E516" s="313"/>
      <c r="F516" s="313"/>
      <c r="G516" s="313"/>
      <c r="H516" s="313"/>
      <c r="I516" s="313"/>
      <c r="J516" s="313"/>
      <c r="K516" s="402"/>
      <c r="L516" s="313"/>
    </row>
    <row r="517" spans="1:12" ht="15" customHeight="1">
      <c r="A517" s="313"/>
      <c r="B517" s="314"/>
      <c r="C517" s="313"/>
      <c r="D517" s="313"/>
      <c r="E517" s="313"/>
      <c r="F517" s="313"/>
      <c r="G517" s="313"/>
      <c r="H517" s="313"/>
      <c r="I517" s="313"/>
      <c r="J517" s="313"/>
      <c r="K517" s="402"/>
      <c r="L517" s="313"/>
    </row>
    <row r="518" spans="1:12" ht="15" customHeight="1">
      <c r="A518" s="313"/>
      <c r="B518" s="314"/>
      <c r="C518" s="313"/>
      <c r="D518" s="313"/>
      <c r="E518" s="313"/>
      <c r="F518" s="313"/>
      <c r="G518" s="313"/>
      <c r="H518" s="313"/>
      <c r="I518" s="313"/>
      <c r="J518" s="313"/>
      <c r="K518" s="402"/>
      <c r="L518" s="313"/>
    </row>
    <row r="519" spans="1:12" ht="15" customHeight="1">
      <c r="A519" s="313"/>
      <c r="B519" s="314"/>
      <c r="C519" s="313"/>
      <c r="D519" s="313"/>
      <c r="E519" s="313"/>
      <c r="F519" s="313"/>
      <c r="G519" s="313"/>
      <c r="H519" s="313"/>
      <c r="I519" s="313"/>
      <c r="J519" s="313"/>
      <c r="K519" s="402"/>
      <c r="L519" s="313"/>
    </row>
    <row r="520" spans="1:12" ht="15" customHeight="1">
      <c r="A520" s="313"/>
      <c r="B520" s="314"/>
      <c r="C520" s="313"/>
      <c r="D520" s="313"/>
      <c r="E520" s="313"/>
      <c r="F520" s="313"/>
      <c r="G520" s="313"/>
      <c r="H520" s="313"/>
      <c r="I520" s="313"/>
      <c r="J520" s="313"/>
      <c r="K520" s="402"/>
      <c r="L520" s="313"/>
    </row>
    <row r="521" spans="1:12" ht="15" customHeight="1">
      <c r="A521" s="313"/>
      <c r="B521" s="314"/>
      <c r="C521" s="313"/>
      <c r="D521" s="313"/>
      <c r="E521" s="313"/>
      <c r="F521" s="313"/>
      <c r="G521" s="313"/>
      <c r="H521" s="313"/>
      <c r="I521" s="313"/>
      <c r="J521" s="313"/>
      <c r="K521" s="402"/>
      <c r="L521" s="313"/>
    </row>
    <row r="522" spans="1:12" ht="15" customHeight="1">
      <c r="A522" s="313"/>
      <c r="B522" s="314"/>
      <c r="C522" s="313"/>
      <c r="D522" s="313"/>
      <c r="E522" s="313"/>
      <c r="F522" s="313"/>
      <c r="G522" s="313"/>
      <c r="H522" s="313"/>
      <c r="I522" s="313"/>
      <c r="J522" s="313"/>
      <c r="K522" s="402"/>
      <c r="L522" s="313"/>
    </row>
    <row r="523" spans="1:12" ht="15" customHeight="1">
      <c r="A523" s="313"/>
      <c r="B523" s="314"/>
      <c r="C523" s="313"/>
      <c r="D523" s="313"/>
      <c r="E523" s="313"/>
      <c r="F523" s="313"/>
      <c r="G523" s="313"/>
      <c r="H523" s="313"/>
      <c r="I523" s="313"/>
      <c r="J523" s="313"/>
      <c r="K523" s="402"/>
      <c r="L523" s="313"/>
    </row>
    <row r="524" spans="1:12" ht="15" customHeight="1">
      <c r="A524" s="313"/>
      <c r="B524" s="314"/>
      <c r="C524" s="313"/>
      <c r="D524" s="313"/>
      <c r="E524" s="313"/>
      <c r="F524" s="313"/>
      <c r="G524" s="313"/>
      <c r="H524" s="313"/>
      <c r="I524" s="313"/>
      <c r="J524" s="313"/>
      <c r="K524" s="402"/>
      <c r="L524" s="313"/>
    </row>
    <row r="525" spans="1:12" ht="15" customHeight="1">
      <c r="A525" s="313"/>
      <c r="B525" s="314"/>
      <c r="C525" s="313"/>
      <c r="D525" s="313"/>
      <c r="E525" s="313"/>
      <c r="F525" s="313"/>
      <c r="G525" s="313"/>
      <c r="H525" s="313"/>
      <c r="I525" s="313"/>
      <c r="J525" s="313"/>
      <c r="K525" s="402"/>
      <c r="L525" s="313"/>
    </row>
    <row r="526" spans="1:12" ht="15" customHeight="1">
      <c r="A526" s="313"/>
      <c r="B526" s="314"/>
      <c r="C526" s="313"/>
      <c r="D526" s="313"/>
      <c r="E526" s="313"/>
      <c r="F526" s="313"/>
      <c r="G526" s="313"/>
      <c r="H526" s="313"/>
      <c r="I526" s="313"/>
      <c r="J526" s="313"/>
      <c r="K526" s="402"/>
      <c r="L526" s="313"/>
    </row>
    <row r="527" spans="1:12" ht="15" customHeight="1">
      <c r="A527" s="313"/>
      <c r="B527" s="314"/>
      <c r="C527" s="313"/>
      <c r="D527" s="313"/>
      <c r="E527" s="313"/>
      <c r="F527" s="313"/>
      <c r="G527" s="313"/>
      <c r="H527" s="313"/>
      <c r="I527" s="313"/>
      <c r="J527" s="313"/>
      <c r="K527" s="402"/>
      <c r="L527" s="313"/>
    </row>
    <row r="528" spans="1:12" ht="15" customHeight="1">
      <c r="A528" s="313"/>
      <c r="B528" s="314"/>
      <c r="C528" s="313"/>
      <c r="D528" s="313"/>
      <c r="E528" s="313"/>
      <c r="F528" s="313"/>
      <c r="G528" s="313"/>
      <c r="H528" s="313"/>
      <c r="I528" s="313"/>
      <c r="J528" s="313"/>
      <c r="K528" s="402"/>
      <c r="L528" s="313"/>
    </row>
    <row r="529" spans="1:12" ht="15" customHeight="1">
      <c r="A529" s="313"/>
      <c r="B529" s="314"/>
      <c r="C529" s="313"/>
      <c r="D529" s="313"/>
      <c r="E529" s="313"/>
      <c r="F529" s="313"/>
      <c r="G529" s="313"/>
      <c r="H529" s="313"/>
      <c r="I529" s="313"/>
      <c r="J529" s="313"/>
      <c r="K529" s="402"/>
      <c r="L529" s="313"/>
    </row>
    <row r="530" spans="1:12" ht="15" customHeight="1">
      <c r="A530" s="313"/>
      <c r="B530" s="314"/>
      <c r="C530" s="313"/>
      <c r="D530" s="313"/>
      <c r="E530" s="313"/>
      <c r="F530" s="313"/>
      <c r="G530" s="313"/>
      <c r="H530" s="313"/>
      <c r="I530" s="313"/>
      <c r="J530" s="313"/>
      <c r="K530" s="402"/>
      <c r="L530" s="313"/>
    </row>
    <row r="531" spans="1:12" ht="15" customHeight="1">
      <c r="A531" s="313"/>
      <c r="B531" s="314"/>
      <c r="C531" s="313"/>
      <c r="D531" s="313"/>
      <c r="E531" s="313"/>
      <c r="F531" s="313"/>
      <c r="G531" s="313"/>
      <c r="H531" s="313"/>
      <c r="I531" s="313"/>
      <c r="J531" s="313"/>
      <c r="K531" s="402"/>
      <c r="L531" s="313"/>
    </row>
    <row r="532" spans="1:12" ht="15" customHeight="1">
      <c r="A532" s="313"/>
      <c r="B532" s="314"/>
      <c r="C532" s="313"/>
      <c r="D532" s="313"/>
      <c r="E532" s="313"/>
      <c r="F532" s="313"/>
      <c r="G532" s="313"/>
      <c r="H532" s="313"/>
      <c r="I532" s="313"/>
      <c r="J532" s="313"/>
      <c r="K532" s="402"/>
      <c r="L532" s="313"/>
    </row>
    <row r="533" spans="1:12" ht="15" customHeight="1">
      <c r="A533" s="313"/>
      <c r="B533" s="314"/>
      <c r="C533" s="313"/>
      <c r="D533" s="313"/>
      <c r="E533" s="313"/>
      <c r="F533" s="313"/>
      <c r="G533" s="313"/>
      <c r="H533" s="313"/>
      <c r="I533" s="313"/>
      <c r="J533" s="313"/>
      <c r="K533" s="402"/>
      <c r="L533" s="313"/>
    </row>
    <row r="534" spans="1:12" ht="15" customHeight="1">
      <c r="A534" s="313"/>
      <c r="B534" s="314"/>
      <c r="C534" s="313"/>
      <c r="D534" s="313"/>
      <c r="E534" s="313"/>
      <c r="F534" s="313"/>
      <c r="G534" s="313"/>
      <c r="H534" s="313"/>
      <c r="I534" s="313"/>
      <c r="J534" s="313"/>
      <c r="K534" s="402"/>
      <c r="L534" s="313"/>
    </row>
    <row r="535" spans="1:12" ht="15" customHeight="1">
      <c r="A535" s="313"/>
      <c r="B535" s="314"/>
      <c r="C535" s="313"/>
      <c r="D535" s="313"/>
      <c r="E535" s="313"/>
      <c r="F535" s="313"/>
      <c r="G535" s="313"/>
      <c r="H535" s="313"/>
      <c r="I535" s="313"/>
      <c r="J535" s="313"/>
      <c r="K535" s="402"/>
      <c r="L535" s="313"/>
    </row>
    <row r="536" spans="1:12" ht="15" customHeight="1">
      <c r="A536" s="313"/>
      <c r="B536" s="314"/>
      <c r="C536" s="313"/>
      <c r="D536" s="313"/>
      <c r="E536" s="313"/>
      <c r="F536" s="313"/>
      <c r="G536" s="313"/>
      <c r="H536" s="313"/>
      <c r="I536" s="313"/>
      <c r="J536" s="313"/>
      <c r="K536" s="402"/>
      <c r="L536" s="313"/>
    </row>
    <row r="537" spans="1:12" ht="15" customHeight="1">
      <c r="A537" s="313"/>
      <c r="B537" s="314"/>
      <c r="C537" s="313"/>
      <c r="D537" s="313"/>
      <c r="E537" s="313"/>
      <c r="F537" s="313"/>
      <c r="G537" s="313"/>
      <c r="H537" s="313"/>
      <c r="I537" s="313"/>
      <c r="J537" s="313"/>
      <c r="K537" s="402"/>
      <c r="L537" s="313"/>
    </row>
    <row r="538" spans="1:12" ht="15" customHeight="1">
      <c r="A538" s="313"/>
      <c r="B538" s="314"/>
      <c r="C538" s="313"/>
      <c r="D538" s="313"/>
      <c r="E538" s="313"/>
      <c r="F538" s="313"/>
      <c r="G538" s="313"/>
      <c r="H538" s="313"/>
      <c r="I538" s="313"/>
      <c r="J538" s="313"/>
      <c r="K538" s="402"/>
      <c r="L538" s="313"/>
    </row>
    <row r="539" spans="1:12" ht="15" customHeight="1">
      <c r="A539" s="313"/>
      <c r="B539" s="314"/>
      <c r="C539" s="313"/>
      <c r="D539" s="313"/>
      <c r="E539" s="313"/>
      <c r="F539" s="313"/>
      <c r="G539" s="313"/>
      <c r="H539" s="313"/>
      <c r="I539" s="313"/>
      <c r="J539" s="313"/>
      <c r="K539" s="402"/>
      <c r="L539" s="313"/>
    </row>
    <row r="540" spans="1:12" ht="15" customHeight="1">
      <c r="A540" s="313"/>
      <c r="B540" s="314"/>
      <c r="C540" s="313"/>
      <c r="D540" s="313"/>
      <c r="E540" s="313"/>
      <c r="F540" s="313"/>
      <c r="G540" s="313"/>
      <c r="H540" s="313"/>
      <c r="I540" s="313"/>
      <c r="J540" s="313"/>
      <c r="K540" s="402"/>
      <c r="L540" s="313"/>
    </row>
    <row r="541" spans="1:12" ht="15" customHeight="1">
      <c r="A541" s="313"/>
      <c r="B541" s="314"/>
      <c r="C541" s="313"/>
      <c r="D541" s="313"/>
      <c r="E541" s="313"/>
      <c r="F541" s="313"/>
      <c r="G541" s="313"/>
      <c r="H541" s="313"/>
      <c r="I541" s="313"/>
      <c r="J541" s="313"/>
      <c r="K541" s="402"/>
      <c r="L541" s="313"/>
    </row>
    <row r="542" spans="1:12" ht="15" customHeight="1">
      <c r="A542" s="313"/>
      <c r="B542" s="314"/>
      <c r="C542" s="313"/>
      <c r="D542" s="313"/>
      <c r="E542" s="313"/>
      <c r="F542" s="313"/>
      <c r="G542" s="313"/>
      <c r="H542" s="313"/>
      <c r="I542" s="313"/>
      <c r="J542" s="313"/>
      <c r="K542" s="402"/>
      <c r="L542" s="313"/>
    </row>
    <row r="543" spans="1:12" ht="15" customHeight="1">
      <c r="A543" s="313"/>
      <c r="B543" s="314"/>
      <c r="C543" s="313"/>
      <c r="D543" s="313"/>
      <c r="E543" s="313"/>
      <c r="F543" s="313"/>
      <c r="G543" s="313"/>
      <c r="H543" s="313"/>
      <c r="I543" s="313"/>
      <c r="J543" s="313"/>
      <c r="K543" s="402"/>
      <c r="L543" s="313"/>
    </row>
    <row r="544" spans="1:12" ht="15" customHeight="1">
      <c r="A544" s="313"/>
      <c r="B544" s="314"/>
      <c r="C544" s="313"/>
      <c r="D544" s="313"/>
      <c r="E544" s="313"/>
      <c r="F544" s="313"/>
      <c r="G544" s="313"/>
      <c r="H544" s="313"/>
      <c r="I544" s="313"/>
      <c r="J544" s="313"/>
      <c r="K544" s="402"/>
      <c r="L544" s="313"/>
    </row>
    <row r="545" spans="1:12" ht="15" customHeight="1">
      <c r="A545" s="313"/>
      <c r="B545" s="314"/>
      <c r="C545" s="313"/>
      <c r="D545" s="313"/>
      <c r="E545" s="313"/>
      <c r="F545" s="313"/>
      <c r="G545" s="313"/>
      <c r="H545" s="313"/>
      <c r="I545" s="313"/>
      <c r="J545" s="313"/>
      <c r="K545" s="402"/>
      <c r="L545" s="313"/>
    </row>
    <row r="546" spans="1:12" ht="15" customHeight="1">
      <c r="A546" s="313"/>
      <c r="B546" s="314"/>
      <c r="C546" s="313"/>
      <c r="D546" s="313"/>
      <c r="E546" s="313"/>
      <c r="F546" s="313"/>
      <c r="G546" s="313"/>
      <c r="H546" s="313"/>
      <c r="I546" s="313"/>
      <c r="J546" s="313"/>
      <c r="K546" s="402"/>
      <c r="L546" s="313"/>
    </row>
    <row r="547" spans="1:12" ht="15" customHeight="1">
      <c r="A547" s="313"/>
      <c r="B547" s="314"/>
      <c r="C547" s="313"/>
      <c r="D547" s="313"/>
      <c r="E547" s="313"/>
      <c r="F547" s="313"/>
      <c r="G547" s="313"/>
      <c r="H547" s="313"/>
      <c r="I547" s="313"/>
      <c r="J547" s="313"/>
      <c r="K547" s="402"/>
      <c r="L547" s="313"/>
    </row>
    <row r="548" spans="1:12" ht="15" customHeight="1">
      <c r="A548" s="313"/>
      <c r="B548" s="314"/>
      <c r="C548" s="313"/>
      <c r="D548" s="313"/>
      <c r="E548" s="313"/>
      <c r="F548" s="313"/>
      <c r="G548" s="313"/>
      <c r="H548" s="313"/>
      <c r="I548" s="313"/>
      <c r="J548" s="313"/>
      <c r="K548" s="402"/>
      <c r="L548" s="313"/>
    </row>
    <row r="549" spans="1:12" ht="15" customHeight="1">
      <c r="A549" s="313"/>
      <c r="B549" s="314"/>
      <c r="C549" s="313"/>
      <c r="D549" s="313"/>
      <c r="E549" s="313"/>
      <c r="F549" s="313"/>
      <c r="G549" s="313"/>
      <c r="H549" s="313"/>
      <c r="I549" s="313"/>
      <c r="J549" s="313"/>
      <c r="K549" s="402"/>
      <c r="L549" s="313"/>
    </row>
    <row r="550" spans="1:12" ht="15" customHeight="1">
      <c r="A550" s="313"/>
      <c r="B550" s="314"/>
      <c r="C550" s="313"/>
      <c r="D550" s="313"/>
      <c r="E550" s="313"/>
      <c r="F550" s="313"/>
      <c r="G550" s="313"/>
      <c r="H550" s="313"/>
      <c r="I550" s="313"/>
      <c r="J550" s="313"/>
      <c r="K550" s="402"/>
      <c r="L550" s="313"/>
    </row>
    <row r="551" spans="1:12" ht="15" customHeight="1">
      <c r="A551" s="313"/>
      <c r="B551" s="314"/>
      <c r="C551" s="313"/>
      <c r="D551" s="313"/>
      <c r="E551" s="313"/>
      <c r="F551" s="313"/>
      <c r="G551" s="313"/>
      <c r="H551" s="313"/>
      <c r="I551" s="313"/>
      <c r="J551" s="313"/>
      <c r="K551" s="402"/>
      <c r="L551" s="313"/>
    </row>
    <row r="552" spans="1:12" ht="15" customHeight="1">
      <c r="A552" s="313"/>
      <c r="B552" s="314"/>
      <c r="C552" s="313"/>
      <c r="D552" s="313"/>
      <c r="E552" s="313"/>
      <c r="F552" s="313"/>
      <c r="G552" s="313"/>
      <c r="H552" s="313"/>
      <c r="I552" s="313"/>
      <c r="J552" s="313"/>
      <c r="K552" s="402"/>
      <c r="L552" s="313"/>
    </row>
    <row r="553" spans="1:12" ht="15" customHeight="1">
      <c r="A553" s="313"/>
      <c r="B553" s="314"/>
      <c r="C553" s="313"/>
      <c r="D553" s="313"/>
      <c r="E553" s="313"/>
      <c r="F553" s="313"/>
      <c r="G553" s="313"/>
      <c r="H553" s="313"/>
      <c r="I553" s="313"/>
      <c r="J553" s="313"/>
      <c r="K553" s="402"/>
      <c r="L553" s="313"/>
    </row>
    <row r="554" spans="1:12" ht="15" customHeight="1">
      <c r="A554" s="313"/>
      <c r="B554" s="328"/>
      <c r="C554" s="439"/>
      <c r="D554" s="439"/>
      <c r="E554" s="313"/>
      <c r="F554" s="313"/>
      <c r="G554" s="313"/>
      <c r="H554" s="313"/>
      <c r="I554" s="313"/>
      <c r="J554" s="313"/>
      <c r="K554" s="402"/>
      <c r="L554" s="313"/>
    </row>
    <row r="555" spans="1:12" ht="15" customHeight="1">
      <c r="A555" s="313"/>
      <c r="B555" s="314"/>
      <c r="C555" s="313"/>
      <c r="D555" s="313"/>
      <c r="E555" s="313"/>
      <c r="F555" s="313"/>
      <c r="G555" s="313"/>
      <c r="H555" s="313"/>
      <c r="I555" s="313"/>
      <c r="J555" s="313"/>
      <c r="K555" s="402"/>
      <c r="L555" s="313"/>
    </row>
    <row r="556" spans="1:12" ht="15" customHeight="1">
      <c r="A556" s="313"/>
      <c r="B556" s="314"/>
      <c r="C556" s="313"/>
      <c r="D556" s="313"/>
      <c r="E556" s="313"/>
      <c r="F556" s="313"/>
      <c r="G556" s="313"/>
      <c r="H556" s="313"/>
      <c r="I556" s="313"/>
      <c r="J556" s="313"/>
      <c r="K556" s="402"/>
      <c r="L556" s="313"/>
    </row>
    <row r="557" spans="1:12" ht="15" customHeight="1">
      <c r="A557" s="313"/>
      <c r="B557" s="314"/>
      <c r="C557" s="313"/>
      <c r="D557" s="313"/>
      <c r="E557" s="313"/>
      <c r="F557" s="313"/>
      <c r="G557" s="313"/>
      <c r="H557" s="313"/>
      <c r="I557" s="313"/>
      <c r="J557" s="313"/>
      <c r="K557" s="402"/>
      <c r="L557" s="313"/>
    </row>
    <row r="558" spans="1:12" ht="15" customHeight="1">
      <c r="A558" s="313"/>
      <c r="B558" s="314"/>
      <c r="C558" s="313"/>
      <c r="D558" s="313"/>
      <c r="E558" s="313"/>
      <c r="F558" s="313"/>
      <c r="G558" s="313"/>
      <c r="H558" s="313"/>
      <c r="I558" s="313"/>
      <c r="J558" s="313"/>
      <c r="K558" s="402"/>
      <c r="L558" s="313"/>
    </row>
    <row r="559" spans="1:12" ht="15" customHeight="1">
      <c r="A559" s="313"/>
      <c r="B559" s="314"/>
      <c r="C559" s="313"/>
      <c r="D559" s="313"/>
      <c r="E559" s="313"/>
      <c r="F559" s="313"/>
      <c r="G559" s="313"/>
      <c r="H559" s="313"/>
      <c r="I559" s="313"/>
      <c r="J559" s="313"/>
      <c r="K559" s="402"/>
      <c r="L559" s="313"/>
    </row>
    <row r="560" spans="1:12" ht="15" customHeight="1">
      <c r="A560" s="313"/>
      <c r="B560" s="314"/>
      <c r="C560" s="313"/>
      <c r="D560" s="313"/>
      <c r="E560" s="313"/>
      <c r="F560" s="313"/>
      <c r="G560" s="313"/>
      <c r="H560" s="313"/>
      <c r="I560" s="313"/>
      <c r="J560" s="313"/>
      <c r="K560" s="402"/>
      <c r="L560" s="313"/>
    </row>
    <row r="561" spans="1:12" ht="15" customHeight="1">
      <c r="A561" s="313"/>
      <c r="B561" s="314"/>
      <c r="C561" s="313"/>
      <c r="D561" s="313"/>
      <c r="E561" s="313"/>
      <c r="F561" s="313"/>
      <c r="G561" s="313"/>
      <c r="H561" s="313"/>
      <c r="I561" s="313"/>
      <c r="J561" s="313"/>
      <c r="K561" s="402"/>
      <c r="L561" s="313"/>
    </row>
    <row r="562" spans="1:12" ht="15" customHeight="1">
      <c r="A562" s="313"/>
      <c r="B562" s="314"/>
      <c r="C562" s="313"/>
      <c r="D562" s="313"/>
      <c r="E562" s="313"/>
      <c r="F562" s="313"/>
      <c r="G562" s="313"/>
      <c r="H562" s="313"/>
      <c r="I562" s="313"/>
      <c r="J562" s="313"/>
      <c r="K562" s="402"/>
      <c r="L562" s="313"/>
    </row>
    <row r="563" spans="1:12" ht="15" customHeight="1">
      <c r="A563" s="313"/>
      <c r="B563" s="314"/>
      <c r="C563" s="313"/>
      <c r="D563" s="313"/>
      <c r="E563" s="313"/>
      <c r="F563" s="313"/>
      <c r="G563" s="313"/>
      <c r="H563" s="313"/>
      <c r="I563" s="313"/>
      <c r="J563" s="313"/>
      <c r="K563" s="402"/>
      <c r="L563" s="313"/>
    </row>
    <row r="564" spans="1:12" ht="15" customHeight="1">
      <c r="A564" s="313"/>
      <c r="B564" s="314"/>
      <c r="C564" s="313"/>
      <c r="D564" s="313"/>
      <c r="E564" s="313"/>
      <c r="F564" s="313"/>
      <c r="G564" s="313"/>
      <c r="H564" s="313"/>
      <c r="I564" s="313"/>
      <c r="J564" s="313"/>
      <c r="K564" s="402"/>
      <c r="L564" s="313"/>
    </row>
    <row r="565" spans="1:12" ht="15" customHeight="1">
      <c r="A565" s="313"/>
      <c r="B565" s="314"/>
      <c r="C565" s="313"/>
      <c r="D565" s="313"/>
      <c r="E565" s="313"/>
      <c r="F565" s="313"/>
      <c r="G565" s="313"/>
      <c r="H565" s="313"/>
      <c r="I565" s="313"/>
      <c r="J565" s="313"/>
      <c r="K565" s="402"/>
      <c r="L565" s="313"/>
    </row>
    <row r="566" spans="1:12" ht="15" customHeight="1">
      <c r="A566" s="313"/>
      <c r="B566" s="314"/>
      <c r="C566" s="313"/>
      <c r="D566" s="313"/>
      <c r="E566" s="313"/>
      <c r="F566" s="313"/>
      <c r="G566" s="313"/>
      <c r="H566" s="313"/>
      <c r="I566" s="313"/>
      <c r="J566" s="313"/>
      <c r="K566" s="402"/>
      <c r="L566" s="313"/>
    </row>
    <row r="567" spans="1:12" ht="15" customHeight="1">
      <c r="A567" s="313"/>
      <c r="B567" s="314"/>
      <c r="C567" s="313"/>
      <c r="D567" s="313"/>
      <c r="E567" s="313"/>
      <c r="F567" s="313"/>
      <c r="G567" s="313"/>
      <c r="H567" s="313"/>
      <c r="I567" s="313"/>
      <c r="J567" s="313"/>
      <c r="K567" s="402"/>
      <c r="L567" s="313"/>
    </row>
    <row r="568" spans="1:12" ht="15" customHeight="1">
      <c r="A568" s="41"/>
      <c r="B568" s="329"/>
      <c r="C568" s="440"/>
      <c r="D568" s="440"/>
      <c r="E568" s="41"/>
      <c r="F568" s="41"/>
      <c r="G568" s="41"/>
      <c r="H568" s="41"/>
      <c r="I568" s="41"/>
      <c r="J568" s="41"/>
      <c r="K568" s="403"/>
      <c r="L568" s="41"/>
    </row>
  </sheetData>
  <autoFilter ref="B1:L232"/>
  <phoneticPr fontId="14" type="noConversion"/>
  <pageMargins left="0.23622047244094491" right="0.23622047244094491" top="0.74803149606299213" bottom="0.74803149606299213" header="0.31496062992125984" footer="0.31496062992125984"/>
  <pageSetup paperSize="9" scale="79" fitToHeight="0" orientation="landscape" r:id="rId1"/>
  <rowBreaks count="22" manualBreakCount="22">
    <brk id="19" max="27" man="1"/>
    <brk id="30" max="27" man="1"/>
    <brk id="38" max="27" man="1"/>
    <brk id="47" max="27" man="1"/>
    <brk id="52" max="27" man="1"/>
    <brk id="62" max="27" man="1"/>
    <brk id="96" max="27" man="1"/>
    <brk id="104" max="27" man="1"/>
    <brk id="116" max="27" man="1"/>
    <brk id="121" max="27" man="1"/>
    <brk id="135" max="27" man="1"/>
    <brk id="148" max="27" man="1"/>
    <brk id="158" max="27" man="1"/>
    <brk id="165" max="27" man="1"/>
    <brk id="171" max="27" man="1"/>
    <brk id="179" max="27" man="1"/>
    <brk id="191" max="27" man="1"/>
    <brk id="200" max="27" man="1"/>
    <brk id="209" max="27" man="1"/>
    <brk id="215" max="27" man="1"/>
    <brk id="223" max="27" man="1"/>
    <brk id="23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568"/>
  <sheetViews>
    <sheetView zoomScaleNormal="100" workbookViewId="0">
      <pane xSplit="3" ySplit="1" topLeftCell="D2" activePane="bottomRight" state="frozen"/>
      <selection pane="topRight" activeCell="D1" sqref="D1"/>
      <selection pane="bottomLeft" activeCell="A2" sqref="A2"/>
      <selection pane="bottomRight" activeCell="K4" sqref="K4"/>
    </sheetView>
  </sheetViews>
  <sheetFormatPr defaultColWidth="9.140625" defaultRowHeight="15" customHeight="1"/>
  <cols>
    <col min="1" max="1" width="13.28515625" style="36" customWidth="1"/>
    <col min="2" max="2" width="13.140625" style="107" customWidth="1"/>
    <col min="3" max="3" width="33.5703125" style="36" customWidth="1"/>
    <col min="4" max="4" width="44.28515625" style="107" customWidth="1"/>
    <col min="5" max="5" width="13.28515625" style="36" customWidth="1"/>
    <col min="6" max="6" width="14" style="36" customWidth="1"/>
    <col min="7" max="7" width="22.42578125" style="36" customWidth="1"/>
    <col min="8" max="8" width="11.85546875" style="36" customWidth="1"/>
    <col min="9" max="9" width="14" style="36" bestFit="1" customWidth="1"/>
    <col min="10" max="10" width="14.42578125" style="36" customWidth="1"/>
    <col min="11" max="11" width="15.140625" style="404" customWidth="1"/>
    <col min="12" max="12" width="43.42578125" style="36" customWidth="1"/>
    <col min="13" max="13" width="2.85546875" style="36" customWidth="1"/>
    <col min="14" max="16384" width="9.140625" style="36"/>
  </cols>
  <sheetData>
    <row r="1" spans="1:14" s="441" customFormat="1" ht="25.5" customHeight="1">
      <c r="A1" s="501" t="s">
        <v>3042</v>
      </c>
      <c r="B1" s="501" t="s">
        <v>2891</v>
      </c>
      <c r="C1" s="501" t="s">
        <v>1</v>
      </c>
      <c r="D1" s="501" t="s">
        <v>3058</v>
      </c>
      <c r="E1" s="501" t="s">
        <v>5</v>
      </c>
      <c r="F1" s="503" t="s">
        <v>3059</v>
      </c>
      <c r="G1" s="503" t="s">
        <v>3060</v>
      </c>
      <c r="H1" s="503" t="s">
        <v>515</v>
      </c>
      <c r="I1" s="503" t="s">
        <v>3061</v>
      </c>
      <c r="J1" s="503" t="s">
        <v>578</v>
      </c>
      <c r="K1" s="503" t="s">
        <v>3421</v>
      </c>
      <c r="L1" s="503" t="s">
        <v>3422</v>
      </c>
    </row>
    <row r="2" spans="1:14" ht="55.5" customHeight="1">
      <c r="A2" s="418">
        <v>45747</v>
      </c>
      <c r="B2" s="421" t="s">
        <v>9</v>
      </c>
      <c r="C2" s="490" t="s">
        <v>3359</v>
      </c>
      <c r="D2" s="490" t="s">
        <v>3189</v>
      </c>
      <c r="E2" s="490" t="s">
        <v>12</v>
      </c>
      <c r="F2" s="170" t="s">
        <v>537</v>
      </c>
      <c r="G2" s="170" t="s">
        <v>3423</v>
      </c>
      <c r="H2" s="170" t="s">
        <v>518</v>
      </c>
      <c r="I2" s="170" t="s">
        <v>1205</v>
      </c>
      <c r="J2" s="170" t="s">
        <v>3105</v>
      </c>
      <c r="K2" s="508">
        <v>2000000000</v>
      </c>
      <c r="L2" s="170" t="s">
        <v>3408</v>
      </c>
    </row>
    <row r="3" spans="1:14" ht="55.5" customHeight="1">
      <c r="A3" s="418">
        <v>45747</v>
      </c>
      <c r="B3" s="421" t="s">
        <v>15</v>
      </c>
      <c r="C3" s="490" t="s">
        <v>3359</v>
      </c>
      <c r="D3" s="490" t="s">
        <v>3190</v>
      </c>
      <c r="E3" s="490" t="s">
        <v>12</v>
      </c>
      <c r="F3" s="170" t="s">
        <v>537</v>
      </c>
      <c r="G3" s="170" t="s">
        <v>3423</v>
      </c>
      <c r="H3" s="170" t="s">
        <v>518</v>
      </c>
      <c r="I3" s="170" t="s">
        <v>1205</v>
      </c>
      <c r="J3" s="170" t="s">
        <v>3105</v>
      </c>
      <c r="K3" s="508">
        <v>1000000000</v>
      </c>
      <c r="L3" s="170" t="s">
        <v>3408</v>
      </c>
    </row>
    <row r="4" spans="1:14" ht="55.5" customHeight="1">
      <c r="A4" s="418">
        <v>45747</v>
      </c>
      <c r="B4" s="421" t="s">
        <v>17</v>
      </c>
      <c r="C4" s="490" t="s">
        <v>3359</v>
      </c>
      <c r="D4" s="490" t="s">
        <v>3191</v>
      </c>
      <c r="E4" s="490" t="s">
        <v>12</v>
      </c>
      <c r="F4" s="170" t="s">
        <v>537</v>
      </c>
      <c r="G4" s="170" t="s">
        <v>3423</v>
      </c>
      <c r="H4" s="170" t="s">
        <v>518</v>
      </c>
      <c r="I4" s="170" t="s">
        <v>1205</v>
      </c>
      <c r="J4" s="170" t="s">
        <v>3105</v>
      </c>
      <c r="K4" s="508">
        <v>8201306590</v>
      </c>
      <c r="L4" s="170" t="s">
        <v>3409</v>
      </c>
    </row>
    <row r="5" spans="1:14" ht="67.900000000000006" customHeight="1">
      <c r="A5" s="418">
        <v>45747</v>
      </c>
      <c r="B5" s="421" t="s">
        <v>19</v>
      </c>
      <c r="C5" s="490" t="s">
        <v>3359</v>
      </c>
      <c r="D5" s="490" t="s">
        <v>3192</v>
      </c>
      <c r="E5" s="490" t="s">
        <v>12</v>
      </c>
      <c r="F5" s="170" t="s">
        <v>537</v>
      </c>
      <c r="G5" s="170" t="s">
        <v>3423</v>
      </c>
      <c r="H5" s="170" t="s">
        <v>518</v>
      </c>
      <c r="I5" s="170" t="s">
        <v>1205</v>
      </c>
      <c r="J5" s="170" t="s">
        <v>3105</v>
      </c>
      <c r="K5" s="508">
        <v>3401185111</v>
      </c>
      <c r="L5" s="170" t="s">
        <v>3410</v>
      </c>
    </row>
    <row r="6" spans="1:14" ht="55.5" customHeight="1">
      <c r="A6" s="418">
        <v>45747</v>
      </c>
      <c r="B6" s="421" t="s">
        <v>21</v>
      </c>
      <c r="C6" s="490" t="s">
        <v>3359</v>
      </c>
      <c r="D6" s="490" t="s">
        <v>3193</v>
      </c>
      <c r="E6" s="490" t="s">
        <v>12</v>
      </c>
      <c r="F6" s="170" t="s">
        <v>537</v>
      </c>
      <c r="G6" s="170" t="s">
        <v>3423</v>
      </c>
      <c r="H6" s="170" t="s">
        <v>518</v>
      </c>
      <c r="I6" s="170" t="s">
        <v>1205</v>
      </c>
      <c r="J6" s="170" t="s">
        <v>3105</v>
      </c>
      <c r="K6" s="508">
        <v>3401185111</v>
      </c>
      <c r="L6" s="170">
        <v>0</v>
      </c>
    </row>
    <row r="7" spans="1:14" ht="41.1" customHeight="1">
      <c r="A7" s="418">
        <v>45747</v>
      </c>
      <c r="B7" s="421" t="s">
        <v>23</v>
      </c>
      <c r="C7" s="490" t="s">
        <v>3359</v>
      </c>
      <c r="D7" s="490" t="s">
        <v>3194</v>
      </c>
      <c r="E7" s="490" t="s">
        <v>12</v>
      </c>
      <c r="F7" s="170" t="s">
        <v>537</v>
      </c>
      <c r="G7" s="170" t="s">
        <v>3423</v>
      </c>
      <c r="H7" s="170" t="s">
        <v>518</v>
      </c>
      <c r="I7" s="170" t="s">
        <v>1205</v>
      </c>
      <c r="J7" s="170" t="s">
        <v>3105</v>
      </c>
      <c r="K7" s="508">
        <v>0</v>
      </c>
      <c r="L7" s="170">
        <v>0</v>
      </c>
    </row>
    <row r="8" spans="1:14" ht="54.6" customHeight="1">
      <c r="A8" s="418">
        <v>45747</v>
      </c>
      <c r="B8" s="421" t="s">
        <v>25</v>
      </c>
      <c r="C8" s="490" t="s">
        <v>3359</v>
      </c>
      <c r="D8" s="490" t="s">
        <v>3195</v>
      </c>
      <c r="E8" s="490" t="s">
        <v>12</v>
      </c>
      <c r="F8" s="170" t="s">
        <v>537</v>
      </c>
      <c r="G8" s="170" t="s">
        <v>3423</v>
      </c>
      <c r="H8" s="170" t="s">
        <v>518</v>
      </c>
      <c r="I8" s="170" t="s">
        <v>1205</v>
      </c>
      <c r="J8" s="170" t="s">
        <v>3105</v>
      </c>
      <c r="K8" s="508" t="s">
        <v>1205</v>
      </c>
      <c r="L8" s="170" t="s">
        <v>3411</v>
      </c>
    </row>
    <row r="9" spans="1:14" ht="54" customHeight="1">
      <c r="A9" s="418">
        <v>45747</v>
      </c>
      <c r="B9" s="421" t="s">
        <v>27</v>
      </c>
      <c r="C9" s="490" t="s">
        <v>3359</v>
      </c>
      <c r="D9" s="490" t="s">
        <v>3196</v>
      </c>
      <c r="E9" s="490" t="s">
        <v>12</v>
      </c>
      <c r="F9" s="170" t="s">
        <v>537</v>
      </c>
      <c r="G9" s="170" t="s">
        <v>3423</v>
      </c>
      <c r="H9" s="170" t="s">
        <v>518</v>
      </c>
      <c r="I9" s="170" t="s">
        <v>1205</v>
      </c>
      <c r="J9" s="170" t="s">
        <v>3105</v>
      </c>
      <c r="K9" s="508">
        <v>5184938619</v>
      </c>
      <c r="L9" s="170" t="s">
        <v>3411</v>
      </c>
    </row>
    <row r="10" spans="1:14" ht="80.45" customHeight="1">
      <c r="A10" s="418">
        <v>45747</v>
      </c>
      <c r="B10" s="421" t="s">
        <v>29</v>
      </c>
      <c r="C10" s="490" t="s">
        <v>3359</v>
      </c>
      <c r="D10" s="490" t="s">
        <v>3197</v>
      </c>
      <c r="E10" s="490" t="s">
        <v>12</v>
      </c>
      <c r="F10" s="170" t="s">
        <v>537</v>
      </c>
      <c r="G10" s="170" t="s">
        <v>3423</v>
      </c>
      <c r="H10" s="170" t="s">
        <v>518</v>
      </c>
      <c r="I10" s="170" t="s">
        <v>1205</v>
      </c>
      <c r="J10" s="170" t="s">
        <v>3105</v>
      </c>
      <c r="K10" s="508" t="s">
        <v>1205</v>
      </c>
      <c r="L10" s="170" t="s">
        <v>3411</v>
      </c>
      <c r="N10" s="330"/>
    </row>
    <row r="11" spans="1:14" ht="55.5" customHeight="1">
      <c r="A11" s="418">
        <v>45747</v>
      </c>
      <c r="B11" s="421" t="s">
        <v>31</v>
      </c>
      <c r="C11" s="490" t="s">
        <v>3359</v>
      </c>
      <c r="D11" s="490" t="s">
        <v>3188</v>
      </c>
      <c r="E11" s="490" t="s">
        <v>12</v>
      </c>
      <c r="F11" s="170" t="s">
        <v>537</v>
      </c>
      <c r="G11" s="170" t="s">
        <v>3423</v>
      </c>
      <c r="H11" s="170" t="s">
        <v>518</v>
      </c>
      <c r="I11" s="170" t="s">
        <v>1205</v>
      </c>
      <c r="J11" s="170" t="s">
        <v>3105</v>
      </c>
      <c r="K11" s="508">
        <v>0</v>
      </c>
      <c r="L11" s="170">
        <v>0</v>
      </c>
    </row>
    <row r="12" spans="1:14" ht="32.450000000000003" customHeight="1">
      <c r="A12" s="418">
        <v>45747</v>
      </c>
      <c r="B12" s="421" t="s">
        <v>34</v>
      </c>
      <c r="C12" s="490" t="s">
        <v>33</v>
      </c>
      <c r="D12" s="490" t="s">
        <v>3198</v>
      </c>
      <c r="E12" s="490" t="s">
        <v>36</v>
      </c>
      <c r="F12" s="170" t="s">
        <v>537</v>
      </c>
      <c r="G12" s="170" t="s">
        <v>3423</v>
      </c>
      <c r="H12" s="170" t="s">
        <v>518</v>
      </c>
      <c r="I12" s="170" t="s">
        <v>1205</v>
      </c>
      <c r="J12" s="170" t="s">
        <v>3105</v>
      </c>
      <c r="K12" s="508" t="s">
        <v>1205</v>
      </c>
      <c r="L12" s="170" t="s">
        <v>3387</v>
      </c>
    </row>
    <row r="13" spans="1:14" ht="54.6" customHeight="1">
      <c r="A13" s="418">
        <v>45747</v>
      </c>
      <c r="B13" s="421" t="s">
        <v>38</v>
      </c>
      <c r="C13" s="490" t="s">
        <v>3360</v>
      </c>
      <c r="D13" s="490" t="s">
        <v>3151</v>
      </c>
      <c r="E13" s="490" t="s">
        <v>12</v>
      </c>
      <c r="F13" s="170" t="s">
        <v>537</v>
      </c>
      <c r="G13" s="170" t="s">
        <v>3423</v>
      </c>
      <c r="H13" s="170" t="s">
        <v>518</v>
      </c>
      <c r="I13" s="170" t="s">
        <v>1205</v>
      </c>
      <c r="J13" s="170" t="s">
        <v>579</v>
      </c>
      <c r="K13" s="508">
        <v>0</v>
      </c>
      <c r="L13" s="170">
        <v>0</v>
      </c>
    </row>
    <row r="14" spans="1:14" ht="52.5" customHeight="1">
      <c r="A14" s="418">
        <v>45747</v>
      </c>
      <c r="B14" s="421" t="s">
        <v>38</v>
      </c>
      <c r="C14" s="490" t="s">
        <v>3360</v>
      </c>
      <c r="D14" s="490" t="s">
        <v>3151</v>
      </c>
      <c r="E14" s="490" t="s">
        <v>12</v>
      </c>
      <c r="F14" s="170" t="s">
        <v>537</v>
      </c>
      <c r="G14" s="170" t="s">
        <v>3423</v>
      </c>
      <c r="H14" s="170" t="s">
        <v>518</v>
      </c>
      <c r="I14" s="170" t="s">
        <v>1205</v>
      </c>
      <c r="J14" s="170" t="s">
        <v>580</v>
      </c>
      <c r="K14" s="508">
        <v>0</v>
      </c>
      <c r="L14" s="170">
        <v>0</v>
      </c>
    </row>
    <row r="15" spans="1:14" ht="52.5" customHeight="1">
      <c r="A15" s="418">
        <v>45747</v>
      </c>
      <c r="B15" s="421" t="s">
        <v>42</v>
      </c>
      <c r="C15" s="490" t="s">
        <v>3360</v>
      </c>
      <c r="D15" s="490" t="s">
        <v>3152</v>
      </c>
      <c r="E15" s="490" t="s">
        <v>12</v>
      </c>
      <c r="F15" s="170" t="s">
        <v>537</v>
      </c>
      <c r="G15" s="170" t="s">
        <v>3423</v>
      </c>
      <c r="H15" s="170" t="s">
        <v>518</v>
      </c>
      <c r="I15" s="170" t="s">
        <v>1205</v>
      </c>
      <c r="J15" s="170" t="s">
        <v>579</v>
      </c>
      <c r="K15" s="508">
        <v>0</v>
      </c>
      <c r="L15" s="170">
        <v>0</v>
      </c>
    </row>
    <row r="16" spans="1:14" ht="52.5" customHeight="1">
      <c r="A16" s="418">
        <v>45747</v>
      </c>
      <c r="B16" s="421" t="s">
        <v>42</v>
      </c>
      <c r="C16" s="490" t="s">
        <v>3360</v>
      </c>
      <c r="D16" s="490" t="s">
        <v>3152</v>
      </c>
      <c r="E16" s="490" t="s">
        <v>12</v>
      </c>
      <c r="F16" s="170" t="s">
        <v>537</v>
      </c>
      <c r="G16" s="170" t="s">
        <v>3423</v>
      </c>
      <c r="H16" s="170" t="s">
        <v>518</v>
      </c>
      <c r="I16" s="170" t="s">
        <v>1205</v>
      </c>
      <c r="J16" s="170" t="s">
        <v>580</v>
      </c>
      <c r="K16" s="508">
        <v>0</v>
      </c>
      <c r="L16" s="170">
        <v>0</v>
      </c>
    </row>
    <row r="17" spans="1:12" ht="52.5" customHeight="1">
      <c r="A17" s="418">
        <v>45747</v>
      </c>
      <c r="B17" s="421" t="s">
        <v>44</v>
      </c>
      <c r="C17" s="490" t="s">
        <v>3360</v>
      </c>
      <c r="D17" s="490" t="s">
        <v>3153</v>
      </c>
      <c r="E17" s="490" t="s">
        <v>12</v>
      </c>
      <c r="F17" s="170" t="s">
        <v>537</v>
      </c>
      <c r="G17" s="170" t="s">
        <v>3423</v>
      </c>
      <c r="H17" s="170" t="s">
        <v>518</v>
      </c>
      <c r="I17" s="170" t="s">
        <v>1205</v>
      </c>
      <c r="J17" s="170" t="s">
        <v>579</v>
      </c>
      <c r="K17" s="508">
        <v>0</v>
      </c>
      <c r="L17" s="170">
        <v>0</v>
      </c>
    </row>
    <row r="18" spans="1:12" ht="52.5" customHeight="1">
      <c r="A18" s="418">
        <v>45747</v>
      </c>
      <c r="B18" s="421" t="s">
        <v>44</v>
      </c>
      <c r="C18" s="490" t="s">
        <v>3360</v>
      </c>
      <c r="D18" s="490" t="s">
        <v>3153</v>
      </c>
      <c r="E18" s="490" t="s">
        <v>12</v>
      </c>
      <c r="F18" s="170" t="s">
        <v>537</v>
      </c>
      <c r="G18" s="170" t="s">
        <v>3423</v>
      </c>
      <c r="H18" s="170" t="s">
        <v>518</v>
      </c>
      <c r="I18" s="170" t="s">
        <v>1205</v>
      </c>
      <c r="J18" s="170" t="s">
        <v>580</v>
      </c>
      <c r="K18" s="508">
        <v>0</v>
      </c>
      <c r="L18" s="170">
        <v>0</v>
      </c>
    </row>
    <row r="19" spans="1:12" ht="52.5" customHeight="1">
      <c r="A19" s="418">
        <v>45747</v>
      </c>
      <c r="B19" s="421" t="s">
        <v>46</v>
      </c>
      <c r="C19" s="490" t="s">
        <v>3360</v>
      </c>
      <c r="D19" s="490" t="s">
        <v>3154</v>
      </c>
      <c r="E19" s="490" t="s">
        <v>12</v>
      </c>
      <c r="F19" s="170" t="s">
        <v>537</v>
      </c>
      <c r="G19" s="170" t="s">
        <v>3423</v>
      </c>
      <c r="H19" s="170" t="s">
        <v>518</v>
      </c>
      <c r="I19" s="170" t="s">
        <v>1205</v>
      </c>
      <c r="J19" s="170" t="s">
        <v>579</v>
      </c>
      <c r="K19" s="508">
        <v>13133187757</v>
      </c>
      <c r="L19" s="170">
        <v>0</v>
      </c>
    </row>
    <row r="20" spans="1:12" ht="52.5" customHeight="1">
      <c r="A20" s="418">
        <v>45747</v>
      </c>
      <c r="B20" s="421" t="s">
        <v>46</v>
      </c>
      <c r="C20" s="490" t="s">
        <v>3360</v>
      </c>
      <c r="D20" s="490" t="s">
        <v>3154</v>
      </c>
      <c r="E20" s="490" t="s">
        <v>12</v>
      </c>
      <c r="F20" s="170" t="s">
        <v>537</v>
      </c>
      <c r="G20" s="170" t="s">
        <v>3423</v>
      </c>
      <c r="H20" s="170" t="s">
        <v>518</v>
      </c>
      <c r="I20" s="170" t="s">
        <v>1205</v>
      </c>
      <c r="J20" s="170" t="s">
        <v>580</v>
      </c>
      <c r="K20" s="508">
        <v>13133187757</v>
      </c>
      <c r="L20" s="170">
        <v>0</v>
      </c>
    </row>
    <row r="21" spans="1:12" ht="52.5" customHeight="1">
      <c r="A21" s="418">
        <v>45747</v>
      </c>
      <c r="B21" s="421" t="s">
        <v>48</v>
      </c>
      <c r="C21" s="490" t="s">
        <v>3360</v>
      </c>
      <c r="D21" s="490" t="s">
        <v>3155</v>
      </c>
      <c r="E21" s="490" t="s">
        <v>12</v>
      </c>
      <c r="F21" s="170" t="s">
        <v>537</v>
      </c>
      <c r="G21" s="170" t="s">
        <v>3423</v>
      </c>
      <c r="H21" s="170" t="s">
        <v>518</v>
      </c>
      <c r="I21" s="170" t="s">
        <v>1205</v>
      </c>
      <c r="J21" s="170" t="s">
        <v>579</v>
      </c>
      <c r="K21" s="508">
        <v>1300000000</v>
      </c>
      <c r="L21" s="170">
        <v>0</v>
      </c>
    </row>
    <row r="22" spans="1:12" ht="33.75">
      <c r="A22" s="418">
        <v>45747</v>
      </c>
      <c r="B22" s="421" t="s">
        <v>48</v>
      </c>
      <c r="C22" s="490" t="s">
        <v>3360</v>
      </c>
      <c r="D22" s="490" t="s">
        <v>3155</v>
      </c>
      <c r="E22" s="490" t="s">
        <v>12</v>
      </c>
      <c r="F22" s="170" t="s">
        <v>537</v>
      </c>
      <c r="G22" s="170" t="s">
        <v>3423</v>
      </c>
      <c r="H22" s="170" t="s">
        <v>518</v>
      </c>
      <c r="I22" s="170" t="s">
        <v>1205</v>
      </c>
      <c r="J22" s="170" t="s">
        <v>580</v>
      </c>
      <c r="K22" s="508">
        <v>1300000000</v>
      </c>
      <c r="L22" s="170">
        <v>0</v>
      </c>
    </row>
    <row r="23" spans="1:12" ht="33.75">
      <c r="A23" s="418">
        <v>45747</v>
      </c>
      <c r="B23" s="421" t="s">
        <v>50</v>
      </c>
      <c r="C23" s="490" t="s">
        <v>3360</v>
      </c>
      <c r="D23" s="490" t="s">
        <v>3156</v>
      </c>
      <c r="E23" s="490" t="s">
        <v>12</v>
      </c>
      <c r="F23" s="170" t="s">
        <v>537</v>
      </c>
      <c r="G23" s="170" t="s">
        <v>3423</v>
      </c>
      <c r="H23" s="170" t="s">
        <v>518</v>
      </c>
      <c r="I23" s="170" t="s">
        <v>1205</v>
      </c>
      <c r="J23" s="170" t="s">
        <v>579</v>
      </c>
      <c r="K23" s="508">
        <v>0</v>
      </c>
      <c r="L23" s="170">
        <v>0</v>
      </c>
    </row>
    <row r="24" spans="1:12" ht="33.75">
      <c r="A24" s="418">
        <v>45747</v>
      </c>
      <c r="B24" s="421" t="s">
        <v>50</v>
      </c>
      <c r="C24" s="490" t="s">
        <v>3360</v>
      </c>
      <c r="D24" s="490" t="s">
        <v>3156</v>
      </c>
      <c r="E24" s="490" t="s">
        <v>12</v>
      </c>
      <c r="F24" s="170" t="s">
        <v>537</v>
      </c>
      <c r="G24" s="170" t="s">
        <v>3423</v>
      </c>
      <c r="H24" s="170" t="s">
        <v>518</v>
      </c>
      <c r="I24" s="170" t="s">
        <v>1205</v>
      </c>
      <c r="J24" s="170" t="s">
        <v>580</v>
      </c>
      <c r="K24" s="508">
        <v>0</v>
      </c>
      <c r="L24" s="170">
        <v>0</v>
      </c>
    </row>
    <row r="25" spans="1:12" ht="33.75">
      <c r="A25" s="418">
        <v>45747</v>
      </c>
      <c r="B25" s="421" t="s">
        <v>52</v>
      </c>
      <c r="C25" s="490" t="s">
        <v>3360</v>
      </c>
      <c r="D25" s="490" t="s">
        <v>3157</v>
      </c>
      <c r="E25" s="490" t="s">
        <v>12</v>
      </c>
      <c r="F25" s="170" t="s">
        <v>537</v>
      </c>
      <c r="G25" s="170" t="s">
        <v>3423</v>
      </c>
      <c r="H25" s="170" t="s">
        <v>518</v>
      </c>
      <c r="I25" s="170" t="s">
        <v>1205</v>
      </c>
      <c r="J25" s="170" t="s">
        <v>579</v>
      </c>
      <c r="K25" s="508">
        <v>0</v>
      </c>
      <c r="L25" s="170">
        <v>0</v>
      </c>
    </row>
    <row r="26" spans="1:12" ht="33.75">
      <c r="A26" s="418">
        <v>45747</v>
      </c>
      <c r="B26" s="421" t="s">
        <v>52</v>
      </c>
      <c r="C26" s="490" t="s">
        <v>3360</v>
      </c>
      <c r="D26" s="490" t="s">
        <v>3157</v>
      </c>
      <c r="E26" s="490" t="s">
        <v>12</v>
      </c>
      <c r="F26" s="170" t="s">
        <v>537</v>
      </c>
      <c r="G26" s="170" t="s">
        <v>3423</v>
      </c>
      <c r="H26" s="170" t="s">
        <v>518</v>
      </c>
      <c r="I26" s="170" t="s">
        <v>1205</v>
      </c>
      <c r="J26" s="170" t="s">
        <v>580</v>
      </c>
      <c r="K26" s="508">
        <v>0</v>
      </c>
      <c r="L26" s="170">
        <v>0</v>
      </c>
    </row>
    <row r="27" spans="1:12" ht="33.75">
      <c r="A27" s="418">
        <v>45747</v>
      </c>
      <c r="B27" s="421" t="s">
        <v>54</v>
      </c>
      <c r="C27" s="490" t="s">
        <v>3360</v>
      </c>
      <c r="D27" s="490" t="s">
        <v>3158</v>
      </c>
      <c r="E27" s="490" t="s">
        <v>12</v>
      </c>
      <c r="F27" s="170" t="s">
        <v>537</v>
      </c>
      <c r="G27" s="170" t="s">
        <v>3423</v>
      </c>
      <c r="H27" s="170" t="s">
        <v>518</v>
      </c>
      <c r="I27" s="170" t="s">
        <v>1205</v>
      </c>
      <c r="J27" s="170" t="s">
        <v>579</v>
      </c>
      <c r="K27" s="508">
        <v>0</v>
      </c>
      <c r="L27" s="170">
        <v>0</v>
      </c>
    </row>
    <row r="28" spans="1:12" ht="33.75">
      <c r="A28" s="418">
        <v>45747</v>
      </c>
      <c r="B28" s="421" t="s">
        <v>54</v>
      </c>
      <c r="C28" s="490" t="s">
        <v>3360</v>
      </c>
      <c r="D28" s="490" t="s">
        <v>3158</v>
      </c>
      <c r="E28" s="490" t="s">
        <v>12</v>
      </c>
      <c r="F28" s="170" t="s">
        <v>537</v>
      </c>
      <c r="G28" s="170" t="s">
        <v>3423</v>
      </c>
      <c r="H28" s="170" t="s">
        <v>518</v>
      </c>
      <c r="I28" s="170" t="s">
        <v>1205</v>
      </c>
      <c r="J28" s="170" t="s">
        <v>580</v>
      </c>
      <c r="K28" s="508">
        <v>0</v>
      </c>
      <c r="L28" s="170">
        <v>0</v>
      </c>
    </row>
    <row r="29" spans="1:12" ht="33.75">
      <c r="A29" s="418">
        <v>45747</v>
      </c>
      <c r="B29" s="421" t="s">
        <v>56</v>
      </c>
      <c r="C29" s="490" t="s">
        <v>3360</v>
      </c>
      <c r="D29" s="490" t="s">
        <v>3159</v>
      </c>
      <c r="E29" s="490" t="s">
        <v>12</v>
      </c>
      <c r="F29" s="170" t="s">
        <v>537</v>
      </c>
      <c r="G29" s="170" t="s">
        <v>3423</v>
      </c>
      <c r="H29" s="170" t="s">
        <v>518</v>
      </c>
      <c r="I29" s="170" t="s">
        <v>1205</v>
      </c>
      <c r="J29" s="170" t="s">
        <v>579</v>
      </c>
      <c r="K29" s="508">
        <v>0</v>
      </c>
      <c r="L29" s="170">
        <v>0</v>
      </c>
    </row>
    <row r="30" spans="1:12" ht="33.75">
      <c r="A30" s="418">
        <v>45747</v>
      </c>
      <c r="B30" s="421" t="s">
        <v>56</v>
      </c>
      <c r="C30" s="490" t="s">
        <v>3360</v>
      </c>
      <c r="D30" s="490" t="s">
        <v>3159</v>
      </c>
      <c r="E30" s="490" t="s">
        <v>12</v>
      </c>
      <c r="F30" s="170" t="s">
        <v>537</v>
      </c>
      <c r="G30" s="170" t="s">
        <v>3423</v>
      </c>
      <c r="H30" s="170" t="s">
        <v>518</v>
      </c>
      <c r="I30" s="170" t="s">
        <v>1205</v>
      </c>
      <c r="J30" s="170" t="s">
        <v>580</v>
      </c>
      <c r="K30" s="508">
        <v>0</v>
      </c>
      <c r="L30" s="170">
        <v>0</v>
      </c>
    </row>
    <row r="31" spans="1:12" ht="51" customHeight="1">
      <c r="A31" s="418">
        <v>45747</v>
      </c>
      <c r="B31" s="421" t="s">
        <v>58</v>
      </c>
      <c r="C31" s="490" t="s">
        <v>3360</v>
      </c>
      <c r="D31" s="490" t="s">
        <v>3160</v>
      </c>
      <c r="E31" s="490" t="s">
        <v>12</v>
      </c>
      <c r="F31" s="170" t="s">
        <v>537</v>
      </c>
      <c r="G31" s="170" t="s">
        <v>3423</v>
      </c>
      <c r="H31" s="170" t="s">
        <v>518</v>
      </c>
      <c r="I31" s="170" t="s">
        <v>1205</v>
      </c>
      <c r="J31" s="170" t="s">
        <v>579</v>
      </c>
      <c r="K31" s="508">
        <v>0</v>
      </c>
      <c r="L31" s="170">
        <v>0</v>
      </c>
    </row>
    <row r="32" spans="1:12" ht="53.45" customHeight="1">
      <c r="A32" s="418">
        <v>45747</v>
      </c>
      <c r="B32" s="421" t="s">
        <v>58</v>
      </c>
      <c r="C32" s="490" t="s">
        <v>3360</v>
      </c>
      <c r="D32" s="490" t="s">
        <v>3160</v>
      </c>
      <c r="E32" s="490" t="s">
        <v>12</v>
      </c>
      <c r="F32" s="170" t="s">
        <v>537</v>
      </c>
      <c r="G32" s="170" t="s">
        <v>3423</v>
      </c>
      <c r="H32" s="170" t="s">
        <v>518</v>
      </c>
      <c r="I32" s="170" t="s">
        <v>1205</v>
      </c>
      <c r="J32" s="170" t="s">
        <v>580</v>
      </c>
      <c r="K32" s="508">
        <v>0</v>
      </c>
      <c r="L32" s="170">
        <v>0</v>
      </c>
    </row>
    <row r="33" spans="1:12" ht="50.25" customHeight="1">
      <c r="A33" s="418">
        <v>45747</v>
      </c>
      <c r="B33" s="421" t="s">
        <v>60</v>
      </c>
      <c r="C33" s="490" t="s">
        <v>3360</v>
      </c>
      <c r="D33" s="490" t="s">
        <v>3161</v>
      </c>
      <c r="E33" s="490" t="s">
        <v>12</v>
      </c>
      <c r="F33" s="170" t="s">
        <v>537</v>
      </c>
      <c r="G33" s="170" t="s">
        <v>3423</v>
      </c>
      <c r="H33" s="170" t="s">
        <v>518</v>
      </c>
      <c r="I33" s="170" t="s">
        <v>1205</v>
      </c>
      <c r="J33" s="170" t="s">
        <v>579</v>
      </c>
      <c r="K33" s="508">
        <v>0</v>
      </c>
      <c r="L33" s="170">
        <v>0</v>
      </c>
    </row>
    <row r="34" spans="1:12" ht="50.25" customHeight="1">
      <c r="A34" s="418">
        <v>45747</v>
      </c>
      <c r="B34" s="421" t="s">
        <v>60</v>
      </c>
      <c r="C34" s="490" t="s">
        <v>3360</v>
      </c>
      <c r="D34" s="490" t="s">
        <v>3161</v>
      </c>
      <c r="E34" s="490" t="s">
        <v>12</v>
      </c>
      <c r="F34" s="170" t="s">
        <v>537</v>
      </c>
      <c r="G34" s="170" t="s">
        <v>3423</v>
      </c>
      <c r="H34" s="170" t="s">
        <v>518</v>
      </c>
      <c r="I34" s="170" t="s">
        <v>1205</v>
      </c>
      <c r="J34" s="170" t="s">
        <v>580</v>
      </c>
      <c r="K34" s="508">
        <v>0</v>
      </c>
      <c r="L34" s="170">
        <v>0</v>
      </c>
    </row>
    <row r="35" spans="1:12" ht="52.5" customHeight="1">
      <c r="A35" s="418">
        <v>45747</v>
      </c>
      <c r="B35" s="421" t="s">
        <v>62</v>
      </c>
      <c r="C35" s="490" t="s">
        <v>3360</v>
      </c>
      <c r="D35" s="490" t="s">
        <v>3162</v>
      </c>
      <c r="E35" s="490" t="s">
        <v>12</v>
      </c>
      <c r="F35" s="170" t="s">
        <v>537</v>
      </c>
      <c r="G35" s="170" t="s">
        <v>3423</v>
      </c>
      <c r="H35" s="170" t="s">
        <v>518</v>
      </c>
      <c r="I35" s="170" t="s">
        <v>1205</v>
      </c>
      <c r="J35" s="170" t="s">
        <v>579</v>
      </c>
      <c r="K35" s="508">
        <v>1975811135</v>
      </c>
      <c r="L35" s="170">
        <v>0</v>
      </c>
    </row>
    <row r="36" spans="1:12" ht="52.5" customHeight="1">
      <c r="A36" s="418">
        <v>45747</v>
      </c>
      <c r="B36" s="421" t="s">
        <v>62</v>
      </c>
      <c r="C36" s="490" t="s">
        <v>3360</v>
      </c>
      <c r="D36" s="490" t="s">
        <v>3162</v>
      </c>
      <c r="E36" s="490" t="s">
        <v>12</v>
      </c>
      <c r="F36" s="170" t="s">
        <v>537</v>
      </c>
      <c r="G36" s="170" t="s">
        <v>3423</v>
      </c>
      <c r="H36" s="170" t="s">
        <v>518</v>
      </c>
      <c r="I36" s="170" t="s">
        <v>1205</v>
      </c>
      <c r="J36" s="170" t="s">
        <v>580</v>
      </c>
      <c r="K36" s="508">
        <v>1975811135</v>
      </c>
      <c r="L36" s="170">
        <v>0</v>
      </c>
    </row>
    <row r="37" spans="1:12" ht="52.5" customHeight="1">
      <c r="A37" s="418">
        <v>45747</v>
      </c>
      <c r="B37" s="421" t="s">
        <v>64</v>
      </c>
      <c r="C37" s="490" t="s">
        <v>3360</v>
      </c>
      <c r="D37" s="490" t="s">
        <v>3163</v>
      </c>
      <c r="E37" s="490" t="s">
        <v>12</v>
      </c>
      <c r="F37" s="170" t="s">
        <v>537</v>
      </c>
      <c r="G37" s="170" t="s">
        <v>3423</v>
      </c>
      <c r="H37" s="170" t="s">
        <v>518</v>
      </c>
      <c r="I37" s="170" t="s">
        <v>1205</v>
      </c>
      <c r="J37" s="170" t="s">
        <v>579</v>
      </c>
      <c r="K37" s="508">
        <v>0</v>
      </c>
      <c r="L37" s="170">
        <v>0</v>
      </c>
    </row>
    <row r="38" spans="1:12" ht="52.5" customHeight="1">
      <c r="A38" s="418">
        <v>45747</v>
      </c>
      <c r="B38" s="421" t="s">
        <v>64</v>
      </c>
      <c r="C38" s="490" t="s">
        <v>3360</v>
      </c>
      <c r="D38" s="490" t="s">
        <v>3163</v>
      </c>
      <c r="E38" s="490" t="s">
        <v>12</v>
      </c>
      <c r="F38" s="170" t="s">
        <v>537</v>
      </c>
      <c r="G38" s="170" t="s">
        <v>3423</v>
      </c>
      <c r="H38" s="170" t="s">
        <v>518</v>
      </c>
      <c r="I38" s="170" t="s">
        <v>1205</v>
      </c>
      <c r="J38" s="170" t="s">
        <v>580</v>
      </c>
      <c r="K38" s="508">
        <v>0</v>
      </c>
      <c r="L38" s="170">
        <v>0</v>
      </c>
    </row>
    <row r="39" spans="1:12" ht="52.5" customHeight="1">
      <c r="A39" s="418">
        <v>45747</v>
      </c>
      <c r="B39" s="421" t="s">
        <v>66</v>
      </c>
      <c r="C39" s="490" t="s">
        <v>3360</v>
      </c>
      <c r="D39" s="490" t="s">
        <v>3358</v>
      </c>
      <c r="E39" s="490" t="s">
        <v>12</v>
      </c>
      <c r="F39" s="170" t="s">
        <v>537</v>
      </c>
      <c r="G39" s="170" t="s">
        <v>3423</v>
      </c>
      <c r="H39" s="170" t="s">
        <v>518</v>
      </c>
      <c r="I39" s="170" t="s">
        <v>1205</v>
      </c>
      <c r="J39" s="170" t="s">
        <v>579</v>
      </c>
      <c r="K39" s="508">
        <v>0</v>
      </c>
      <c r="L39" s="170">
        <v>0</v>
      </c>
    </row>
    <row r="40" spans="1:12" ht="52.5" customHeight="1">
      <c r="A40" s="418">
        <v>45747</v>
      </c>
      <c r="B40" s="421" t="s">
        <v>66</v>
      </c>
      <c r="C40" s="490" t="s">
        <v>3360</v>
      </c>
      <c r="D40" s="490" t="s">
        <v>3358</v>
      </c>
      <c r="E40" s="490" t="s">
        <v>12</v>
      </c>
      <c r="F40" s="170" t="s">
        <v>537</v>
      </c>
      <c r="G40" s="170" t="s">
        <v>3423</v>
      </c>
      <c r="H40" s="170" t="s">
        <v>518</v>
      </c>
      <c r="I40" s="170" t="s">
        <v>1205</v>
      </c>
      <c r="J40" s="170" t="s">
        <v>580</v>
      </c>
      <c r="K40" s="508">
        <v>0</v>
      </c>
      <c r="L40" s="170">
        <v>0</v>
      </c>
    </row>
    <row r="41" spans="1:12" ht="52.5" customHeight="1">
      <c r="A41" s="418">
        <v>45747</v>
      </c>
      <c r="B41" s="421" t="s">
        <v>68</v>
      </c>
      <c r="C41" s="490" t="s">
        <v>3360</v>
      </c>
      <c r="D41" s="490" t="s">
        <v>3164</v>
      </c>
      <c r="E41" s="490" t="s">
        <v>12</v>
      </c>
      <c r="F41" s="170" t="s">
        <v>537</v>
      </c>
      <c r="G41" s="170" t="s">
        <v>3423</v>
      </c>
      <c r="H41" s="170" t="s">
        <v>518</v>
      </c>
      <c r="I41" s="170" t="s">
        <v>1205</v>
      </c>
      <c r="J41" s="170" t="s">
        <v>579</v>
      </c>
      <c r="K41" s="508">
        <v>16408998892</v>
      </c>
      <c r="L41" s="170">
        <v>0</v>
      </c>
    </row>
    <row r="42" spans="1:12" ht="52.5" customHeight="1">
      <c r="A42" s="418">
        <v>45747</v>
      </c>
      <c r="B42" s="421" t="s">
        <v>68</v>
      </c>
      <c r="C42" s="490" t="s">
        <v>3360</v>
      </c>
      <c r="D42" s="490" t="s">
        <v>3164</v>
      </c>
      <c r="E42" s="490" t="s">
        <v>12</v>
      </c>
      <c r="F42" s="170" t="s">
        <v>537</v>
      </c>
      <c r="G42" s="170" t="s">
        <v>3423</v>
      </c>
      <c r="H42" s="170" t="s">
        <v>518</v>
      </c>
      <c r="I42" s="170" t="s">
        <v>1205</v>
      </c>
      <c r="J42" s="170" t="s">
        <v>580</v>
      </c>
      <c r="K42" s="508">
        <v>16408998892</v>
      </c>
      <c r="L42" s="170">
        <v>0</v>
      </c>
    </row>
    <row r="43" spans="1:12" ht="53.45" customHeight="1">
      <c r="A43" s="418">
        <v>45747</v>
      </c>
      <c r="B43" s="421" t="s">
        <v>71</v>
      </c>
      <c r="C43" s="490" t="s">
        <v>70</v>
      </c>
      <c r="D43" s="490" t="s">
        <v>3199</v>
      </c>
      <c r="E43" s="490" t="s">
        <v>73</v>
      </c>
      <c r="F43" s="170" t="s">
        <v>537</v>
      </c>
      <c r="G43" s="170" t="s">
        <v>3423</v>
      </c>
      <c r="H43" s="170" t="s">
        <v>518</v>
      </c>
      <c r="I43" s="170" t="s">
        <v>1205</v>
      </c>
      <c r="J43" s="170" t="s">
        <v>3105</v>
      </c>
      <c r="K43" s="170" t="s">
        <v>3424</v>
      </c>
      <c r="L43" s="170" t="s">
        <v>3388</v>
      </c>
    </row>
    <row r="44" spans="1:12" ht="41.1" customHeight="1">
      <c r="A44" s="418">
        <v>45747</v>
      </c>
      <c r="B44" s="421" t="s">
        <v>74</v>
      </c>
      <c r="C44" s="490" t="s">
        <v>70</v>
      </c>
      <c r="D44" s="490" t="s">
        <v>3200</v>
      </c>
      <c r="E44" s="490" t="s">
        <v>76</v>
      </c>
      <c r="F44" s="170" t="s">
        <v>537</v>
      </c>
      <c r="G44" s="170" t="s">
        <v>3423</v>
      </c>
      <c r="H44" s="170" t="s">
        <v>518</v>
      </c>
      <c r="I44" s="170" t="s">
        <v>1205</v>
      </c>
      <c r="J44" s="170" t="s">
        <v>3105</v>
      </c>
      <c r="K44" s="170" t="s">
        <v>2360</v>
      </c>
      <c r="L44" s="170">
        <v>0</v>
      </c>
    </row>
    <row r="45" spans="1:12" ht="36.6" customHeight="1">
      <c r="A45" s="418">
        <v>45747</v>
      </c>
      <c r="B45" s="421" t="s">
        <v>77</v>
      </c>
      <c r="C45" s="490" t="s">
        <v>70</v>
      </c>
      <c r="D45" s="490" t="s">
        <v>3171</v>
      </c>
      <c r="E45" s="490" t="s">
        <v>80</v>
      </c>
      <c r="F45" s="170" t="s">
        <v>537</v>
      </c>
      <c r="G45" s="170" t="s">
        <v>3423</v>
      </c>
      <c r="H45" s="170" t="s">
        <v>518</v>
      </c>
      <c r="I45" s="170" t="s">
        <v>1205</v>
      </c>
      <c r="J45" s="170" t="s">
        <v>581</v>
      </c>
      <c r="K45" s="508">
        <v>6480783888</v>
      </c>
      <c r="L45" s="170">
        <v>0</v>
      </c>
    </row>
    <row r="46" spans="1:12" ht="41.45" customHeight="1">
      <c r="A46" s="418">
        <v>45747</v>
      </c>
      <c r="B46" s="421" t="s">
        <v>77</v>
      </c>
      <c r="C46" s="490" t="s">
        <v>70</v>
      </c>
      <c r="D46" s="490" t="s">
        <v>3171</v>
      </c>
      <c r="E46" s="490" t="s">
        <v>80</v>
      </c>
      <c r="F46" s="170" t="s">
        <v>537</v>
      </c>
      <c r="G46" s="170" t="s">
        <v>3423</v>
      </c>
      <c r="H46" s="170" t="s">
        <v>518</v>
      </c>
      <c r="I46" s="170" t="s">
        <v>1205</v>
      </c>
      <c r="J46" s="170" t="s">
        <v>582</v>
      </c>
      <c r="K46" s="508">
        <v>1910334792</v>
      </c>
      <c r="L46" s="170">
        <v>0</v>
      </c>
    </row>
    <row r="47" spans="1:12" ht="51" customHeight="1">
      <c r="A47" s="418">
        <v>45747</v>
      </c>
      <c r="B47" s="421" t="s">
        <v>83</v>
      </c>
      <c r="C47" s="490" t="s">
        <v>70</v>
      </c>
      <c r="D47" s="490" t="s">
        <v>3201</v>
      </c>
      <c r="E47" s="490" t="s">
        <v>76</v>
      </c>
      <c r="F47" s="170" t="s">
        <v>537</v>
      </c>
      <c r="G47" s="170" t="s">
        <v>3423</v>
      </c>
      <c r="H47" s="170" t="s">
        <v>518</v>
      </c>
      <c r="I47" s="170" t="s">
        <v>1205</v>
      </c>
      <c r="J47" s="170"/>
      <c r="K47" s="170">
        <v>1</v>
      </c>
      <c r="L47" s="170">
        <v>0</v>
      </c>
    </row>
    <row r="48" spans="1:12" ht="52.15" customHeight="1">
      <c r="A48" s="418">
        <v>45747</v>
      </c>
      <c r="B48" s="421" t="s">
        <v>85</v>
      </c>
      <c r="C48" s="490" t="s">
        <v>70</v>
      </c>
      <c r="D48" s="490" t="s">
        <v>86</v>
      </c>
      <c r="E48" s="490" t="s">
        <v>12</v>
      </c>
      <c r="F48" s="170" t="s">
        <v>537</v>
      </c>
      <c r="G48" s="170" t="s">
        <v>3423</v>
      </c>
      <c r="H48" s="170" t="s">
        <v>518</v>
      </c>
      <c r="I48" s="170" t="s">
        <v>1205</v>
      </c>
      <c r="J48" s="170" t="s">
        <v>97</v>
      </c>
      <c r="K48" s="508">
        <v>72870042</v>
      </c>
      <c r="L48" s="170">
        <v>0</v>
      </c>
    </row>
    <row r="49" spans="1:12" ht="72" customHeight="1">
      <c r="A49" s="418">
        <v>45747</v>
      </c>
      <c r="B49" s="421" t="s">
        <v>89</v>
      </c>
      <c r="C49" s="490" t="s">
        <v>70</v>
      </c>
      <c r="D49" s="490" t="s">
        <v>90</v>
      </c>
      <c r="E49" s="490" t="s">
        <v>12</v>
      </c>
      <c r="F49" s="170" t="s">
        <v>537</v>
      </c>
      <c r="G49" s="170" t="s">
        <v>3423</v>
      </c>
      <c r="H49" s="170" t="s">
        <v>518</v>
      </c>
      <c r="I49" s="170" t="s">
        <v>1205</v>
      </c>
      <c r="J49" s="170" t="s">
        <v>581</v>
      </c>
      <c r="K49" s="508">
        <v>3130261325</v>
      </c>
      <c r="L49" s="170">
        <v>0</v>
      </c>
    </row>
    <row r="50" spans="1:12" ht="72.599999999999994" customHeight="1">
      <c r="A50" s="418">
        <v>45747</v>
      </c>
      <c r="B50" s="421" t="s">
        <v>89</v>
      </c>
      <c r="C50" s="490" t="s">
        <v>70</v>
      </c>
      <c r="D50" s="490" t="s">
        <v>90</v>
      </c>
      <c r="E50" s="490" t="s">
        <v>12</v>
      </c>
      <c r="F50" s="170" t="s">
        <v>537</v>
      </c>
      <c r="G50" s="170" t="s">
        <v>3423</v>
      </c>
      <c r="H50" s="170" t="s">
        <v>518</v>
      </c>
      <c r="I50" s="170" t="s">
        <v>1205</v>
      </c>
      <c r="J50" s="170" t="s">
        <v>582</v>
      </c>
      <c r="K50" s="508">
        <v>179071378</v>
      </c>
      <c r="L50" s="170">
        <v>0</v>
      </c>
    </row>
    <row r="51" spans="1:12" ht="99" customHeight="1">
      <c r="A51" s="418">
        <v>45747</v>
      </c>
      <c r="B51" s="421" t="s">
        <v>91</v>
      </c>
      <c r="C51" s="490" t="s">
        <v>70</v>
      </c>
      <c r="D51" s="490" t="s">
        <v>3172</v>
      </c>
      <c r="E51" s="490" t="s">
        <v>12</v>
      </c>
      <c r="F51" s="170" t="s">
        <v>537</v>
      </c>
      <c r="G51" s="170" t="s">
        <v>3423</v>
      </c>
      <c r="H51" s="170" t="s">
        <v>518</v>
      </c>
      <c r="I51" s="170" t="s">
        <v>1205</v>
      </c>
      <c r="J51" s="170" t="s">
        <v>581</v>
      </c>
      <c r="K51" s="508" t="s">
        <v>3403</v>
      </c>
      <c r="L51" s="170">
        <v>0</v>
      </c>
    </row>
    <row r="52" spans="1:12" ht="96" customHeight="1">
      <c r="A52" s="418">
        <v>45747</v>
      </c>
      <c r="B52" s="421" t="s">
        <v>91</v>
      </c>
      <c r="C52" s="490" t="s">
        <v>70</v>
      </c>
      <c r="D52" s="490" t="s">
        <v>3172</v>
      </c>
      <c r="E52" s="490" t="s">
        <v>12</v>
      </c>
      <c r="F52" s="170" t="s">
        <v>537</v>
      </c>
      <c r="G52" s="170" t="s">
        <v>3423</v>
      </c>
      <c r="H52" s="170" t="s">
        <v>518</v>
      </c>
      <c r="I52" s="170" t="s">
        <v>1205</v>
      </c>
      <c r="J52" s="170" t="s">
        <v>582</v>
      </c>
      <c r="K52" s="508" t="s">
        <v>3404</v>
      </c>
      <c r="L52" s="170">
        <v>0</v>
      </c>
    </row>
    <row r="53" spans="1:12" ht="46.15" customHeight="1">
      <c r="A53" s="418">
        <v>45747</v>
      </c>
      <c r="B53" s="421" t="s">
        <v>93</v>
      </c>
      <c r="C53" s="490" t="s">
        <v>70</v>
      </c>
      <c r="D53" s="490" t="s">
        <v>3202</v>
      </c>
      <c r="E53" s="490" t="s">
        <v>76</v>
      </c>
      <c r="F53" s="170" t="s">
        <v>537</v>
      </c>
      <c r="G53" s="170" t="s">
        <v>3423</v>
      </c>
      <c r="H53" s="170" t="s">
        <v>518</v>
      </c>
      <c r="I53" s="170" t="s">
        <v>1205</v>
      </c>
      <c r="J53" s="170"/>
      <c r="K53" s="170">
        <v>11</v>
      </c>
      <c r="L53" s="170">
        <v>0</v>
      </c>
    </row>
    <row r="54" spans="1:12" ht="35.450000000000003" customHeight="1">
      <c r="A54" s="418">
        <v>45747</v>
      </c>
      <c r="B54" s="421" t="s">
        <v>95</v>
      </c>
      <c r="C54" s="490" t="s">
        <v>70</v>
      </c>
      <c r="D54" s="490" t="s">
        <v>3203</v>
      </c>
      <c r="E54" s="490" t="s">
        <v>12</v>
      </c>
      <c r="F54" s="170" t="s">
        <v>537</v>
      </c>
      <c r="G54" s="170" t="s">
        <v>3423</v>
      </c>
      <c r="H54" s="170" t="s">
        <v>518</v>
      </c>
      <c r="I54" s="170" t="s">
        <v>1205</v>
      </c>
      <c r="J54" s="170" t="s">
        <v>97</v>
      </c>
      <c r="K54" s="508" t="s">
        <v>3405</v>
      </c>
      <c r="L54" s="170">
        <v>0</v>
      </c>
    </row>
    <row r="55" spans="1:12" ht="84" customHeight="1">
      <c r="A55" s="418">
        <v>45747</v>
      </c>
      <c r="B55" s="421" t="s">
        <v>98</v>
      </c>
      <c r="C55" s="490" t="s">
        <v>70</v>
      </c>
      <c r="D55" s="490" t="s">
        <v>99</v>
      </c>
      <c r="E55" s="490" t="s">
        <v>12</v>
      </c>
      <c r="F55" s="170" t="s">
        <v>537</v>
      </c>
      <c r="G55" s="170" t="s">
        <v>3423</v>
      </c>
      <c r="H55" s="170" t="s">
        <v>518</v>
      </c>
      <c r="I55" s="170" t="s">
        <v>1205</v>
      </c>
      <c r="J55" s="170" t="s">
        <v>581</v>
      </c>
      <c r="K55" s="508" t="s">
        <v>3406</v>
      </c>
      <c r="L55" s="170">
        <v>0</v>
      </c>
    </row>
    <row r="56" spans="1:12" ht="84.6" customHeight="1">
      <c r="A56" s="418">
        <v>45747</v>
      </c>
      <c r="B56" s="421" t="s">
        <v>98</v>
      </c>
      <c r="C56" s="490" t="s">
        <v>70</v>
      </c>
      <c r="D56" s="490" t="s">
        <v>99</v>
      </c>
      <c r="E56" s="490" t="s">
        <v>12</v>
      </c>
      <c r="F56" s="170" t="s">
        <v>537</v>
      </c>
      <c r="G56" s="170" t="s">
        <v>3423</v>
      </c>
      <c r="H56" s="170" t="s">
        <v>518</v>
      </c>
      <c r="I56" s="170" t="s">
        <v>1205</v>
      </c>
      <c r="J56" s="170" t="s">
        <v>582</v>
      </c>
      <c r="K56" s="508" t="s">
        <v>3407</v>
      </c>
      <c r="L56" s="170">
        <v>0</v>
      </c>
    </row>
    <row r="57" spans="1:12" ht="28.9" customHeight="1">
      <c r="A57" s="418">
        <v>45747</v>
      </c>
      <c r="B57" s="421" t="s">
        <v>101</v>
      </c>
      <c r="C57" s="490" t="s">
        <v>100</v>
      </c>
      <c r="D57" s="490" t="s">
        <v>102</v>
      </c>
      <c r="E57" s="490" t="s">
        <v>73</v>
      </c>
      <c r="F57" s="170" t="s">
        <v>537</v>
      </c>
      <c r="G57" s="170" t="s">
        <v>3423</v>
      </c>
      <c r="H57" s="170" t="s">
        <v>518</v>
      </c>
      <c r="I57" s="170" t="s">
        <v>1205</v>
      </c>
      <c r="J57" s="170" t="s">
        <v>3105</v>
      </c>
      <c r="K57" s="170" t="s">
        <v>1205</v>
      </c>
      <c r="L57" s="170" t="s">
        <v>3389</v>
      </c>
    </row>
    <row r="58" spans="1:12" ht="57.6" customHeight="1">
      <c r="A58" s="418">
        <v>45747</v>
      </c>
      <c r="B58" s="421" t="s">
        <v>105</v>
      </c>
      <c r="C58" s="490" t="s">
        <v>3204</v>
      </c>
      <c r="D58" s="490" t="s">
        <v>3204</v>
      </c>
      <c r="E58" s="490" t="s">
        <v>73</v>
      </c>
      <c r="F58" s="170" t="s">
        <v>537</v>
      </c>
      <c r="G58" s="170" t="s">
        <v>3423</v>
      </c>
      <c r="H58" s="170" t="s">
        <v>518</v>
      </c>
      <c r="I58" s="170" t="s">
        <v>1205</v>
      </c>
      <c r="J58" s="170" t="s">
        <v>3105</v>
      </c>
      <c r="K58" s="170" t="s">
        <v>1205</v>
      </c>
      <c r="L58" s="170" t="s">
        <v>3412</v>
      </c>
    </row>
    <row r="59" spans="1:12" ht="31.5" customHeight="1">
      <c r="A59" s="418">
        <v>45747</v>
      </c>
      <c r="B59" s="421" t="s">
        <v>107</v>
      </c>
      <c r="C59" s="490" t="s">
        <v>106</v>
      </c>
      <c r="D59" s="490" t="s">
        <v>3205</v>
      </c>
      <c r="E59" s="490" t="s">
        <v>80</v>
      </c>
      <c r="F59" s="170" t="s">
        <v>537</v>
      </c>
      <c r="G59" s="170" t="s">
        <v>3423</v>
      </c>
      <c r="H59" s="170" t="s">
        <v>518</v>
      </c>
      <c r="I59" s="170" t="s">
        <v>1205</v>
      </c>
      <c r="J59" s="170" t="s">
        <v>3105</v>
      </c>
      <c r="K59" s="170" t="s">
        <v>1205</v>
      </c>
      <c r="L59" s="170">
        <v>0</v>
      </c>
    </row>
    <row r="60" spans="1:12" ht="31.5" customHeight="1">
      <c r="A60" s="418">
        <v>45747</v>
      </c>
      <c r="B60" s="421" t="s">
        <v>109</v>
      </c>
      <c r="C60" s="490" t="s">
        <v>106</v>
      </c>
      <c r="D60" s="490" t="s">
        <v>110</v>
      </c>
      <c r="E60" s="490" t="s">
        <v>73</v>
      </c>
      <c r="F60" s="170" t="s">
        <v>537</v>
      </c>
      <c r="G60" s="170" t="s">
        <v>3423</v>
      </c>
      <c r="H60" s="170" t="s">
        <v>518</v>
      </c>
      <c r="I60" s="170" t="s">
        <v>1205</v>
      </c>
      <c r="J60" s="170" t="s">
        <v>3105</v>
      </c>
      <c r="K60" s="170" t="s">
        <v>1205</v>
      </c>
      <c r="L60" s="170">
        <v>0</v>
      </c>
    </row>
    <row r="61" spans="1:12" ht="31.5" customHeight="1">
      <c r="A61" s="418">
        <v>45747</v>
      </c>
      <c r="B61" s="421" t="s">
        <v>111</v>
      </c>
      <c r="C61" s="490" t="s">
        <v>106</v>
      </c>
      <c r="D61" s="490" t="s">
        <v>112</v>
      </c>
      <c r="E61" s="490" t="s">
        <v>73</v>
      </c>
      <c r="F61" s="170" t="s">
        <v>537</v>
      </c>
      <c r="G61" s="170" t="s">
        <v>3423</v>
      </c>
      <c r="H61" s="170" t="s">
        <v>518</v>
      </c>
      <c r="I61" s="170" t="s">
        <v>1205</v>
      </c>
      <c r="J61" s="170" t="s">
        <v>3062</v>
      </c>
      <c r="K61" s="170" t="s">
        <v>1205</v>
      </c>
      <c r="L61" s="170">
        <v>0</v>
      </c>
    </row>
    <row r="62" spans="1:12" ht="29.65" customHeight="1">
      <c r="A62" s="418">
        <v>45747</v>
      </c>
      <c r="B62" s="421" t="s">
        <v>113</v>
      </c>
      <c r="C62" s="490" t="s">
        <v>106</v>
      </c>
      <c r="D62" s="490" t="s">
        <v>3206</v>
      </c>
      <c r="E62" s="490" t="s">
        <v>76</v>
      </c>
      <c r="F62" s="170" t="s">
        <v>537</v>
      </c>
      <c r="G62" s="170" t="s">
        <v>3423</v>
      </c>
      <c r="H62" s="170" t="s">
        <v>518</v>
      </c>
      <c r="I62" s="170" t="s">
        <v>1205</v>
      </c>
      <c r="J62" s="170" t="s">
        <v>3105</v>
      </c>
      <c r="K62" s="170" t="s">
        <v>1205</v>
      </c>
      <c r="L62" s="170">
        <v>0</v>
      </c>
    </row>
    <row r="63" spans="1:12" ht="43.15" customHeight="1">
      <c r="A63" s="418">
        <v>45747</v>
      </c>
      <c r="B63" s="421" t="s">
        <v>117</v>
      </c>
      <c r="C63" s="490" t="s">
        <v>3361</v>
      </c>
      <c r="D63" s="490" t="s">
        <v>3174</v>
      </c>
      <c r="E63" s="490" t="s">
        <v>12</v>
      </c>
      <c r="F63" s="170" t="s">
        <v>537</v>
      </c>
      <c r="G63" s="170" t="s">
        <v>3423</v>
      </c>
      <c r="H63" s="170" t="s">
        <v>518</v>
      </c>
      <c r="I63" s="170" t="s">
        <v>1205</v>
      </c>
      <c r="J63" s="170"/>
      <c r="K63" s="170" t="s">
        <v>1205</v>
      </c>
      <c r="L63" s="170" t="s">
        <v>3390</v>
      </c>
    </row>
    <row r="64" spans="1:12" ht="43.9" customHeight="1">
      <c r="A64" s="418">
        <v>45747</v>
      </c>
      <c r="B64" s="421" t="s">
        <v>122</v>
      </c>
      <c r="C64" s="490" t="s">
        <v>3362</v>
      </c>
      <c r="D64" s="490" t="s">
        <v>3207</v>
      </c>
      <c r="E64" s="490" t="s">
        <v>12</v>
      </c>
      <c r="F64" s="170" t="s">
        <v>537</v>
      </c>
      <c r="G64" s="170" t="s">
        <v>3423</v>
      </c>
      <c r="H64" s="170" t="s">
        <v>518</v>
      </c>
      <c r="I64" s="170" t="s">
        <v>1205</v>
      </c>
      <c r="J64" s="170"/>
      <c r="K64" s="170" t="s">
        <v>1205</v>
      </c>
      <c r="L64" s="170">
        <v>0</v>
      </c>
    </row>
    <row r="65" spans="1:12" ht="33.75">
      <c r="A65" s="418">
        <v>45747</v>
      </c>
      <c r="B65" s="421" t="s">
        <v>126</v>
      </c>
      <c r="C65" s="490" t="s">
        <v>3362</v>
      </c>
      <c r="D65" s="490" t="s">
        <v>3208</v>
      </c>
      <c r="E65" s="490" t="s">
        <v>12</v>
      </c>
      <c r="F65" s="170" t="s">
        <v>537</v>
      </c>
      <c r="G65" s="170" t="s">
        <v>3423</v>
      </c>
      <c r="H65" s="170" t="s">
        <v>518</v>
      </c>
      <c r="I65" s="170" t="s">
        <v>1205</v>
      </c>
      <c r="J65" s="170"/>
      <c r="K65" s="170" t="s">
        <v>1205</v>
      </c>
      <c r="L65" s="170">
        <v>0</v>
      </c>
    </row>
    <row r="66" spans="1:12" ht="33.75">
      <c r="A66" s="418">
        <v>45747</v>
      </c>
      <c r="B66" s="421" t="s">
        <v>128</v>
      </c>
      <c r="C66" s="490" t="s">
        <v>3362</v>
      </c>
      <c r="D66" s="490" t="s">
        <v>3209</v>
      </c>
      <c r="E66" s="490" t="s">
        <v>12</v>
      </c>
      <c r="F66" s="170" t="s">
        <v>537</v>
      </c>
      <c r="G66" s="170" t="s">
        <v>3423</v>
      </c>
      <c r="H66" s="170" t="s">
        <v>518</v>
      </c>
      <c r="I66" s="170" t="s">
        <v>1205</v>
      </c>
      <c r="J66" s="170"/>
      <c r="K66" s="170" t="s">
        <v>1205</v>
      </c>
      <c r="L66" s="170">
        <v>0</v>
      </c>
    </row>
    <row r="67" spans="1:12" ht="33.75">
      <c r="A67" s="418">
        <v>45747</v>
      </c>
      <c r="B67" s="421" t="s">
        <v>130</v>
      </c>
      <c r="C67" s="490" t="s">
        <v>3362</v>
      </c>
      <c r="D67" s="490" t="s">
        <v>3210</v>
      </c>
      <c r="E67" s="490" t="s">
        <v>12</v>
      </c>
      <c r="F67" s="170" t="s">
        <v>537</v>
      </c>
      <c r="G67" s="170" t="s">
        <v>3423</v>
      </c>
      <c r="H67" s="170" t="s">
        <v>518</v>
      </c>
      <c r="I67" s="170" t="s">
        <v>1205</v>
      </c>
      <c r="J67" s="170"/>
      <c r="K67" s="170" t="s">
        <v>1205</v>
      </c>
      <c r="L67" s="170">
        <v>0</v>
      </c>
    </row>
    <row r="68" spans="1:12" ht="33.75">
      <c r="A68" s="418">
        <v>45747</v>
      </c>
      <c r="B68" s="421" t="s">
        <v>132</v>
      </c>
      <c r="C68" s="490" t="s">
        <v>3362</v>
      </c>
      <c r="D68" s="490" t="s">
        <v>3211</v>
      </c>
      <c r="E68" s="490" t="s">
        <v>12</v>
      </c>
      <c r="F68" s="170" t="s">
        <v>537</v>
      </c>
      <c r="G68" s="170" t="s">
        <v>3423</v>
      </c>
      <c r="H68" s="170" t="s">
        <v>518</v>
      </c>
      <c r="I68" s="170" t="s">
        <v>1205</v>
      </c>
      <c r="J68" s="170"/>
      <c r="K68" s="170" t="s">
        <v>1205</v>
      </c>
      <c r="L68" s="170">
        <v>0</v>
      </c>
    </row>
    <row r="69" spans="1:12" ht="33.75">
      <c r="A69" s="418">
        <v>45747</v>
      </c>
      <c r="B69" s="421" t="s">
        <v>134</v>
      </c>
      <c r="C69" s="490" t="s">
        <v>3362</v>
      </c>
      <c r="D69" s="490" t="s">
        <v>3212</v>
      </c>
      <c r="E69" s="490" t="s">
        <v>12</v>
      </c>
      <c r="F69" s="170" t="s">
        <v>537</v>
      </c>
      <c r="G69" s="170" t="s">
        <v>3423</v>
      </c>
      <c r="H69" s="170" t="s">
        <v>518</v>
      </c>
      <c r="I69" s="170" t="s">
        <v>1205</v>
      </c>
      <c r="J69" s="170"/>
      <c r="K69" s="170" t="s">
        <v>1205</v>
      </c>
      <c r="L69" s="170">
        <v>0</v>
      </c>
    </row>
    <row r="70" spans="1:12" ht="33" customHeight="1">
      <c r="A70" s="418">
        <v>45747</v>
      </c>
      <c r="B70" s="421" t="s">
        <v>136</v>
      </c>
      <c r="C70" s="490" t="s">
        <v>3362</v>
      </c>
      <c r="D70" s="490" t="s">
        <v>3213</v>
      </c>
      <c r="E70" s="490" t="s">
        <v>12</v>
      </c>
      <c r="F70" s="170" t="s">
        <v>537</v>
      </c>
      <c r="G70" s="170" t="s">
        <v>3423</v>
      </c>
      <c r="H70" s="170" t="s">
        <v>518</v>
      </c>
      <c r="I70" s="170" t="s">
        <v>1205</v>
      </c>
      <c r="J70" s="170"/>
      <c r="K70" s="170" t="s">
        <v>1205</v>
      </c>
      <c r="L70" s="170">
        <v>0</v>
      </c>
    </row>
    <row r="71" spans="1:12" ht="33" customHeight="1">
      <c r="A71" s="418">
        <v>45747</v>
      </c>
      <c r="B71" s="421" t="s">
        <v>138</v>
      </c>
      <c r="C71" s="490" t="s">
        <v>3362</v>
      </c>
      <c r="D71" s="490" t="s">
        <v>3214</v>
      </c>
      <c r="E71" s="490" t="s">
        <v>12</v>
      </c>
      <c r="F71" s="170" t="s">
        <v>537</v>
      </c>
      <c r="G71" s="170" t="s">
        <v>3423</v>
      </c>
      <c r="H71" s="170" t="s">
        <v>518</v>
      </c>
      <c r="I71" s="170" t="s">
        <v>1205</v>
      </c>
      <c r="J71" s="170"/>
      <c r="K71" s="170" t="s">
        <v>1205</v>
      </c>
      <c r="L71" s="170">
        <v>0</v>
      </c>
    </row>
    <row r="72" spans="1:12" ht="33" customHeight="1">
      <c r="A72" s="418">
        <v>45747</v>
      </c>
      <c r="B72" s="421" t="s">
        <v>140</v>
      </c>
      <c r="C72" s="490" t="s">
        <v>3362</v>
      </c>
      <c r="D72" s="490" t="s">
        <v>3215</v>
      </c>
      <c r="E72" s="490" t="s">
        <v>12</v>
      </c>
      <c r="F72" s="170" t="s">
        <v>537</v>
      </c>
      <c r="G72" s="170" t="s">
        <v>3423</v>
      </c>
      <c r="H72" s="170" t="s">
        <v>518</v>
      </c>
      <c r="I72" s="170" t="s">
        <v>1205</v>
      </c>
      <c r="J72" s="170"/>
      <c r="K72" s="170" t="s">
        <v>1205</v>
      </c>
      <c r="L72" s="170">
        <v>0</v>
      </c>
    </row>
    <row r="73" spans="1:12" ht="45">
      <c r="A73" s="418">
        <v>45747</v>
      </c>
      <c r="B73" s="421" t="s">
        <v>142</v>
      </c>
      <c r="C73" s="490" t="s">
        <v>3362</v>
      </c>
      <c r="D73" s="490" t="s">
        <v>3216</v>
      </c>
      <c r="E73" s="490" t="s">
        <v>12</v>
      </c>
      <c r="F73" s="170" t="s">
        <v>537</v>
      </c>
      <c r="G73" s="170" t="s">
        <v>3423</v>
      </c>
      <c r="H73" s="170" t="s">
        <v>518</v>
      </c>
      <c r="I73" s="170" t="s">
        <v>1205</v>
      </c>
      <c r="J73" s="170"/>
      <c r="K73" s="170" t="s">
        <v>1205</v>
      </c>
      <c r="L73" s="170">
        <v>0</v>
      </c>
    </row>
    <row r="74" spans="1:12" ht="45">
      <c r="A74" s="418">
        <v>45747</v>
      </c>
      <c r="B74" s="421" t="s">
        <v>144</v>
      </c>
      <c r="C74" s="490" t="s">
        <v>3362</v>
      </c>
      <c r="D74" s="490" t="s">
        <v>3217</v>
      </c>
      <c r="E74" s="490" t="s">
        <v>12</v>
      </c>
      <c r="F74" s="170" t="s">
        <v>537</v>
      </c>
      <c r="G74" s="170" t="s">
        <v>3423</v>
      </c>
      <c r="H74" s="170" t="s">
        <v>518</v>
      </c>
      <c r="I74" s="170" t="s">
        <v>1205</v>
      </c>
      <c r="J74" s="170"/>
      <c r="K74" s="170" t="s">
        <v>1205</v>
      </c>
      <c r="L74" s="170">
        <v>0</v>
      </c>
    </row>
    <row r="75" spans="1:12" ht="33" customHeight="1">
      <c r="A75" s="418">
        <v>45747</v>
      </c>
      <c r="B75" s="421" t="s">
        <v>146</v>
      </c>
      <c r="C75" s="490" t="s">
        <v>3362</v>
      </c>
      <c r="D75" s="490" t="s">
        <v>3218</v>
      </c>
      <c r="E75" s="490" t="s">
        <v>12</v>
      </c>
      <c r="F75" s="170" t="s">
        <v>537</v>
      </c>
      <c r="G75" s="170" t="s">
        <v>3423</v>
      </c>
      <c r="H75" s="170" t="s">
        <v>518</v>
      </c>
      <c r="I75" s="170" t="s">
        <v>1205</v>
      </c>
      <c r="J75" s="170"/>
      <c r="K75" s="170" t="s">
        <v>1205</v>
      </c>
      <c r="L75" s="170">
        <v>0</v>
      </c>
    </row>
    <row r="76" spans="1:12" ht="22.5">
      <c r="A76" s="418">
        <v>45747</v>
      </c>
      <c r="B76" s="421" t="s">
        <v>148</v>
      </c>
      <c r="C76" s="490" t="s">
        <v>3362</v>
      </c>
      <c r="D76" s="490" t="s">
        <v>3219</v>
      </c>
      <c r="E76" s="490" t="s">
        <v>12</v>
      </c>
      <c r="F76" s="170" t="s">
        <v>537</v>
      </c>
      <c r="G76" s="170" t="s">
        <v>3423</v>
      </c>
      <c r="H76" s="170" t="s">
        <v>518</v>
      </c>
      <c r="I76" s="170" t="s">
        <v>1205</v>
      </c>
      <c r="J76" s="170"/>
      <c r="K76" s="170" t="s">
        <v>1205</v>
      </c>
      <c r="L76" s="170">
        <v>0</v>
      </c>
    </row>
    <row r="77" spans="1:12" ht="33" customHeight="1">
      <c r="A77" s="418">
        <v>45747</v>
      </c>
      <c r="B77" s="421" t="s">
        <v>150</v>
      </c>
      <c r="C77" s="490" t="s">
        <v>3362</v>
      </c>
      <c r="D77" s="490" t="s">
        <v>3220</v>
      </c>
      <c r="E77" s="490" t="s">
        <v>12</v>
      </c>
      <c r="F77" s="170" t="s">
        <v>537</v>
      </c>
      <c r="G77" s="170" t="s">
        <v>3423</v>
      </c>
      <c r="H77" s="170" t="s">
        <v>518</v>
      </c>
      <c r="I77" s="170" t="s">
        <v>1205</v>
      </c>
      <c r="J77" s="170"/>
      <c r="K77" s="170" t="s">
        <v>1205</v>
      </c>
      <c r="L77" s="170">
        <v>0</v>
      </c>
    </row>
    <row r="78" spans="1:12" ht="33" customHeight="1">
      <c r="A78" s="418">
        <v>45747</v>
      </c>
      <c r="B78" s="421" t="s">
        <v>152</v>
      </c>
      <c r="C78" s="490" t="s">
        <v>3362</v>
      </c>
      <c r="D78" s="490" t="s">
        <v>3221</v>
      </c>
      <c r="E78" s="490" t="s">
        <v>12</v>
      </c>
      <c r="F78" s="170" t="s">
        <v>537</v>
      </c>
      <c r="G78" s="170" t="s">
        <v>3423</v>
      </c>
      <c r="H78" s="170" t="s">
        <v>518</v>
      </c>
      <c r="I78" s="170" t="s">
        <v>1205</v>
      </c>
      <c r="J78" s="170"/>
      <c r="K78" s="170" t="s">
        <v>1205</v>
      </c>
      <c r="L78" s="170">
        <v>0</v>
      </c>
    </row>
    <row r="79" spans="1:12" ht="34.5" customHeight="1">
      <c r="A79" s="418">
        <v>45747</v>
      </c>
      <c r="B79" s="421" t="s">
        <v>156</v>
      </c>
      <c r="C79" s="490" t="s">
        <v>155</v>
      </c>
      <c r="D79" s="490" t="s">
        <v>157</v>
      </c>
      <c r="E79" s="490" t="s">
        <v>73</v>
      </c>
      <c r="F79" s="170" t="s">
        <v>537</v>
      </c>
      <c r="G79" s="170" t="s">
        <v>3423</v>
      </c>
      <c r="H79" s="170" t="s">
        <v>518</v>
      </c>
      <c r="I79" s="170" t="s">
        <v>1205</v>
      </c>
      <c r="J79" s="170" t="s">
        <v>3105</v>
      </c>
      <c r="K79" s="170" t="s">
        <v>1205</v>
      </c>
      <c r="L79" s="170">
        <v>0</v>
      </c>
    </row>
    <row r="80" spans="1:12" ht="69" customHeight="1">
      <c r="A80" s="418">
        <v>45747</v>
      </c>
      <c r="B80" s="421" t="s">
        <v>159</v>
      </c>
      <c r="C80" s="490" t="s">
        <v>158</v>
      </c>
      <c r="D80" s="490" t="s">
        <v>160</v>
      </c>
      <c r="E80" s="490" t="s">
        <v>73</v>
      </c>
      <c r="F80" s="170" t="s">
        <v>537</v>
      </c>
      <c r="G80" s="170" t="s">
        <v>3423</v>
      </c>
      <c r="H80" s="170" t="s">
        <v>518</v>
      </c>
      <c r="I80" s="170" t="s">
        <v>1205</v>
      </c>
      <c r="J80" s="170" t="s">
        <v>3105</v>
      </c>
      <c r="K80" s="170" t="s">
        <v>1205</v>
      </c>
      <c r="L80" s="170">
        <v>0</v>
      </c>
    </row>
    <row r="81" spans="1:12" ht="68.45" customHeight="1">
      <c r="A81" s="418">
        <v>45747</v>
      </c>
      <c r="B81" s="421" t="s">
        <v>161</v>
      </c>
      <c r="C81" s="490" t="s">
        <v>158</v>
      </c>
      <c r="D81" s="490" t="s">
        <v>162</v>
      </c>
      <c r="E81" s="490" t="s">
        <v>163</v>
      </c>
      <c r="F81" s="170" t="s">
        <v>537</v>
      </c>
      <c r="G81" s="170" t="s">
        <v>3423</v>
      </c>
      <c r="H81" s="170" t="s">
        <v>518</v>
      </c>
      <c r="I81" s="170" t="s">
        <v>1205</v>
      </c>
      <c r="J81" s="170" t="s">
        <v>3105</v>
      </c>
      <c r="K81" s="170" t="s">
        <v>1205</v>
      </c>
      <c r="L81" s="170">
        <v>0</v>
      </c>
    </row>
    <row r="82" spans="1:12" ht="68.45" customHeight="1">
      <c r="A82" s="418">
        <v>45747</v>
      </c>
      <c r="B82" s="421" t="s">
        <v>164</v>
      </c>
      <c r="C82" s="490" t="s">
        <v>158</v>
      </c>
      <c r="D82" s="490" t="s">
        <v>165</v>
      </c>
      <c r="E82" s="490" t="s">
        <v>73</v>
      </c>
      <c r="F82" s="170" t="s">
        <v>537</v>
      </c>
      <c r="G82" s="170" t="s">
        <v>3423</v>
      </c>
      <c r="H82" s="170" t="s">
        <v>518</v>
      </c>
      <c r="I82" s="170" t="s">
        <v>1205</v>
      </c>
      <c r="J82" s="170" t="s">
        <v>3105</v>
      </c>
      <c r="K82" s="170" t="s">
        <v>1205</v>
      </c>
      <c r="L82" s="170">
        <v>0</v>
      </c>
    </row>
    <row r="83" spans="1:12" ht="68.45" customHeight="1">
      <c r="A83" s="418">
        <v>45747</v>
      </c>
      <c r="B83" s="421" t="s">
        <v>166</v>
      </c>
      <c r="C83" s="490" t="s">
        <v>158</v>
      </c>
      <c r="D83" s="490" t="s">
        <v>3222</v>
      </c>
      <c r="E83" s="490" t="s">
        <v>163</v>
      </c>
      <c r="F83" s="170" t="s">
        <v>537</v>
      </c>
      <c r="G83" s="170" t="s">
        <v>3423</v>
      </c>
      <c r="H83" s="170" t="s">
        <v>518</v>
      </c>
      <c r="I83" s="170" t="s">
        <v>1205</v>
      </c>
      <c r="J83" s="170" t="s">
        <v>3105</v>
      </c>
      <c r="K83" s="170" t="s">
        <v>1205</v>
      </c>
      <c r="L83" s="170">
        <v>0</v>
      </c>
    </row>
    <row r="84" spans="1:12" ht="68.45" customHeight="1">
      <c r="A84" s="418">
        <v>45747</v>
      </c>
      <c r="B84" s="421" t="s">
        <v>168</v>
      </c>
      <c r="C84" s="490" t="s">
        <v>158</v>
      </c>
      <c r="D84" s="490" t="s">
        <v>169</v>
      </c>
      <c r="E84" s="490" t="s">
        <v>170</v>
      </c>
      <c r="F84" s="170" t="s">
        <v>537</v>
      </c>
      <c r="G84" s="170" t="s">
        <v>3423</v>
      </c>
      <c r="H84" s="170" t="s">
        <v>518</v>
      </c>
      <c r="I84" s="170" t="s">
        <v>1205</v>
      </c>
      <c r="J84" s="170" t="s">
        <v>3105</v>
      </c>
      <c r="K84" s="170" t="s">
        <v>1205</v>
      </c>
      <c r="L84" s="170">
        <v>0</v>
      </c>
    </row>
    <row r="85" spans="1:12" ht="69.599999999999994" customHeight="1">
      <c r="A85" s="418">
        <v>45747</v>
      </c>
      <c r="B85" s="421" t="s">
        <v>171</v>
      </c>
      <c r="C85" s="490" t="s">
        <v>158</v>
      </c>
      <c r="D85" s="490" t="s">
        <v>172</v>
      </c>
      <c r="E85" s="490" t="s">
        <v>163</v>
      </c>
      <c r="F85" s="170" t="s">
        <v>537</v>
      </c>
      <c r="G85" s="170" t="s">
        <v>3423</v>
      </c>
      <c r="H85" s="170" t="s">
        <v>518</v>
      </c>
      <c r="I85" s="170" t="s">
        <v>1205</v>
      </c>
      <c r="J85" s="170" t="s">
        <v>3105</v>
      </c>
      <c r="K85" s="170" t="s">
        <v>1205</v>
      </c>
      <c r="L85" s="170">
        <v>0</v>
      </c>
    </row>
    <row r="86" spans="1:12" ht="72" customHeight="1">
      <c r="A86" s="418">
        <v>45747</v>
      </c>
      <c r="B86" s="421" t="s">
        <v>173</v>
      </c>
      <c r="C86" s="490" t="s">
        <v>158</v>
      </c>
      <c r="D86" s="490" t="s">
        <v>174</v>
      </c>
      <c r="E86" s="490" t="s">
        <v>73</v>
      </c>
      <c r="F86" s="170" t="s">
        <v>537</v>
      </c>
      <c r="G86" s="170" t="s">
        <v>3423</v>
      </c>
      <c r="H86" s="170" t="s">
        <v>518</v>
      </c>
      <c r="I86" s="170" t="s">
        <v>1205</v>
      </c>
      <c r="J86" s="170" t="s">
        <v>3105</v>
      </c>
      <c r="K86" s="170" t="s">
        <v>1205</v>
      </c>
      <c r="L86" s="170">
        <v>0</v>
      </c>
    </row>
    <row r="87" spans="1:12" ht="67.150000000000006" customHeight="1">
      <c r="A87" s="418">
        <v>45747</v>
      </c>
      <c r="B87" s="421" t="s">
        <v>175</v>
      </c>
      <c r="C87" s="490" t="s">
        <v>158</v>
      </c>
      <c r="D87" s="490" t="s">
        <v>3223</v>
      </c>
      <c r="E87" s="490" t="s">
        <v>163</v>
      </c>
      <c r="F87" s="170" t="s">
        <v>537</v>
      </c>
      <c r="G87" s="170" t="s">
        <v>3423</v>
      </c>
      <c r="H87" s="170" t="s">
        <v>518</v>
      </c>
      <c r="I87" s="170" t="s">
        <v>1205</v>
      </c>
      <c r="J87" s="170" t="s">
        <v>3105</v>
      </c>
      <c r="K87" s="170" t="s">
        <v>1205</v>
      </c>
      <c r="L87" s="170">
        <v>0</v>
      </c>
    </row>
    <row r="88" spans="1:12" ht="56.25">
      <c r="A88" s="418">
        <v>45747</v>
      </c>
      <c r="B88" s="421" t="s">
        <v>177</v>
      </c>
      <c r="C88" s="490" t="s">
        <v>158</v>
      </c>
      <c r="D88" s="490" t="s">
        <v>178</v>
      </c>
      <c r="E88" s="490" t="s">
        <v>73</v>
      </c>
      <c r="F88" s="170" t="s">
        <v>537</v>
      </c>
      <c r="G88" s="170" t="s">
        <v>3423</v>
      </c>
      <c r="H88" s="170" t="s">
        <v>518</v>
      </c>
      <c r="I88" s="170" t="s">
        <v>1205</v>
      </c>
      <c r="J88" s="170" t="s">
        <v>3105</v>
      </c>
      <c r="K88" s="170" t="s">
        <v>1205</v>
      </c>
      <c r="L88" s="170">
        <v>0</v>
      </c>
    </row>
    <row r="89" spans="1:12" ht="72.599999999999994" customHeight="1">
      <c r="A89" s="418">
        <v>45747</v>
      </c>
      <c r="B89" s="421" t="s">
        <v>179</v>
      </c>
      <c r="C89" s="490" t="s">
        <v>158</v>
      </c>
      <c r="D89" s="490" t="s">
        <v>180</v>
      </c>
      <c r="E89" s="490" t="s">
        <v>163</v>
      </c>
      <c r="F89" s="170" t="s">
        <v>537</v>
      </c>
      <c r="G89" s="170" t="s">
        <v>3423</v>
      </c>
      <c r="H89" s="170" t="s">
        <v>518</v>
      </c>
      <c r="I89" s="170" t="s">
        <v>1205</v>
      </c>
      <c r="J89" s="170" t="s">
        <v>3105</v>
      </c>
      <c r="K89" s="170" t="s">
        <v>1205</v>
      </c>
      <c r="L89" s="170">
        <v>0</v>
      </c>
    </row>
    <row r="90" spans="1:12" ht="68.45" customHeight="1">
      <c r="A90" s="418">
        <v>45747</v>
      </c>
      <c r="B90" s="421" t="s">
        <v>181</v>
      </c>
      <c r="C90" s="490" t="s">
        <v>158</v>
      </c>
      <c r="D90" s="490" t="s">
        <v>182</v>
      </c>
      <c r="E90" s="490" t="s">
        <v>73</v>
      </c>
      <c r="F90" s="170" t="s">
        <v>537</v>
      </c>
      <c r="G90" s="170" t="s">
        <v>3423</v>
      </c>
      <c r="H90" s="170" t="s">
        <v>518</v>
      </c>
      <c r="I90" s="170" t="s">
        <v>1205</v>
      </c>
      <c r="J90" s="170" t="s">
        <v>3105</v>
      </c>
      <c r="K90" s="170" t="s">
        <v>1205</v>
      </c>
      <c r="L90" s="170">
        <v>0</v>
      </c>
    </row>
    <row r="91" spans="1:12" ht="69.599999999999994" customHeight="1">
      <c r="A91" s="418">
        <v>45747</v>
      </c>
      <c r="B91" s="421" t="s">
        <v>183</v>
      </c>
      <c r="C91" s="490" t="s">
        <v>158</v>
      </c>
      <c r="D91" s="490" t="s">
        <v>184</v>
      </c>
      <c r="E91" s="490" t="s">
        <v>163</v>
      </c>
      <c r="F91" s="170" t="s">
        <v>537</v>
      </c>
      <c r="G91" s="170" t="s">
        <v>3423</v>
      </c>
      <c r="H91" s="170" t="s">
        <v>518</v>
      </c>
      <c r="I91" s="170" t="s">
        <v>1205</v>
      </c>
      <c r="J91" s="170" t="s">
        <v>3105</v>
      </c>
      <c r="K91" s="170" t="s">
        <v>1205</v>
      </c>
      <c r="L91" s="170">
        <v>0</v>
      </c>
    </row>
    <row r="92" spans="1:12" ht="71.45" customHeight="1">
      <c r="A92" s="418">
        <v>45747</v>
      </c>
      <c r="B92" s="421" t="s">
        <v>185</v>
      </c>
      <c r="C92" s="490" t="s">
        <v>158</v>
      </c>
      <c r="D92" s="490" t="s">
        <v>186</v>
      </c>
      <c r="E92" s="490" t="s">
        <v>73</v>
      </c>
      <c r="F92" s="170" t="s">
        <v>537</v>
      </c>
      <c r="G92" s="170" t="s">
        <v>3423</v>
      </c>
      <c r="H92" s="170" t="s">
        <v>518</v>
      </c>
      <c r="I92" s="170" t="s">
        <v>1205</v>
      </c>
      <c r="J92" s="170" t="s">
        <v>3105</v>
      </c>
      <c r="K92" s="170" t="s">
        <v>1205</v>
      </c>
      <c r="L92" s="170">
        <v>0</v>
      </c>
    </row>
    <row r="93" spans="1:12" ht="70.150000000000006" customHeight="1">
      <c r="A93" s="418">
        <v>45747</v>
      </c>
      <c r="B93" s="421" t="s">
        <v>187</v>
      </c>
      <c r="C93" s="490" t="s">
        <v>158</v>
      </c>
      <c r="D93" s="490" t="s">
        <v>188</v>
      </c>
      <c r="E93" s="490" t="s">
        <v>73</v>
      </c>
      <c r="F93" s="170" t="s">
        <v>537</v>
      </c>
      <c r="G93" s="170" t="s">
        <v>3423</v>
      </c>
      <c r="H93" s="170" t="s">
        <v>518</v>
      </c>
      <c r="I93" s="170" t="s">
        <v>1205</v>
      </c>
      <c r="J93" s="170" t="s">
        <v>3105</v>
      </c>
      <c r="K93" s="170" t="s">
        <v>1205</v>
      </c>
      <c r="L93" s="170">
        <v>0</v>
      </c>
    </row>
    <row r="94" spans="1:12" ht="67.150000000000006" customHeight="1">
      <c r="A94" s="418">
        <v>45747</v>
      </c>
      <c r="B94" s="421" t="s">
        <v>189</v>
      </c>
      <c r="C94" s="490" t="s">
        <v>158</v>
      </c>
      <c r="D94" s="490" t="s">
        <v>3224</v>
      </c>
      <c r="E94" s="490" t="s">
        <v>163</v>
      </c>
      <c r="F94" s="170" t="s">
        <v>537</v>
      </c>
      <c r="G94" s="170" t="s">
        <v>3423</v>
      </c>
      <c r="H94" s="170" t="s">
        <v>518</v>
      </c>
      <c r="I94" s="170" t="s">
        <v>1205</v>
      </c>
      <c r="J94" s="170" t="s">
        <v>3105</v>
      </c>
      <c r="K94" s="170" t="s">
        <v>1205</v>
      </c>
      <c r="L94" s="170">
        <v>0</v>
      </c>
    </row>
    <row r="95" spans="1:12" ht="57.6" customHeight="1">
      <c r="A95" s="418">
        <v>45747</v>
      </c>
      <c r="B95" s="421" t="s">
        <v>192</v>
      </c>
      <c r="C95" s="490" t="s">
        <v>191</v>
      </c>
      <c r="D95" s="490" t="s">
        <v>193</v>
      </c>
      <c r="E95" s="490" t="s">
        <v>76</v>
      </c>
      <c r="F95" s="170" t="s">
        <v>537</v>
      </c>
      <c r="G95" s="170" t="s">
        <v>3423</v>
      </c>
      <c r="H95" s="170" t="s">
        <v>518</v>
      </c>
      <c r="I95" s="170" t="s">
        <v>1205</v>
      </c>
      <c r="J95" s="170" t="s">
        <v>3105</v>
      </c>
      <c r="K95" s="170" t="s">
        <v>1205</v>
      </c>
      <c r="L95" s="170">
        <v>0</v>
      </c>
    </row>
    <row r="96" spans="1:12" ht="57.6" customHeight="1">
      <c r="A96" s="418">
        <v>45747</v>
      </c>
      <c r="B96" s="421" t="s">
        <v>195</v>
      </c>
      <c r="C96" s="490" t="s">
        <v>191</v>
      </c>
      <c r="D96" s="490" t="s">
        <v>196</v>
      </c>
      <c r="E96" s="490" t="s">
        <v>73</v>
      </c>
      <c r="F96" s="170" t="s">
        <v>537</v>
      </c>
      <c r="G96" s="170" t="s">
        <v>3423</v>
      </c>
      <c r="H96" s="170" t="s">
        <v>518</v>
      </c>
      <c r="I96" s="170" t="s">
        <v>1205</v>
      </c>
      <c r="J96" s="170" t="s">
        <v>3105</v>
      </c>
      <c r="K96" s="170" t="s">
        <v>1205</v>
      </c>
      <c r="L96" s="170">
        <v>0</v>
      </c>
    </row>
    <row r="97" spans="1:12" ht="57.6" customHeight="1">
      <c r="A97" s="418">
        <v>45747</v>
      </c>
      <c r="B97" s="421" t="s">
        <v>197</v>
      </c>
      <c r="C97" s="490" t="s">
        <v>191</v>
      </c>
      <c r="D97" s="490" t="s">
        <v>3225</v>
      </c>
      <c r="E97" s="490" t="s">
        <v>73</v>
      </c>
      <c r="F97" s="170" t="s">
        <v>537</v>
      </c>
      <c r="G97" s="170" t="s">
        <v>3423</v>
      </c>
      <c r="H97" s="170" t="s">
        <v>518</v>
      </c>
      <c r="I97" s="170" t="s">
        <v>1205</v>
      </c>
      <c r="J97" s="170" t="s">
        <v>3105</v>
      </c>
      <c r="K97" s="170" t="s">
        <v>1205</v>
      </c>
      <c r="L97" s="170">
        <v>0</v>
      </c>
    </row>
    <row r="98" spans="1:12" ht="59.25" customHeight="1">
      <c r="A98" s="418">
        <v>45747</v>
      </c>
      <c r="B98" s="421" t="s">
        <v>199</v>
      </c>
      <c r="C98" s="490" t="s">
        <v>191</v>
      </c>
      <c r="D98" s="490" t="s">
        <v>200</v>
      </c>
      <c r="E98" s="490" t="s">
        <v>76</v>
      </c>
      <c r="F98" s="170" t="s">
        <v>537</v>
      </c>
      <c r="G98" s="170" t="s">
        <v>3423</v>
      </c>
      <c r="H98" s="170" t="s">
        <v>518</v>
      </c>
      <c r="I98" s="170" t="s">
        <v>1205</v>
      </c>
      <c r="J98" s="170" t="s">
        <v>3105</v>
      </c>
      <c r="K98" s="170" t="s">
        <v>1205</v>
      </c>
      <c r="L98" s="170">
        <v>0</v>
      </c>
    </row>
    <row r="99" spans="1:12" ht="59.25" customHeight="1">
      <c r="A99" s="418">
        <v>45747</v>
      </c>
      <c r="B99" s="421" t="s">
        <v>201</v>
      </c>
      <c r="C99" s="490" t="s">
        <v>191</v>
      </c>
      <c r="D99" s="490" t="s">
        <v>202</v>
      </c>
      <c r="E99" s="490" t="s">
        <v>170</v>
      </c>
      <c r="F99" s="170" t="s">
        <v>537</v>
      </c>
      <c r="G99" s="170" t="s">
        <v>3423</v>
      </c>
      <c r="H99" s="170" t="s">
        <v>518</v>
      </c>
      <c r="I99" s="170" t="s">
        <v>1205</v>
      </c>
      <c r="J99" s="170" t="s">
        <v>3105</v>
      </c>
      <c r="K99" s="170" t="s">
        <v>1205</v>
      </c>
      <c r="L99" s="170">
        <v>0</v>
      </c>
    </row>
    <row r="100" spans="1:12" ht="59.25" customHeight="1">
      <c r="A100" s="418">
        <v>45747</v>
      </c>
      <c r="B100" s="421" t="s">
        <v>203</v>
      </c>
      <c r="C100" s="490" t="s">
        <v>191</v>
      </c>
      <c r="D100" s="490" t="s">
        <v>3226</v>
      </c>
      <c r="E100" s="490" t="s">
        <v>12</v>
      </c>
      <c r="F100" s="170" t="s">
        <v>537</v>
      </c>
      <c r="G100" s="170" t="s">
        <v>3423</v>
      </c>
      <c r="H100" s="170" t="s">
        <v>518</v>
      </c>
      <c r="I100" s="170" t="s">
        <v>1205</v>
      </c>
      <c r="J100" s="170" t="s">
        <v>3105</v>
      </c>
      <c r="K100" s="170" t="s">
        <v>1205</v>
      </c>
      <c r="L100" s="170">
        <v>0</v>
      </c>
    </row>
    <row r="101" spans="1:12" ht="59.25" customHeight="1">
      <c r="A101" s="418">
        <v>45747</v>
      </c>
      <c r="B101" s="421" t="s">
        <v>205</v>
      </c>
      <c r="C101" s="490" t="s">
        <v>191</v>
      </c>
      <c r="D101" s="490" t="s">
        <v>206</v>
      </c>
      <c r="E101" s="490" t="s">
        <v>12</v>
      </c>
      <c r="F101" s="170" t="s">
        <v>537</v>
      </c>
      <c r="G101" s="170" t="s">
        <v>3423</v>
      </c>
      <c r="H101" s="170" t="s">
        <v>518</v>
      </c>
      <c r="I101" s="170" t="s">
        <v>1205</v>
      </c>
      <c r="J101" s="170" t="s">
        <v>3105</v>
      </c>
      <c r="K101" s="170" t="s">
        <v>1205</v>
      </c>
      <c r="L101" s="170">
        <v>0</v>
      </c>
    </row>
    <row r="102" spans="1:12" ht="40.5" customHeight="1">
      <c r="A102" s="418">
        <v>45747</v>
      </c>
      <c r="B102" s="421" t="s">
        <v>208</v>
      </c>
      <c r="C102" s="490" t="s">
        <v>3227</v>
      </c>
      <c r="D102" s="490" t="s">
        <v>3227</v>
      </c>
      <c r="E102" s="490" t="s">
        <v>12</v>
      </c>
      <c r="F102" s="170" t="s">
        <v>537</v>
      </c>
      <c r="G102" s="170" t="s">
        <v>3423</v>
      </c>
      <c r="H102" s="170" t="s">
        <v>518</v>
      </c>
      <c r="I102" s="170" t="s">
        <v>1205</v>
      </c>
      <c r="J102" s="170" t="s">
        <v>3105</v>
      </c>
      <c r="K102" s="170" t="s">
        <v>1205</v>
      </c>
      <c r="L102" s="170">
        <v>0</v>
      </c>
    </row>
    <row r="103" spans="1:12" ht="40.5" customHeight="1">
      <c r="A103" s="418">
        <v>45747</v>
      </c>
      <c r="B103" s="421" t="s">
        <v>210</v>
      </c>
      <c r="C103" s="490" t="s">
        <v>3363</v>
      </c>
      <c r="D103" s="490" t="s">
        <v>3228</v>
      </c>
      <c r="E103" s="490" t="s">
        <v>12</v>
      </c>
      <c r="F103" s="170" t="s">
        <v>537</v>
      </c>
      <c r="G103" s="170" t="s">
        <v>3423</v>
      </c>
      <c r="H103" s="170" t="s">
        <v>518</v>
      </c>
      <c r="I103" s="170" t="s">
        <v>1205</v>
      </c>
      <c r="J103" s="170" t="s">
        <v>3105</v>
      </c>
      <c r="K103" s="170" t="s">
        <v>1205</v>
      </c>
      <c r="L103" s="170">
        <v>0</v>
      </c>
    </row>
    <row r="104" spans="1:12" ht="40.5" customHeight="1">
      <c r="A104" s="418">
        <v>45747</v>
      </c>
      <c r="B104" s="421" t="s">
        <v>212</v>
      </c>
      <c r="C104" s="490" t="s">
        <v>211</v>
      </c>
      <c r="D104" s="490" t="s">
        <v>211</v>
      </c>
      <c r="E104" s="490" t="s">
        <v>12</v>
      </c>
      <c r="F104" s="170" t="s">
        <v>537</v>
      </c>
      <c r="G104" s="170" t="s">
        <v>3423</v>
      </c>
      <c r="H104" s="170" t="s">
        <v>518</v>
      </c>
      <c r="I104" s="170" t="s">
        <v>1205</v>
      </c>
      <c r="J104" s="170" t="s">
        <v>3105</v>
      </c>
      <c r="K104" s="170" t="s">
        <v>1205</v>
      </c>
      <c r="L104" s="170">
        <v>0</v>
      </c>
    </row>
    <row r="105" spans="1:12" ht="58.5" customHeight="1">
      <c r="A105" s="418">
        <v>45747</v>
      </c>
      <c r="B105" s="421" t="s">
        <v>214</v>
      </c>
      <c r="C105" s="490" t="s">
        <v>213</v>
      </c>
      <c r="D105" s="490" t="s">
        <v>3229</v>
      </c>
      <c r="E105" s="490" t="s">
        <v>73</v>
      </c>
      <c r="F105" s="170" t="s">
        <v>537</v>
      </c>
      <c r="G105" s="170" t="s">
        <v>3423</v>
      </c>
      <c r="H105" s="170" t="s">
        <v>518</v>
      </c>
      <c r="I105" s="170" t="s">
        <v>1205</v>
      </c>
      <c r="J105" s="170" t="s">
        <v>3105</v>
      </c>
      <c r="K105" s="170" t="s">
        <v>2364</v>
      </c>
      <c r="L105" s="170" t="s">
        <v>3391</v>
      </c>
    </row>
    <row r="106" spans="1:12" ht="111" customHeight="1">
      <c r="A106" s="418">
        <v>45747</v>
      </c>
      <c r="B106" s="421" t="s">
        <v>216</v>
      </c>
      <c r="C106" s="490" t="s">
        <v>213</v>
      </c>
      <c r="D106" s="490" t="s">
        <v>217</v>
      </c>
      <c r="E106" s="490" t="s">
        <v>12</v>
      </c>
      <c r="F106" s="170" t="s">
        <v>537</v>
      </c>
      <c r="G106" s="170" t="s">
        <v>3423</v>
      </c>
      <c r="H106" s="170" t="s">
        <v>518</v>
      </c>
      <c r="I106" s="170" t="s">
        <v>1205</v>
      </c>
      <c r="J106" s="170" t="s">
        <v>218</v>
      </c>
      <c r="K106" s="507">
        <v>0</v>
      </c>
      <c r="L106" s="170" t="s">
        <v>3413</v>
      </c>
    </row>
    <row r="107" spans="1:12" ht="45" customHeight="1">
      <c r="A107" s="418">
        <v>45747</v>
      </c>
      <c r="B107" s="421" t="s">
        <v>220</v>
      </c>
      <c r="C107" s="490" t="s">
        <v>213</v>
      </c>
      <c r="D107" s="490" t="s">
        <v>221</v>
      </c>
      <c r="E107" s="490" t="s">
        <v>12</v>
      </c>
      <c r="F107" s="170" t="s">
        <v>537</v>
      </c>
      <c r="G107" s="170" t="s">
        <v>3423</v>
      </c>
      <c r="H107" s="170" t="s">
        <v>518</v>
      </c>
      <c r="I107" s="170" t="s">
        <v>1205</v>
      </c>
      <c r="J107" s="170" t="s">
        <v>218</v>
      </c>
      <c r="K107" s="507">
        <v>0</v>
      </c>
      <c r="L107" s="170">
        <v>0</v>
      </c>
    </row>
    <row r="108" spans="1:12" ht="45" customHeight="1">
      <c r="A108" s="418">
        <v>45747</v>
      </c>
      <c r="B108" s="421" t="s">
        <v>222</v>
      </c>
      <c r="C108" s="490" t="s">
        <v>213</v>
      </c>
      <c r="D108" s="490" t="s">
        <v>3230</v>
      </c>
      <c r="E108" s="490" t="s">
        <v>12</v>
      </c>
      <c r="F108" s="170" t="s">
        <v>537</v>
      </c>
      <c r="G108" s="170" t="s">
        <v>3423</v>
      </c>
      <c r="H108" s="170" t="s">
        <v>518</v>
      </c>
      <c r="I108" s="170" t="s">
        <v>1205</v>
      </c>
      <c r="J108" s="170" t="s">
        <v>218</v>
      </c>
      <c r="K108" s="507">
        <v>0</v>
      </c>
      <c r="L108" s="170">
        <v>0</v>
      </c>
    </row>
    <row r="109" spans="1:12" ht="45" customHeight="1">
      <c r="A109" s="418">
        <v>45747</v>
      </c>
      <c r="B109" s="421" t="s">
        <v>224</v>
      </c>
      <c r="C109" s="490" t="s">
        <v>213</v>
      </c>
      <c r="D109" s="490" t="s">
        <v>225</v>
      </c>
      <c r="E109" s="490" t="s">
        <v>12</v>
      </c>
      <c r="F109" s="170" t="s">
        <v>537</v>
      </c>
      <c r="G109" s="170" t="s">
        <v>3423</v>
      </c>
      <c r="H109" s="170" t="s">
        <v>518</v>
      </c>
      <c r="I109" s="170" t="s">
        <v>1205</v>
      </c>
      <c r="J109" s="170" t="s">
        <v>218</v>
      </c>
      <c r="K109" s="507">
        <v>40151765413</v>
      </c>
      <c r="L109" s="170">
        <v>0</v>
      </c>
    </row>
    <row r="110" spans="1:12" ht="56.25">
      <c r="A110" s="418">
        <v>45747</v>
      </c>
      <c r="B110" s="421" t="s">
        <v>226</v>
      </c>
      <c r="C110" s="490" t="s">
        <v>213</v>
      </c>
      <c r="D110" s="490" t="s">
        <v>3231</v>
      </c>
      <c r="E110" s="490" t="s">
        <v>12</v>
      </c>
      <c r="F110" s="170" t="s">
        <v>537</v>
      </c>
      <c r="G110" s="170" t="s">
        <v>3423</v>
      </c>
      <c r="H110" s="170" t="s">
        <v>518</v>
      </c>
      <c r="I110" s="170" t="s">
        <v>1205</v>
      </c>
      <c r="J110" s="170" t="s">
        <v>218</v>
      </c>
      <c r="K110" s="507">
        <v>0</v>
      </c>
      <c r="L110" s="170">
        <v>0</v>
      </c>
    </row>
    <row r="111" spans="1:12" ht="33.75">
      <c r="A111" s="418">
        <v>45747</v>
      </c>
      <c r="B111" s="421" t="s">
        <v>228</v>
      </c>
      <c r="C111" s="490" t="s">
        <v>213</v>
      </c>
      <c r="D111" s="490" t="s">
        <v>229</v>
      </c>
      <c r="E111" s="490" t="s">
        <v>12</v>
      </c>
      <c r="F111" s="170" t="s">
        <v>537</v>
      </c>
      <c r="G111" s="170" t="s">
        <v>3423</v>
      </c>
      <c r="H111" s="170" t="s">
        <v>518</v>
      </c>
      <c r="I111" s="170" t="s">
        <v>1205</v>
      </c>
      <c r="J111" s="170" t="s">
        <v>218</v>
      </c>
      <c r="K111" s="507">
        <v>0</v>
      </c>
      <c r="L111" s="170">
        <v>0</v>
      </c>
    </row>
    <row r="112" spans="1:12" ht="67.5">
      <c r="A112" s="418">
        <v>45747</v>
      </c>
      <c r="B112" s="421" t="s">
        <v>230</v>
      </c>
      <c r="C112" s="490" t="s">
        <v>213</v>
      </c>
      <c r="D112" s="490" t="s">
        <v>3232</v>
      </c>
      <c r="E112" s="490" t="s">
        <v>12</v>
      </c>
      <c r="F112" s="170" t="s">
        <v>537</v>
      </c>
      <c r="G112" s="170" t="s">
        <v>3423</v>
      </c>
      <c r="H112" s="170" t="s">
        <v>518</v>
      </c>
      <c r="I112" s="170" t="s">
        <v>1205</v>
      </c>
      <c r="J112" s="170" t="s">
        <v>218</v>
      </c>
      <c r="K112" s="507">
        <v>0</v>
      </c>
      <c r="L112" s="170">
        <v>0</v>
      </c>
    </row>
    <row r="113" spans="1:12" ht="45" customHeight="1">
      <c r="A113" s="418">
        <v>45747</v>
      </c>
      <c r="B113" s="421" t="s">
        <v>232</v>
      </c>
      <c r="C113" s="490" t="s">
        <v>213</v>
      </c>
      <c r="D113" s="490" t="s">
        <v>233</v>
      </c>
      <c r="E113" s="490" t="s">
        <v>12</v>
      </c>
      <c r="F113" s="170" t="s">
        <v>537</v>
      </c>
      <c r="G113" s="170" t="s">
        <v>3423</v>
      </c>
      <c r="H113" s="170" t="s">
        <v>518</v>
      </c>
      <c r="I113" s="170" t="s">
        <v>1205</v>
      </c>
      <c r="J113" s="170" t="s">
        <v>218</v>
      </c>
      <c r="K113" s="507">
        <v>6537536967</v>
      </c>
      <c r="L113" s="170">
        <v>0</v>
      </c>
    </row>
    <row r="114" spans="1:12" ht="27.6" customHeight="1">
      <c r="A114" s="418">
        <v>45747</v>
      </c>
      <c r="B114" s="421" t="s">
        <v>234</v>
      </c>
      <c r="C114" s="490" t="s">
        <v>213</v>
      </c>
      <c r="D114" s="490" t="s">
        <v>3233</v>
      </c>
      <c r="E114" s="490" t="s">
        <v>73</v>
      </c>
      <c r="F114" s="170" t="s">
        <v>537</v>
      </c>
      <c r="G114" s="170" t="s">
        <v>3423</v>
      </c>
      <c r="H114" s="170" t="s">
        <v>518</v>
      </c>
      <c r="I114" s="170" t="s">
        <v>1205</v>
      </c>
      <c r="J114" s="170" t="s">
        <v>3105</v>
      </c>
      <c r="K114" s="170" t="s">
        <v>1205</v>
      </c>
      <c r="L114" s="170">
        <v>0</v>
      </c>
    </row>
    <row r="115" spans="1:12" ht="81" customHeight="1">
      <c r="A115" s="418">
        <v>45747</v>
      </c>
      <c r="B115" s="421" t="s">
        <v>236</v>
      </c>
      <c r="C115" s="490" t="s">
        <v>213</v>
      </c>
      <c r="D115" s="490" t="s">
        <v>3234</v>
      </c>
      <c r="E115" s="490" t="s">
        <v>73</v>
      </c>
      <c r="F115" s="170" t="s">
        <v>537</v>
      </c>
      <c r="G115" s="170" t="s">
        <v>3423</v>
      </c>
      <c r="H115" s="170" t="s">
        <v>518</v>
      </c>
      <c r="I115" s="170" t="s">
        <v>1205</v>
      </c>
      <c r="J115" s="170" t="s">
        <v>3105</v>
      </c>
      <c r="K115" s="170" t="s">
        <v>1205</v>
      </c>
      <c r="L115" s="170" t="s">
        <v>3392</v>
      </c>
    </row>
    <row r="116" spans="1:12" ht="58.5" customHeight="1">
      <c r="A116" s="418">
        <v>45747</v>
      </c>
      <c r="B116" s="421" t="s">
        <v>239</v>
      </c>
      <c r="C116" s="490" t="s">
        <v>3364</v>
      </c>
      <c r="D116" s="490" t="s">
        <v>3235</v>
      </c>
      <c r="E116" s="490" t="s">
        <v>12</v>
      </c>
      <c r="F116" s="170" t="s">
        <v>537</v>
      </c>
      <c r="G116" s="170" t="s">
        <v>3423</v>
      </c>
      <c r="H116" s="170" t="s">
        <v>518</v>
      </c>
      <c r="I116" s="170" t="s">
        <v>1205</v>
      </c>
      <c r="J116" s="170" t="s">
        <v>3105</v>
      </c>
      <c r="K116" s="509">
        <v>0</v>
      </c>
      <c r="L116" s="170">
        <v>0</v>
      </c>
    </row>
    <row r="117" spans="1:12" ht="67.5">
      <c r="A117" s="418">
        <v>45747</v>
      </c>
      <c r="B117" s="421" t="s">
        <v>241</v>
      </c>
      <c r="C117" s="490" t="s">
        <v>213</v>
      </c>
      <c r="D117" s="490" t="s">
        <v>3176</v>
      </c>
      <c r="E117" s="490" t="s">
        <v>12</v>
      </c>
      <c r="F117" s="170" t="s">
        <v>537</v>
      </c>
      <c r="G117" s="170" t="s">
        <v>3423</v>
      </c>
      <c r="H117" s="170" t="s">
        <v>518</v>
      </c>
      <c r="I117" s="170" t="s">
        <v>1205</v>
      </c>
      <c r="J117" s="170" t="s">
        <v>3055</v>
      </c>
      <c r="K117" s="509">
        <v>0</v>
      </c>
      <c r="L117" s="170">
        <v>0</v>
      </c>
    </row>
    <row r="118" spans="1:12" ht="67.5">
      <c r="A118" s="418">
        <v>45747</v>
      </c>
      <c r="B118" s="421" t="s">
        <v>241</v>
      </c>
      <c r="C118" s="490" t="s">
        <v>213</v>
      </c>
      <c r="D118" s="490" t="s">
        <v>3176</v>
      </c>
      <c r="E118" s="490" t="s">
        <v>12</v>
      </c>
      <c r="F118" s="170" t="s">
        <v>537</v>
      </c>
      <c r="G118" s="170" t="s">
        <v>3423</v>
      </c>
      <c r="H118" s="170" t="s">
        <v>518</v>
      </c>
      <c r="I118" s="170" t="s">
        <v>1205</v>
      </c>
      <c r="J118" s="170" t="s">
        <v>3056</v>
      </c>
      <c r="K118" s="509">
        <v>0</v>
      </c>
      <c r="L118" s="170">
        <v>0</v>
      </c>
    </row>
    <row r="119" spans="1:12" ht="67.5">
      <c r="A119" s="418">
        <v>45747</v>
      </c>
      <c r="B119" s="421" t="s">
        <v>241</v>
      </c>
      <c r="C119" s="490" t="s">
        <v>213</v>
      </c>
      <c r="D119" s="490" t="s">
        <v>3176</v>
      </c>
      <c r="E119" s="490" t="s">
        <v>12</v>
      </c>
      <c r="F119" s="170" t="s">
        <v>537</v>
      </c>
      <c r="G119" s="170" t="s">
        <v>3423</v>
      </c>
      <c r="H119" s="170" t="s">
        <v>518</v>
      </c>
      <c r="I119" s="170" t="s">
        <v>1205</v>
      </c>
      <c r="J119" s="170" t="s">
        <v>3057</v>
      </c>
      <c r="K119" s="507">
        <v>24479489324</v>
      </c>
      <c r="L119" s="170">
        <v>0</v>
      </c>
    </row>
    <row r="120" spans="1:12" ht="45">
      <c r="A120" s="418">
        <v>45747</v>
      </c>
      <c r="B120" s="421" t="s">
        <v>245</v>
      </c>
      <c r="C120" s="490" t="s">
        <v>213</v>
      </c>
      <c r="D120" s="490" t="s">
        <v>3236</v>
      </c>
      <c r="E120" s="490" t="s">
        <v>76</v>
      </c>
      <c r="F120" s="170" t="s">
        <v>537</v>
      </c>
      <c r="G120" s="170" t="s">
        <v>3423</v>
      </c>
      <c r="H120" s="170" t="s">
        <v>518</v>
      </c>
      <c r="I120" s="170" t="s">
        <v>1205</v>
      </c>
      <c r="J120" s="170">
        <v>0</v>
      </c>
      <c r="K120" s="170">
        <v>0</v>
      </c>
      <c r="L120" s="170">
        <v>0</v>
      </c>
    </row>
    <row r="121" spans="1:12" ht="45">
      <c r="A121" s="418">
        <v>45747</v>
      </c>
      <c r="B121" s="421" t="s">
        <v>247</v>
      </c>
      <c r="C121" s="490" t="s">
        <v>213</v>
      </c>
      <c r="D121" s="490" t="s">
        <v>3237</v>
      </c>
      <c r="E121" s="490" t="s">
        <v>12</v>
      </c>
      <c r="F121" s="170" t="s">
        <v>537</v>
      </c>
      <c r="G121" s="170" t="s">
        <v>3423</v>
      </c>
      <c r="H121" s="170" t="s">
        <v>518</v>
      </c>
      <c r="I121" s="170" t="s">
        <v>1205</v>
      </c>
      <c r="J121" s="170" t="s">
        <v>97</v>
      </c>
      <c r="K121" s="507">
        <v>0</v>
      </c>
      <c r="L121" s="170">
        <v>0</v>
      </c>
    </row>
    <row r="122" spans="1:12" ht="45">
      <c r="A122" s="418">
        <v>45747</v>
      </c>
      <c r="B122" s="421" t="s">
        <v>250</v>
      </c>
      <c r="C122" s="490" t="s">
        <v>213</v>
      </c>
      <c r="D122" s="490" t="s">
        <v>3238</v>
      </c>
      <c r="E122" s="490" t="s">
        <v>12</v>
      </c>
      <c r="F122" s="170" t="s">
        <v>537</v>
      </c>
      <c r="G122" s="170" t="s">
        <v>3423</v>
      </c>
      <c r="H122" s="170" t="s">
        <v>518</v>
      </c>
      <c r="I122" s="170" t="s">
        <v>1205</v>
      </c>
      <c r="J122" s="170" t="s">
        <v>3055</v>
      </c>
      <c r="K122" s="507">
        <v>18332950555</v>
      </c>
      <c r="L122" s="170">
        <v>0</v>
      </c>
    </row>
    <row r="123" spans="1:12" ht="45">
      <c r="A123" s="418">
        <v>45747</v>
      </c>
      <c r="B123" s="421" t="s">
        <v>250</v>
      </c>
      <c r="C123" s="490" t="s">
        <v>213</v>
      </c>
      <c r="D123" s="490" t="s">
        <v>3238</v>
      </c>
      <c r="E123" s="490" t="s">
        <v>12</v>
      </c>
      <c r="F123" s="170" t="s">
        <v>537</v>
      </c>
      <c r="G123" s="170" t="s">
        <v>3423</v>
      </c>
      <c r="H123" s="170" t="s">
        <v>518</v>
      </c>
      <c r="I123" s="170" t="s">
        <v>1205</v>
      </c>
      <c r="J123" s="170" t="s">
        <v>3056</v>
      </c>
      <c r="K123" s="509">
        <v>0</v>
      </c>
      <c r="L123" s="170">
        <v>0</v>
      </c>
    </row>
    <row r="124" spans="1:12" ht="45">
      <c r="A124" s="418">
        <v>45747</v>
      </c>
      <c r="B124" s="421" t="s">
        <v>250</v>
      </c>
      <c r="C124" s="490" t="s">
        <v>213</v>
      </c>
      <c r="D124" s="490" t="s">
        <v>3238</v>
      </c>
      <c r="E124" s="490" t="s">
        <v>12</v>
      </c>
      <c r="F124" s="170" t="s">
        <v>537</v>
      </c>
      <c r="G124" s="170" t="s">
        <v>3423</v>
      </c>
      <c r="H124" s="170" t="s">
        <v>518</v>
      </c>
      <c r="I124" s="170" t="s">
        <v>1205</v>
      </c>
      <c r="J124" s="170" t="s">
        <v>3057</v>
      </c>
      <c r="K124" s="507">
        <v>0</v>
      </c>
      <c r="L124" s="170">
        <v>0</v>
      </c>
    </row>
    <row r="125" spans="1:12" ht="67.5">
      <c r="A125" s="418">
        <v>45747</v>
      </c>
      <c r="B125" s="421" t="s">
        <v>252</v>
      </c>
      <c r="C125" s="490" t="s">
        <v>213</v>
      </c>
      <c r="D125" s="490" t="s">
        <v>3239</v>
      </c>
      <c r="E125" s="490" t="s">
        <v>12</v>
      </c>
      <c r="F125" s="170" t="s">
        <v>537</v>
      </c>
      <c r="G125" s="170" t="s">
        <v>3423</v>
      </c>
      <c r="H125" s="170" t="s">
        <v>518</v>
      </c>
      <c r="I125" s="170" t="s">
        <v>1205</v>
      </c>
      <c r="J125" s="170" t="s">
        <v>3055</v>
      </c>
      <c r="K125" s="170" t="s">
        <v>1205</v>
      </c>
      <c r="L125" s="170" t="s">
        <v>3393</v>
      </c>
    </row>
    <row r="126" spans="1:12" ht="67.5">
      <c r="A126" s="418">
        <v>45747</v>
      </c>
      <c r="B126" s="421" t="s">
        <v>252</v>
      </c>
      <c r="C126" s="490" t="s">
        <v>213</v>
      </c>
      <c r="D126" s="490" t="s">
        <v>3239</v>
      </c>
      <c r="E126" s="490" t="s">
        <v>12</v>
      </c>
      <c r="F126" s="170" t="s">
        <v>537</v>
      </c>
      <c r="G126" s="170" t="s">
        <v>3423</v>
      </c>
      <c r="H126" s="170" t="s">
        <v>518</v>
      </c>
      <c r="I126" s="170" t="s">
        <v>1205</v>
      </c>
      <c r="J126" s="170" t="s">
        <v>3056</v>
      </c>
      <c r="K126" s="170" t="s">
        <v>1205</v>
      </c>
      <c r="L126" s="170">
        <v>0</v>
      </c>
    </row>
    <row r="127" spans="1:12" ht="67.5">
      <c r="A127" s="418">
        <v>45747</v>
      </c>
      <c r="B127" s="421" t="s">
        <v>252</v>
      </c>
      <c r="C127" s="490" t="s">
        <v>213</v>
      </c>
      <c r="D127" s="490" t="s">
        <v>3239</v>
      </c>
      <c r="E127" s="490" t="s">
        <v>12</v>
      </c>
      <c r="F127" s="170" t="s">
        <v>537</v>
      </c>
      <c r="G127" s="170" t="s">
        <v>3423</v>
      </c>
      <c r="H127" s="170" t="s">
        <v>518</v>
      </c>
      <c r="I127" s="170" t="s">
        <v>1205</v>
      </c>
      <c r="J127" s="170" t="s">
        <v>3057</v>
      </c>
      <c r="K127" s="170" t="s">
        <v>1205</v>
      </c>
      <c r="L127" s="170">
        <v>0</v>
      </c>
    </row>
    <row r="128" spans="1:12" ht="45">
      <c r="A128" s="418">
        <v>45747</v>
      </c>
      <c r="B128" s="421" t="s">
        <v>254</v>
      </c>
      <c r="C128" s="490" t="s">
        <v>213</v>
      </c>
      <c r="D128" s="490" t="s">
        <v>3240</v>
      </c>
      <c r="E128" s="490" t="s">
        <v>76</v>
      </c>
      <c r="F128" s="170" t="s">
        <v>537</v>
      </c>
      <c r="G128" s="170" t="s">
        <v>3423</v>
      </c>
      <c r="H128" s="170" t="s">
        <v>518</v>
      </c>
      <c r="I128" s="170" t="s">
        <v>1205</v>
      </c>
      <c r="J128" s="170" t="s">
        <v>594</v>
      </c>
      <c r="K128" s="170" t="s">
        <v>2361</v>
      </c>
      <c r="L128" s="170">
        <v>0</v>
      </c>
    </row>
    <row r="129" spans="1:14" ht="45">
      <c r="A129" s="418">
        <v>45747</v>
      </c>
      <c r="B129" s="421" t="s">
        <v>258</v>
      </c>
      <c r="C129" s="490" t="s">
        <v>213</v>
      </c>
      <c r="D129" s="490" t="s">
        <v>259</v>
      </c>
      <c r="E129" s="490" t="s">
        <v>12</v>
      </c>
      <c r="F129" s="170" t="s">
        <v>537</v>
      </c>
      <c r="G129" s="170" t="s">
        <v>3423</v>
      </c>
      <c r="H129" s="170" t="s">
        <v>518</v>
      </c>
      <c r="I129" s="170" t="s">
        <v>1205</v>
      </c>
      <c r="J129" s="170" t="s">
        <v>97</v>
      </c>
      <c r="K129" s="509">
        <v>0</v>
      </c>
      <c r="L129" s="170">
        <v>0</v>
      </c>
    </row>
    <row r="130" spans="1:14" ht="22.5">
      <c r="A130" s="418">
        <v>45747</v>
      </c>
      <c r="B130" s="421" t="s">
        <v>261</v>
      </c>
      <c r="C130" s="490" t="s">
        <v>3365</v>
      </c>
      <c r="D130" s="490" t="s">
        <v>262</v>
      </c>
      <c r="E130" s="490" t="s">
        <v>80</v>
      </c>
      <c r="F130" s="170" t="s">
        <v>537</v>
      </c>
      <c r="G130" s="170" t="s">
        <v>3423</v>
      </c>
      <c r="H130" s="170" t="s">
        <v>518</v>
      </c>
      <c r="I130" s="170" t="s">
        <v>1205</v>
      </c>
      <c r="J130" s="170" t="s">
        <v>3105</v>
      </c>
      <c r="K130" s="510">
        <v>1</v>
      </c>
      <c r="L130" s="170">
        <v>0</v>
      </c>
    </row>
    <row r="131" spans="1:14" ht="22.5">
      <c r="A131" s="418">
        <v>45747</v>
      </c>
      <c r="B131" s="421" t="s">
        <v>263</v>
      </c>
      <c r="C131" s="490" t="s">
        <v>3365</v>
      </c>
      <c r="D131" s="490" t="s">
        <v>3241</v>
      </c>
      <c r="E131" s="490" t="s">
        <v>80</v>
      </c>
      <c r="F131" s="170" t="s">
        <v>537</v>
      </c>
      <c r="G131" s="170" t="s">
        <v>3423</v>
      </c>
      <c r="H131" s="170" t="s">
        <v>518</v>
      </c>
      <c r="I131" s="170" t="s">
        <v>1205</v>
      </c>
      <c r="J131" s="170" t="s">
        <v>3105</v>
      </c>
      <c r="K131" s="170" t="s">
        <v>1205</v>
      </c>
      <c r="L131" s="170">
        <v>0</v>
      </c>
    </row>
    <row r="132" spans="1:14" ht="22.5">
      <c r="A132" s="418">
        <v>45747</v>
      </c>
      <c r="B132" s="421" t="s">
        <v>265</v>
      </c>
      <c r="C132" s="490" t="s">
        <v>3365</v>
      </c>
      <c r="D132" s="490" t="s">
        <v>3242</v>
      </c>
      <c r="E132" s="490" t="s">
        <v>80</v>
      </c>
      <c r="F132" s="170" t="s">
        <v>537</v>
      </c>
      <c r="G132" s="170" t="s">
        <v>3423</v>
      </c>
      <c r="H132" s="170" t="s">
        <v>518</v>
      </c>
      <c r="I132" s="170" t="s">
        <v>1205</v>
      </c>
      <c r="J132" s="170" t="s">
        <v>3105</v>
      </c>
      <c r="K132" s="170" t="s">
        <v>1205</v>
      </c>
      <c r="L132" s="170">
        <v>0</v>
      </c>
    </row>
    <row r="133" spans="1:14" ht="33.75">
      <c r="A133" s="418">
        <v>45747</v>
      </c>
      <c r="B133" s="421" t="s">
        <v>268</v>
      </c>
      <c r="C133" s="490" t="s">
        <v>3366</v>
      </c>
      <c r="D133" s="490" t="s">
        <v>3243</v>
      </c>
      <c r="E133" s="490" t="s">
        <v>80</v>
      </c>
      <c r="F133" s="170" t="s">
        <v>537</v>
      </c>
      <c r="G133" s="170" t="s">
        <v>3423</v>
      </c>
      <c r="H133" s="170" t="s">
        <v>518</v>
      </c>
      <c r="I133" s="170" t="s">
        <v>1205</v>
      </c>
      <c r="J133" s="170" t="s">
        <v>3105</v>
      </c>
      <c r="K133" s="510">
        <v>1</v>
      </c>
      <c r="L133" s="170">
        <v>0</v>
      </c>
    </row>
    <row r="134" spans="1:14" ht="33.75">
      <c r="A134" s="418">
        <v>45747</v>
      </c>
      <c r="B134" s="421" t="s">
        <v>270</v>
      </c>
      <c r="C134" s="490" t="s">
        <v>3366</v>
      </c>
      <c r="D134" s="490" t="s">
        <v>271</v>
      </c>
      <c r="E134" s="490" t="s">
        <v>80</v>
      </c>
      <c r="F134" s="170" t="s">
        <v>537</v>
      </c>
      <c r="G134" s="170" t="s">
        <v>3423</v>
      </c>
      <c r="H134" s="170" t="s">
        <v>518</v>
      </c>
      <c r="I134" s="170" t="s">
        <v>1205</v>
      </c>
      <c r="J134" s="170" t="s">
        <v>3105</v>
      </c>
      <c r="K134" s="170" t="s">
        <v>1205</v>
      </c>
      <c r="L134" s="170">
        <v>0</v>
      </c>
    </row>
    <row r="135" spans="1:14" ht="33.75">
      <c r="A135" s="418">
        <v>45747</v>
      </c>
      <c r="B135" s="421" t="s">
        <v>272</v>
      </c>
      <c r="C135" s="490" t="s">
        <v>3366</v>
      </c>
      <c r="D135" s="490" t="s">
        <v>273</v>
      </c>
      <c r="E135" s="490" t="s">
        <v>80</v>
      </c>
      <c r="F135" s="170" t="s">
        <v>537</v>
      </c>
      <c r="G135" s="170" t="s">
        <v>3423</v>
      </c>
      <c r="H135" s="170" t="s">
        <v>518</v>
      </c>
      <c r="I135" s="170" t="s">
        <v>1205</v>
      </c>
      <c r="J135" s="170" t="s">
        <v>3105</v>
      </c>
      <c r="K135" s="170" t="s">
        <v>1205</v>
      </c>
      <c r="L135" s="170">
        <v>0</v>
      </c>
    </row>
    <row r="136" spans="1:14" ht="22.5">
      <c r="A136" s="418">
        <v>45747</v>
      </c>
      <c r="B136" s="421" t="s">
        <v>275</v>
      </c>
      <c r="C136" s="490" t="s">
        <v>3367</v>
      </c>
      <c r="D136" s="490" t="s">
        <v>3244</v>
      </c>
      <c r="E136" s="490" t="s">
        <v>73</v>
      </c>
      <c r="F136" s="170" t="s">
        <v>537</v>
      </c>
      <c r="G136" s="170" t="s">
        <v>3423</v>
      </c>
      <c r="H136" s="170" t="s">
        <v>518</v>
      </c>
      <c r="I136" s="170" t="s">
        <v>1205</v>
      </c>
      <c r="J136" s="170" t="s">
        <v>3105</v>
      </c>
      <c r="K136" s="170" t="s">
        <v>1205</v>
      </c>
      <c r="L136" s="170" t="s">
        <v>3394</v>
      </c>
      <c r="N136" s="330"/>
    </row>
    <row r="137" spans="1:14" ht="22.5">
      <c r="A137" s="418">
        <v>45747</v>
      </c>
      <c r="B137" s="421" t="s">
        <v>278</v>
      </c>
      <c r="C137" s="490" t="s">
        <v>3367</v>
      </c>
      <c r="D137" s="490" t="s">
        <v>3245</v>
      </c>
      <c r="E137" s="490" t="s">
        <v>73</v>
      </c>
      <c r="F137" s="170" t="s">
        <v>537</v>
      </c>
      <c r="G137" s="170" t="s">
        <v>3423</v>
      </c>
      <c r="H137" s="170" t="s">
        <v>518</v>
      </c>
      <c r="I137" s="170" t="s">
        <v>1205</v>
      </c>
      <c r="J137" s="170" t="s">
        <v>3105</v>
      </c>
      <c r="K137" s="170" t="s">
        <v>1205</v>
      </c>
      <c r="L137" s="170">
        <v>0</v>
      </c>
    </row>
    <row r="138" spans="1:14" ht="22.5">
      <c r="A138" s="418">
        <v>45747</v>
      </c>
      <c r="B138" s="421" t="s">
        <v>280</v>
      </c>
      <c r="C138" s="490" t="s">
        <v>3367</v>
      </c>
      <c r="D138" s="490" t="s">
        <v>281</v>
      </c>
      <c r="E138" s="490" t="s">
        <v>73</v>
      </c>
      <c r="F138" s="170" t="s">
        <v>537</v>
      </c>
      <c r="G138" s="170" t="s">
        <v>3423</v>
      </c>
      <c r="H138" s="170" t="s">
        <v>518</v>
      </c>
      <c r="I138" s="170" t="s">
        <v>1205</v>
      </c>
      <c r="J138" s="170" t="s">
        <v>3105</v>
      </c>
      <c r="K138" s="170" t="s">
        <v>1205</v>
      </c>
      <c r="L138" s="170">
        <v>0</v>
      </c>
    </row>
    <row r="139" spans="1:14" ht="22.5">
      <c r="A139" s="418">
        <v>45747</v>
      </c>
      <c r="B139" s="421" t="s">
        <v>282</v>
      </c>
      <c r="C139" s="490" t="s">
        <v>3367</v>
      </c>
      <c r="D139" s="490" t="s">
        <v>283</v>
      </c>
      <c r="E139" s="490" t="s">
        <v>73</v>
      </c>
      <c r="F139" s="170" t="s">
        <v>537</v>
      </c>
      <c r="G139" s="170" t="s">
        <v>3423</v>
      </c>
      <c r="H139" s="170" t="s">
        <v>518</v>
      </c>
      <c r="I139" s="170" t="s">
        <v>1205</v>
      </c>
      <c r="J139" s="170" t="s">
        <v>3105</v>
      </c>
      <c r="K139" s="170" t="s">
        <v>1205</v>
      </c>
      <c r="L139" s="170">
        <v>0</v>
      </c>
    </row>
    <row r="140" spans="1:14" ht="33.75">
      <c r="A140" s="418">
        <v>45747</v>
      </c>
      <c r="B140" s="421" t="s">
        <v>285</v>
      </c>
      <c r="C140" s="490" t="s">
        <v>3367</v>
      </c>
      <c r="D140" s="490" t="s">
        <v>3246</v>
      </c>
      <c r="E140" s="490" t="s">
        <v>73</v>
      </c>
      <c r="F140" s="170" t="s">
        <v>537</v>
      </c>
      <c r="G140" s="170" t="s">
        <v>3423</v>
      </c>
      <c r="H140" s="170" t="s">
        <v>518</v>
      </c>
      <c r="I140" s="170" t="s">
        <v>1205</v>
      </c>
      <c r="J140" s="170" t="s">
        <v>3105</v>
      </c>
      <c r="K140" s="170" t="s">
        <v>1205</v>
      </c>
      <c r="L140" s="170">
        <v>0</v>
      </c>
    </row>
    <row r="141" spans="1:14" ht="45">
      <c r="A141" s="418">
        <v>45747</v>
      </c>
      <c r="B141" s="421" t="s">
        <v>288</v>
      </c>
      <c r="C141" s="490" t="s">
        <v>287</v>
      </c>
      <c r="D141" s="490" t="s">
        <v>289</v>
      </c>
      <c r="E141" s="490" t="s">
        <v>80</v>
      </c>
      <c r="F141" s="170" t="s">
        <v>537</v>
      </c>
      <c r="G141" s="170" t="s">
        <v>3423</v>
      </c>
      <c r="H141" s="170" t="s">
        <v>518</v>
      </c>
      <c r="I141" s="170" t="s">
        <v>1205</v>
      </c>
      <c r="J141" s="170" t="s">
        <v>3105</v>
      </c>
      <c r="K141" s="510">
        <v>1</v>
      </c>
      <c r="L141" s="170" t="s">
        <v>3395</v>
      </c>
    </row>
    <row r="142" spans="1:14" ht="33.75">
      <c r="A142" s="418">
        <v>45747</v>
      </c>
      <c r="B142" s="421" t="s">
        <v>290</v>
      </c>
      <c r="C142" s="490" t="s">
        <v>287</v>
      </c>
      <c r="D142" s="490" t="s">
        <v>291</v>
      </c>
      <c r="E142" s="490" t="s">
        <v>80</v>
      </c>
      <c r="F142" s="170" t="s">
        <v>537</v>
      </c>
      <c r="G142" s="170" t="s">
        <v>3423</v>
      </c>
      <c r="H142" s="170" t="s">
        <v>518</v>
      </c>
      <c r="I142" s="170" t="s">
        <v>1205</v>
      </c>
      <c r="J142" s="170" t="s">
        <v>3105</v>
      </c>
      <c r="K142" s="170" t="s">
        <v>1205</v>
      </c>
      <c r="L142" s="170">
        <v>0</v>
      </c>
    </row>
    <row r="143" spans="1:14" ht="33.75">
      <c r="A143" s="418">
        <v>45747</v>
      </c>
      <c r="B143" s="421" t="s">
        <v>292</v>
      </c>
      <c r="C143" s="490" t="s">
        <v>287</v>
      </c>
      <c r="D143" s="490" t="s">
        <v>3247</v>
      </c>
      <c r="E143" s="490" t="s">
        <v>80</v>
      </c>
      <c r="F143" s="170" t="s">
        <v>537</v>
      </c>
      <c r="G143" s="170" t="s">
        <v>3423</v>
      </c>
      <c r="H143" s="170" t="s">
        <v>518</v>
      </c>
      <c r="I143" s="170" t="s">
        <v>1205</v>
      </c>
      <c r="J143" s="170" t="s">
        <v>3105</v>
      </c>
      <c r="K143" s="170" t="s">
        <v>1205</v>
      </c>
      <c r="L143" s="170">
        <v>0</v>
      </c>
    </row>
    <row r="144" spans="1:14" ht="33.75">
      <c r="A144" s="418">
        <v>45747</v>
      </c>
      <c r="B144" s="421" t="s">
        <v>294</v>
      </c>
      <c r="C144" s="490" t="s">
        <v>287</v>
      </c>
      <c r="D144" s="490" t="s">
        <v>3248</v>
      </c>
      <c r="E144" s="490" t="s">
        <v>80</v>
      </c>
      <c r="F144" s="170" t="s">
        <v>537</v>
      </c>
      <c r="G144" s="170" t="s">
        <v>3423</v>
      </c>
      <c r="H144" s="170" t="s">
        <v>518</v>
      </c>
      <c r="I144" s="170" t="s">
        <v>1205</v>
      </c>
      <c r="J144" s="170" t="s">
        <v>3105</v>
      </c>
      <c r="K144" s="170" t="s">
        <v>1205</v>
      </c>
      <c r="L144" s="170">
        <v>0</v>
      </c>
    </row>
    <row r="145" spans="1:15" ht="45">
      <c r="A145" s="418">
        <v>45291</v>
      </c>
      <c r="B145" s="421" t="s">
        <v>297</v>
      </c>
      <c r="C145" s="490" t="s">
        <v>296</v>
      </c>
      <c r="D145" s="490" t="s">
        <v>298</v>
      </c>
      <c r="E145" s="490" t="s">
        <v>12</v>
      </c>
      <c r="F145" s="170" t="s">
        <v>537</v>
      </c>
      <c r="G145" s="170" t="s">
        <v>3423</v>
      </c>
      <c r="H145" s="170" t="s">
        <v>518</v>
      </c>
      <c r="I145" s="170" t="s">
        <v>1205</v>
      </c>
      <c r="J145" s="170" t="s">
        <v>3105</v>
      </c>
      <c r="K145" s="523" t="s">
        <v>3402</v>
      </c>
      <c r="L145" s="170" t="s">
        <v>3414</v>
      </c>
    </row>
    <row r="146" spans="1:15" ht="45">
      <c r="A146" s="418">
        <v>45291</v>
      </c>
      <c r="B146" s="421" t="s">
        <v>300</v>
      </c>
      <c r="C146" s="490" t="s">
        <v>296</v>
      </c>
      <c r="D146" s="490" t="s">
        <v>301</v>
      </c>
      <c r="E146" s="490" t="s">
        <v>12</v>
      </c>
      <c r="F146" s="170" t="s">
        <v>537</v>
      </c>
      <c r="G146" s="170" t="s">
        <v>3423</v>
      </c>
      <c r="H146" s="170" t="s">
        <v>518</v>
      </c>
      <c r="I146" s="170" t="s">
        <v>1205</v>
      </c>
      <c r="J146" s="170" t="s">
        <v>3105</v>
      </c>
      <c r="K146" s="170" t="s">
        <v>3402</v>
      </c>
      <c r="L146" s="170">
        <v>0</v>
      </c>
    </row>
    <row r="147" spans="1:15" ht="45">
      <c r="A147" s="418">
        <v>45291</v>
      </c>
      <c r="B147" s="421" t="s">
        <v>303</v>
      </c>
      <c r="C147" s="490" t="s">
        <v>3368</v>
      </c>
      <c r="D147" s="490" t="s">
        <v>304</v>
      </c>
      <c r="E147" s="490" t="s">
        <v>12</v>
      </c>
      <c r="F147" s="170" t="s">
        <v>537</v>
      </c>
      <c r="G147" s="170" t="s">
        <v>3423</v>
      </c>
      <c r="H147" s="170" t="s">
        <v>518</v>
      </c>
      <c r="I147" s="170" t="s">
        <v>1205</v>
      </c>
      <c r="J147" s="170" t="s">
        <v>3105</v>
      </c>
      <c r="K147" s="170" t="s">
        <v>3402</v>
      </c>
      <c r="L147" s="170">
        <v>0</v>
      </c>
    </row>
    <row r="148" spans="1:15" ht="45">
      <c r="A148" s="418">
        <v>45291</v>
      </c>
      <c r="B148" s="421" t="s">
        <v>305</v>
      </c>
      <c r="C148" s="490" t="s">
        <v>3368</v>
      </c>
      <c r="D148" s="490" t="s">
        <v>306</v>
      </c>
      <c r="E148" s="490" t="s">
        <v>12</v>
      </c>
      <c r="F148" s="170" t="s">
        <v>537</v>
      </c>
      <c r="G148" s="170" t="s">
        <v>3423</v>
      </c>
      <c r="H148" s="170" t="s">
        <v>518</v>
      </c>
      <c r="I148" s="170" t="s">
        <v>1205</v>
      </c>
      <c r="J148" s="170" t="s">
        <v>3105</v>
      </c>
      <c r="K148" s="170" t="s">
        <v>3402</v>
      </c>
      <c r="L148" s="170">
        <v>0</v>
      </c>
    </row>
    <row r="149" spans="1:15" ht="45">
      <c r="A149" s="418">
        <v>45291</v>
      </c>
      <c r="B149" s="421" t="s">
        <v>307</v>
      </c>
      <c r="C149" s="490" t="s">
        <v>3368</v>
      </c>
      <c r="D149" s="490" t="s">
        <v>308</v>
      </c>
      <c r="E149" s="490" t="s">
        <v>12</v>
      </c>
      <c r="F149" s="170" t="s">
        <v>537</v>
      </c>
      <c r="G149" s="170" t="s">
        <v>3423</v>
      </c>
      <c r="H149" s="170" t="s">
        <v>518</v>
      </c>
      <c r="I149" s="170" t="s">
        <v>1205</v>
      </c>
      <c r="J149" s="170" t="s">
        <v>3105</v>
      </c>
      <c r="K149" s="170" t="s">
        <v>3402</v>
      </c>
      <c r="L149" s="170">
        <v>0</v>
      </c>
    </row>
    <row r="150" spans="1:15" ht="45">
      <c r="A150" s="418">
        <v>45291</v>
      </c>
      <c r="B150" s="421" t="s">
        <v>309</v>
      </c>
      <c r="C150" s="490" t="s">
        <v>3368</v>
      </c>
      <c r="D150" s="490" t="s">
        <v>310</v>
      </c>
      <c r="E150" s="490" t="s">
        <v>12</v>
      </c>
      <c r="F150" s="170" t="s">
        <v>537</v>
      </c>
      <c r="G150" s="170" t="s">
        <v>3423</v>
      </c>
      <c r="H150" s="170" t="s">
        <v>518</v>
      </c>
      <c r="I150" s="170" t="s">
        <v>1205</v>
      </c>
      <c r="J150" s="170" t="s">
        <v>3105</v>
      </c>
      <c r="K150" s="170" t="s">
        <v>3402</v>
      </c>
      <c r="L150" s="170">
        <v>0</v>
      </c>
    </row>
    <row r="151" spans="1:15" ht="45">
      <c r="A151" s="418">
        <v>45291</v>
      </c>
      <c r="B151" s="421" t="s">
        <v>311</v>
      </c>
      <c r="C151" s="490" t="s">
        <v>3368</v>
      </c>
      <c r="D151" s="490" t="s">
        <v>312</v>
      </c>
      <c r="E151" s="490" t="s">
        <v>12</v>
      </c>
      <c r="F151" s="170" t="s">
        <v>537</v>
      </c>
      <c r="G151" s="170" t="s">
        <v>3423</v>
      </c>
      <c r="H151" s="170" t="s">
        <v>518</v>
      </c>
      <c r="I151" s="170" t="s">
        <v>1205</v>
      </c>
      <c r="J151" s="170" t="s">
        <v>3105</v>
      </c>
      <c r="K151" s="170" t="s">
        <v>3402</v>
      </c>
      <c r="L151" s="170">
        <v>0</v>
      </c>
    </row>
    <row r="152" spans="1:15" ht="45">
      <c r="A152" s="418">
        <v>45291</v>
      </c>
      <c r="B152" s="421" t="s">
        <v>313</v>
      </c>
      <c r="C152" s="490" t="s">
        <v>3368</v>
      </c>
      <c r="D152" s="490" t="s">
        <v>3249</v>
      </c>
      <c r="E152" s="490" t="s">
        <v>73</v>
      </c>
      <c r="F152" s="170" t="s">
        <v>537</v>
      </c>
      <c r="G152" s="170" t="s">
        <v>3423</v>
      </c>
      <c r="H152" s="170" t="s">
        <v>518</v>
      </c>
      <c r="I152" s="170" t="s">
        <v>1205</v>
      </c>
      <c r="J152" s="170" t="s">
        <v>3105</v>
      </c>
      <c r="K152" s="170" t="s">
        <v>3382</v>
      </c>
      <c r="L152" s="170">
        <v>0</v>
      </c>
      <c r="O152" s="331"/>
    </row>
    <row r="153" spans="1:15" ht="12.75">
      <c r="A153" s="418">
        <v>45291</v>
      </c>
      <c r="B153" s="421" t="s">
        <v>315</v>
      </c>
      <c r="C153" s="490" t="s">
        <v>3368</v>
      </c>
      <c r="D153" s="490" t="s">
        <v>316</v>
      </c>
      <c r="E153" s="490" t="s">
        <v>73</v>
      </c>
      <c r="F153" s="170" t="s">
        <v>537</v>
      </c>
      <c r="G153" s="170" t="s">
        <v>3423</v>
      </c>
      <c r="H153" s="170" t="s">
        <v>518</v>
      </c>
      <c r="I153" s="170" t="s">
        <v>1205</v>
      </c>
      <c r="J153" s="170" t="s">
        <v>3105</v>
      </c>
      <c r="K153" s="170" t="s">
        <v>1205</v>
      </c>
      <c r="L153" s="170">
        <v>0</v>
      </c>
    </row>
    <row r="154" spans="1:15" ht="22.5">
      <c r="A154" s="418">
        <v>45291</v>
      </c>
      <c r="B154" s="421" t="s">
        <v>318</v>
      </c>
      <c r="C154" s="490" t="s">
        <v>317</v>
      </c>
      <c r="D154" s="490" t="s">
        <v>319</v>
      </c>
      <c r="E154" s="490" t="s">
        <v>80</v>
      </c>
      <c r="F154" s="170" t="s">
        <v>537</v>
      </c>
      <c r="G154" s="170" t="s">
        <v>3423</v>
      </c>
      <c r="H154" s="170" t="s">
        <v>518</v>
      </c>
      <c r="I154" s="170" t="s">
        <v>1205</v>
      </c>
      <c r="J154" s="170" t="s">
        <v>3105</v>
      </c>
      <c r="K154" s="170" t="s">
        <v>1205</v>
      </c>
      <c r="L154" s="170">
        <v>0</v>
      </c>
    </row>
    <row r="155" spans="1:15" ht="78.75">
      <c r="A155" s="418">
        <v>45291</v>
      </c>
      <c r="B155" s="421" t="s">
        <v>320</v>
      </c>
      <c r="C155" s="490" t="s">
        <v>317</v>
      </c>
      <c r="D155" s="490" t="s">
        <v>321</v>
      </c>
      <c r="E155" s="490" t="s">
        <v>80</v>
      </c>
      <c r="F155" s="170" t="s">
        <v>537</v>
      </c>
      <c r="G155" s="170" t="s">
        <v>3423</v>
      </c>
      <c r="H155" s="170" t="s">
        <v>518</v>
      </c>
      <c r="I155" s="170" t="s">
        <v>1205</v>
      </c>
      <c r="J155" s="170" t="s">
        <v>3105</v>
      </c>
      <c r="K155" s="510">
        <v>0</v>
      </c>
      <c r="L155" s="170" t="s">
        <v>3415</v>
      </c>
    </row>
    <row r="156" spans="1:15" ht="71.45" customHeight="1">
      <c r="A156" s="418">
        <v>45747</v>
      </c>
      <c r="B156" s="421" t="s">
        <v>323</v>
      </c>
      <c r="C156" s="490" t="s">
        <v>3369</v>
      </c>
      <c r="D156" s="490" t="s">
        <v>3250</v>
      </c>
      <c r="E156" s="490" t="s">
        <v>12</v>
      </c>
      <c r="F156" s="170" t="s">
        <v>537</v>
      </c>
      <c r="G156" s="170" t="s">
        <v>3423</v>
      </c>
      <c r="H156" s="170" t="s">
        <v>518</v>
      </c>
      <c r="I156" s="170" t="s">
        <v>1205</v>
      </c>
      <c r="J156" s="170" t="s">
        <v>3105</v>
      </c>
      <c r="K156" s="170" t="s">
        <v>1205</v>
      </c>
      <c r="L156" s="170">
        <v>0</v>
      </c>
    </row>
    <row r="157" spans="1:15" ht="56.25">
      <c r="A157" s="418">
        <v>45747</v>
      </c>
      <c r="B157" s="421" t="s">
        <v>325</v>
      </c>
      <c r="C157" s="490" t="s">
        <v>3369</v>
      </c>
      <c r="D157" s="490" t="s">
        <v>326</v>
      </c>
      <c r="E157" s="490" t="s">
        <v>12</v>
      </c>
      <c r="F157" s="170" t="s">
        <v>537</v>
      </c>
      <c r="G157" s="170" t="s">
        <v>3423</v>
      </c>
      <c r="H157" s="170" t="s">
        <v>518</v>
      </c>
      <c r="I157" s="170" t="s">
        <v>1205</v>
      </c>
      <c r="J157" s="170" t="s">
        <v>3105</v>
      </c>
      <c r="K157" s="508">
        <v>5184938619</v>
      </c>
      <c r="L157" s="170">
        <v>0</v>
      </c>
    </row>
    <row r="158" spans="1:15" ht="22.5">
      <c r="A158" s="418">
        <v>45747</v>
      </c>
      <c r="B158" s="421" t="s">
        <v>328</v>
      </c>
      <c r="C158" s="490" t="s">
        <v>327</v>
      </c>
      <c r="D158" s="490" t="s">
        <v>329</v>
      </c>
      <c r="E158" s="490" t="s">
        <v>80</v>
      </c>
      <c r="F158" s="170" t="s">
        <v>537</v>
      </c>
      <c r="G158" s="170" t="s">
        <v>3423</v>
      </c>
      <c r="H158" s="170" t="s">
        <v>518</v>
      </c>
      <c r="I158" s="170" t="s">
        <v>1205</v>
      </c>
      <c r="J158" s="170" t="s">
        <v>3105</v>
      </c>
      <c r="K158" s="510">
        <v>1</v>
      </c>
      <c r="L158" s="170">
        <v>0</v>
      </c>
    </row>
    <row r="159" spans="1:15" ht="33.75">
      <c r="A159" s="418">
        <v>45747</v>
      </c>
      <c r="B159" s="421" t="s">
        <v>330</v>
      </c>
      <c r="C159" s="490" t="s">
        <v>327</v>
      </c>
      <c r="D159" s="490" t="s">
        <v>3251</v>
      </c>
      <c r="E159" s="490" t="s">
        <v>80</v>
      </c>
      <c r="F159" s="170" t="s">
        <v>537</v>
      </c>
      <c r="G159" s="170" t="s">
        <v>3423</v>
      </c>
      <c r="H159" s="170" t="s">
        <v>518</v>
      </c>
      <c r="I159" s="170" t="s">
        <v>1205</v>
      </c>
      <c r="J159" s="170" t="s">
        <v>3105</v>
      </c>
      <c r="K159" s="170" t="s">
        <v>1205</v>
      </c>
      <c r="L159" s="170">
        <v>0</v>
      </c>
    </row>
    <row r="160" spans="1:15" ht="33.75">
      <c r="A160" s="418">
        <v>45747</v>
      </c>
      <c r="B160" s="421" t="s">
        <v>332</v>
      </c>
      <c r="C160" s="490" t="s">
        <v>327</v>
      </c>
      <c r="D160" s="490" t="s">
        <v>3252</v>
      </c>
      <c r="E160" s="490" t="s">
        <v>80</v>
      </c>
      <c r="F160" s="170" t="s">
        <v>537</v>
      </c>
      <c r="G160" s="170" t="s">
        <v>3423</v>
      </c>
      <c r="H160" s="170" t="s">
        <v>518</v>
      </c>
      <c r="I160" s="170" t="s">
        <v>1205</v>
      </c>
      <c r="J160" s="170" t="s">
        <v>3105</v>
      </c>
      <c r="K160" s="170" t="s">
        <v>1205</v>
      </c>
      <c r="L160" s="170">
        <v>0</v>
      </c>
    </row>
    <row r="161" spans="1:12" ht="45">
      <c r="A161" s="418">
        <v>45747</v>
      </c>
      <c r="B161" s="421" t="s">
        <v>334</v>
      </c>
      <c r="C161" s="490" t="s">
        <v>327</v>
      </c>
      <c r="D161" s="490" t="s">
        <v>3253</v>
      </c>
      <c r="E161" s="490" t="s">
        <v>80</v>
      </c>
      <c r="F161" s="170" t="s">
        <v>537</v>
      </c>
      <c r="G161" s="170" t="s">
        <v>3423</v>
      </c>
      <c r="H161" s="170" t="s">
        <v>518</v>
      </c>
      <c r="I161" s="170" t="s">
        <v>1205</v>
      </c>
      <c r="J161" s="170" t="s">
        <v>3105</v>
      </c>
      <c r="K161" s="170" t="s">
        <v>1205</v>
      </c>
      <c r="L161" s="170">
        <v>0</v>
      </c>
    </row>
    <row r="162" spans="1:12" ht="33.75">
      <c r="A162" s="418">
        <v>45747</v>
      </c>
      <c r="B162" s="421" t="s">
        <v>336</v>
      </c>
      <c r="C162" s="490" t="s">
        <v>327</v>
      </c>
      <c r="D162" s="490" t="s">
        <v>337</v>
      </c>
      <c r="E162" s="490" t="s">
        <v>80</v>
      </c>
      <c r="F162" s="170" t="s">
        <v>537</v>
      </c>
      <c r="G162" s="170" t="s">
        <v>3423</v>
      </c>
      <c r="H162" s="170" t="s">
        <v>518</v>
      </c>
      <c r="I162" s="170" t="s">
        <v>1205</v>
      </c>
      <c r="J162" s="170" t="s">
        <v>3105</v>
      </c>
      <c r="K162" s="510">
        <v>1</v>
      </c>
      <c r="L162" s="170">
        <v>0</v>
      </c>
    </row>
    <row r="163" spans="1:12" ht="22.5">
      <c r="A163" s="418">
        <v>45747</v>
      </c>
      <c r="B163" s="421" t="s">
        <v>338</v>
      </c>
      <c r="C163" s="490" t="s">
        <v>327</v>
      </c>
      <c r="D163" s="490" t="s">
        <v>339</v>
      </c>
      <c r="E163" s="490" t="s">
        <v>80</v>
      </c>
      <c r="F163" s="170" t="s">
        <v>537</v>
      </c>
      <c r="G163" s="170" t="s">
        <v>3423</v>
      </c>
      <c r="H163" s="170" t="s">
        <v>518</v>
      </c>
      <c r="I163" s="170" t="s">
        <v>1205</v>
      </c>
      <c r="J163" s="170" t="s">
        <v>3105</v>
      </c>
      <c r="K163" s="170" t="s">
        <v>1205</v>
      </c>
      <c r="L163" s="170">
        <v>0</v>
      </c>
    </row>
    <row r="164" spans="1:12" ht="22.5">
      <c r="A164" s="418">
        <v>45747</v>
      </c>
      <c r="B164" s="421" t="s">
        <v>340</v>
      </c>
      <c r="C164" s="490" t="s">
        <v>327</v>
      </c>
      <c r="D164" s="490" t="s">
        <v>341</v>
      </c>
      <c r="E164" s="490" t="s">
        <v>80</v>
      </c>
      <c r="F164" s="170" t="s">
        <v>537</v>
      </c>
      <c r="G164" s="170" t="s">
        <v>3423</v>
      </c>
      <c r="H164" s="170" t="s">
        <v>518</v>
      </c>
      <c r="I164" s="170" t="s">
        <v>1205</v>
      </c>
      <c r="J164" s="170" t="s">
        <v>3105</v>
      </c>
      <c r="K164" s="170" t="s">
        <v>1205</v>
      </c>
      <c r="L164" s="170">
        <v>0</v>
      </c>
    </row>
    <row r="165" spans="1:12" ht="45">
      <c r="A165" s="418">
        <v>45747</v>
      </c>
      <c r="B165" s="421" t="s">
        <v>342</v>
      </c>
      <c r="C165" s="490" t="s">
        <v>327</v>
      </c>
      <c r="D165" s="490" t="s">
        <v>343</v>
      </c>
      <c r="E165" s="490" t="s">
        <v>80</v>
      </c>
      <c r="F165" s="170" t="s">
        <v>537</v>
      </c>
      <c r="G165" s="170" t="s">
        <v>3423</v>
      </c>
      <c r="H165" s="170" t="s">
        <v>518</v>
      </c>
      <c r="I165" s="170" t="s">
        <v>1205</v>
      </c>
      <c r="J165" s="170" t="s">
        <v>595</v>
      </c>
      <c r="K165" s="510">
        <v>1</v>
      </c>
      <c r="L165" s="170" t="s">
        <v>3396</v>
      </c>
    </row>
    <row r="166" spans="1:12" ht="45">
      <c r="A166" s="418">
        <v>45747</v>
      </c>
      <c r="B166" s="421" t="s">
        <v>346</v>
      </c>
      <c r="C166" s="490" t="s">
        <v>327</v>
      </c>
      <c r="D166" s="490" t="s">
        <v>3254</v>
      </c>
      <c r="E166" s="490" t="s">
        <v>36</v>
      </c>
      <c r="F166" s="170" t="s">
        <v>537</v>
      </c>
      <c r="G166" s="170" t="s">
        <v>3423</v>
      </c>
      <c r="H166" s="170" t="s">
        <v>518</v>
      </c>
      <c r="I166" s="170" t="s">
        <v>1205</v>
      </c>
      <c r="J166" s="170" t="s">
        <v>3105</v>
      </c>
      <c r="K166" s="170" t="s">
        <v>1205</v>
      </c>
      <c r="L166" s="170">
        <v>0</v>
      </c>
    </row>
    <row r="167" spans="1:12" ht="22.5">
      <c r="A167" s="418">
        <v>45747</v>
      </c>
      <c r="B167" s="421" t="s">
        <v>348</v>
      </c>
      <c r="C167" s="490" t="s">
        <v>327</v>
      </c>
      <c r="D167" s="490" t="s">
        <v>349</v>
      </c>
      <c r="E167" s="490" t="s">
        <v>80</v>
      </c>
      <c r="F167" s="170" t="s">
        <v>537</v>
      </c>
      <c r="G167" s="170" t="s">
        <v>3423</v>
      </c>
      <c r="H167" s="170" t="s">
        <v>518</v>
      </c>
      <c r="I167" s="170" t="s">
        <v>1205</v>
      </c>
      <c r="J167" s="170" t="s">
        <v>3105</v>
      </c>
      <c r="K167" s="170" t="s">
        <v>1205</v>
      </c>
      <c r="L167" s="170">
        <v>0</v>
      </c>
    </row>
    <row r="168" spans="1:12" ht="22.5">
      <c r="A168" s="418">
        <v>45747</v>
      </c>
      <c r="B168" s="421" t="s">
        <v>350</v>
      </c>
      <c r="C168" s="490" t="s">
        <v>327</v>
      </c>
      <c r="D168" s="490" t="s">
        <v>351</v>
      </c>
      <c r="E168" s="490" t="s">
        <v>80</v>
      </c>
      <c r="F168" s="170" t="s">
        <v>537</v>
      </c>
      <c r="G168" s="170" t="s">
        <v>3423</v>
      </c>
      <c r="H168" s="170" t="s">
        <v>518</v>
      </c>
      <c r="I168" s="170" t="s">
        <v>1205</v>
      </c>
      <c r="J168" s="170" t="s">
        <v>3105</v>
      </c>
      <c r="K168" s="170" t="s">
        <v>1205</v>
      </c>
      <c r="L168" s="170">
        <v>0</v>
      </c>
    </row>
    <row r="169" spans="1:12" ht="22.5">
      <c r="A169" s="418">
        <v>45747</v>
      </c>
      <c r="B169" s="421" t="s">
        <v>352</v>
      </c>
      <c r="C169" s="490" t="s">
        <v>327</v>
      </c>
      <c r="D169" s="490" t="s">
        <v>3255</v>
      </c>
      <c r="E169" s="490" t="s">
        <v>80</v>
      </c>
      <c r="F169" s="170" t="s">
        <v>537</v>
      </c>
      <c r="G169" s="170" t="s">
        <v>3423</v>
      </c>
      <c r="H169" s="170" t="s">
        <v>518</v>
      </c>
      <c r="I169" s="170" t="s">
        <v>1205</v>
      </c>
      <c r="J169" s="170" t="s">
        <v>3105</v>
      </c>
      <c r="K169" s="170" t="s">
        <v>1205</v>
      </c>
      <c r="L169" s="170">
        <v>0</v>
      </c>
    </row>
    <row r="170" spans="1:12" ht="22.5">
      <c r="A170" s="418">
        <v>45747</v>
      </c>
      <c r="B170" s="421" t="s">
        <v>354</v>
      </c>
      <c r="C170" s="490" t="s">
        <v>327</v>
      </c>
      <c r="D170" s="490" t="s">
        <v>3256</v>
      </c>
      <c r="E170" s="490" t="s">
        <v>80</v>
      </c>
      <c r="F170" s="170" t="s">
        <v>537</v>
      </c>
      <c r="G170" s="170" t="s">
        <v>3423</v>
      </c>
      <c r="H170" s="170" t="s">
        <v>518</v>
      </c>
      <c r="I170" s="170" t="s">
        <v>1205</v>
      </c>
      <c r="J170" s="170" t="s">
        <v>3105</v>
      </c>
      <c r="K170" s="170" t="s">
        <v>1205</v>
      </c>
      <c r="L170" s="170">
        <v>0</v>
      </c>
    </row>
    <row r="171" spans="1:12" ht="22.5">
      <c r="A171" s="418">
        <v>45747</v>
      </c>
      <c r="B171" s="421" t="s">
        <v>356</v>
      </c>
      <c r="C171" s="490" t="s">
        <v>327</v>
      </c>
      <c r="D171" s="490" t="s">
        <v>357</v>
      </c>
      <c r="E171" s="490" t="s">
        <v>80</v>
      </c>
      <c r="F171" s="170" t="s">
        <v>537</v>
      </c>
      <c r="G171" s="170" t="s">
        <v>3423</v>
      </c>
      <c r="H171" s="170" t="s">
        <v>518</v>
      </c>
      <c r="I171" s="170" t="s">
        <v>1205</v>
      </c>
      <c r="J171" s="170" t="s">
        <v>3105</v>
      </c>
      <c r="K171" s="170" t="s">
        <v>1205</v>
      </c>
      <c r="L171" s="170">
        <v>0</v>
      </c>
    </row>
    <row r="172" spans="1:12" ht="33.75">
      <c r="A172" s="418">
        <v>45747</v>
      </c>
      <c r="B172" s="421" t="s">
        <v>358</v>
      </c>
      <c r="C172" s="490" t="s">
        <v>327</v>
      </c>
      <c r="D172" s="490" t="s">
        <v>3257</v>
      </c>
      <c r="E172" s="490" t="s">
        <v>80</v>
      </c>
      <c r="F172" s="170" t="s">
        <v>537</v>
      </c>
      <c r="G172" s="170" t="s">
        <v>3423</v>
      </c>
      <c r="H172" s="170" t="s">
        <v>518</v>
      </c>
      <c r="I172" s="170" t="s">
        <v>1205</v>
      </c>
      <c r="J172" s="170" t="s">
        <v>595</v>
      </c>
      <c r="K172" s="170" t="s">
        <v>1205</v>
      </c>
      <c r="L172" s="170">
        <v>0</v>
      </c>
    </row>
    <row r="173" spans="1:12" ht="22.5">
      <c r="A173" s="418">
        <v>45747</v>
      </c>
      <c r="B173" s="421" t="s">
        <v>361</v>
      </c>
      <c r="C173" s="490" t="s">
        <v>327</v>
      </c>
      <c r="D173" s="490" t="s">
        <v>362</v>
      </c>
      <c r="E173" s="490" t="s">
        <v>36</v>
      </c>
      <c r="F173" s="170" t="s">
        <v>537</v>
      </c>
      <c r="G173" s="170" t="s">
        <v>3423</v>
      </c>
      <c r="H173" s="170" t="s">
        <v>518</v>
      </c>
      <c r="I173" s="170" t="s">
        <v>1205</v>
      </c>
      <c r="J173" s="170" t="s">
        <v>3105</v>
      </c>
      <c r="K173" s="170" t="s">
        <v>1205</v>
      </c>
      <c r="L173" s="170">
        <v>0</v>
      </c>
    </row>
    <row r="174" spans="1:12" ht="33.75">
      <c r="A174" s="418">
        <v>45747</v>
      </c>
      <c r="B174" s="421" t="s">
        <v>363</v>
      </c>
      <c r="C174" s="490" t="s">
        <v>327</v>
      </c>
      <c r="D174" s="490" t="s">
        <v>3258</v>
      </c>
      <c r="E174" s="490" t="s">
        <v>73</v>
      </c>
      <c r="F174" s="170" t="s">
        <v>537</v>
      </c>
      <c r="G174" s="170" t="s">
        <v>3423</v>
      </c>
      <c r="H174" s="170" t="s">
        <v>518</v>
      </c>
      <c r="I174" s="170" t="s">
        <v>1205</v>
      </c>
      <c r="J174" s="170" t="s">
        <v>3105</v>
      </c>
      <c r="K174" s="170" t="s">
        <v>1205</v>
      </c>
      <c r="L174" s="170">
        <v>0</v>
      </c>
    </row>
    <row r="175" spans="1:12" ht="146.25">
      <c r="A175" s="418">
        <v>45747</v>
      </c>
      <c r="B175" s="421" t="s">
        <v>365</v>
      </c>
      <c r="C175" s="490" t="s">
        <v>327</v>
      </c>
      <c r="D175" s="490" t="s">
        <v>3259</v>
      </c>
      <c r="E175" s="490" t="s">
        <v>73</v>
      </c>
      <c r="F175" s="170" t="s">
        <v>537</v>
      </c>
      <c r="G175" s="170" t="s">
        <v>3423</v>
      </c>
      <c r="H175" s="170" t="s">
        <v>518</v>
      </c>
      <c r="I175" s="170" t="s">
        <v>1205</v>
      </c>
      <c r="J175" s="170" t="s">
        <v>3105</v>
      </c>
      <c r="K175" s="170" t="s">
        <v>3425</v>
      </c>
      <c r="L175" s="170">
        <v>0</v>
      </c>
    </row>
    <row r="176" spans="1:12" ht="22.5">
      <c r="A176" s="418">
        <v>45747</v>
      </c>
      <c r="B176" s="421" t="s">
        <v>367</v>
      </c>
      <c r="C176" s="490" t="s">
        <v>327</v>
      </c>
      <c r="D176" s="490" t="s">
        <v>3260</v>
      </c>
      <c r="E176" s="490" t="s">
        <v>76</v>
      </c>
      <c r="F176" s="170" t="s">
        <v>537</v>
      </c>
      <c r="G176" s="170" t="s">
        <v>3423</v>
      </c>
      <c r="H176" s="170" t="s">
        <v>518</v>
      </c>
      <c r="I176" s="170" t="s">
        <v>1205</v>
      </c>
      <c r="J176" s="170" t="s">
        <v>3105</v>
      </c>
      <c r="K176" s="170" t="s">
        <v>1205</v>
      </c>
      <c r="L176" s="170">
        <v>0</v>
      </c>
    </row>
    <row r="177" spans="1:12" ht="29.45" customHeight="1">
      <c r="A177" s="418">
        <v>45747</v>
      </c>
      <c r="B177" s="421" t="s">
        <v>369</v>
      </c>
      <c r="C177" s="490" t="s">
        <v>327</v>
      </c>
      <c r="D177" s="490" t="s">
        <v>370</v>
      </c>
      <c r="E177" s="490" t="s">
        <v>80</v>
      </c>
      <c r="F177" s="170" t="s">
        <v>537</v>
      </c>
      <c r="G177" s="170" t="s">
        <v>3423</v>
      </c>
      <c r="H177" s="170" t="s">
        <v>518</v>
      </c>
      <c r="I177" s="170" t="s">
        <v>1205</v>
      </c>
      <c r="J177" s="170" t="s">
        <v>3105</v>
      </c>
      <c r="K177" s="170" t="s">
        <v>1205</v>
      </c>
      <c r="L177" s="170">
        <v>0</v>
      </c>
    </row>
    <row r="178" spans="1:12" ht="22.5">
      <c r="A178" s="418">
        <v>45747</v>
      </c>
      <c r="B178" s="421" t="s">
        <v>372</v>
      </c>
      <c r="C178" s="490" t="s">
        <v>3370</v>
      </c>
      <c r="D178" s="490" t="s">
        <v>3261</v>
      </c>
      <c r="E178" s="490" t="s">
        <v>12</v>
      </c>
      <c r="F178" s="170" t="s">
        <v>537</v>
      </c>
      <c r="G178" s="170" t="s">
        <v>3423</v>
      </c>
      <c r="H178" s="170" t="s">
        <v>518</v>
      </c>
      <c r="I178" s="170" t="s">
        <v>1205</v>
      </c>
      <c r="J178" s="170" t="s">
        <v>3105</v>
      </c>
      <c r="K178" s="170" t="s">
        <v>1205</v>
      </c>
      <c r="L178" s="170">
        <v>0</v>
      </c>
    </row>
    <row r="179" spans="1:12" ht="22.5">
      <c r="A179" s="418">
        <v>45747</v>
      </c>
      <c r="B179" s="421" t="s">
        <v>374</v>
      </c>
      <c r="C179" s="490" t="s">
        <v>3370</v>
      </c>
      <c r="D179" s="490" t="s">
        <v>375</v>
      </c>
      <c r="E179" s="490" t="s">
        <v>12</v>
      </c>
      <c r="F179" s="170" t="s">
        <v>537</v>
      </c>
      <c r="G179" s="170" t="s">
        <v>3423</v>
      </c>
      <c r="H179" s="170" t="s">
        <v>518</v>
      </c>
      <c r="I179" s="170" t="s">
        <v>1205</v>
      </c>
      <c r="J179" s="170" t="s">
        <v>3105</v>
      </c>
      <c r="K179" s="170" t="s">
        <v>1205</v>
      </c>
      <c r="L179" s="170">
        <v>0</v>
      </c>
    </row>
    <row r="180" spans="1:12" ht="56.25">
      <c r="A180" s="418">
        <v>45747</v>
      </c>
      <c r="B180" s="421" t="s">
        <v>376</v>
      </c>
      <c r="C180" s="490" t="s">
        <v>3370</v>
      </c>
      <c r="D180" s="490" t="s">
        <v>3262</v>
      </c>
      <c r="E180" s="490" t="s">
        <v>12</v>
      </c>
      <c r="F180" s="170" t="s">
        <v>537</v>
      </c>
      <c r="G180" s="170" t="s">
        <v>3423</v>
      </c>
      <c r="H180" s="170" t="s">
        <v>518</v>
      </c>
      <c r="I180" s="170" t="s">
        <v>1205</v>
      </c>
      <c r="J180" s="170">
        <v>0</v>
      </c>
      <c r="K180" s="170" t="s">
        <v>1205</v>
      </c>
      <c r="L180" s="170">
        <v>0</v>
      </c>
    </row>
    <row r="181" spans="1:12" ht="45">
      <c r="A181" s="418">
        <v>45747</v>
      </c>
      <c r="B181" s="421" t="s">
        <v>380</v>
      </c>
      <c r="C181" s="490" t="s">
        <v>3370</v>
      </c>
      <c r="D181" s="490" t="s">
        <v>3263</v>
      </c>
      <c r="E181" s="490" t="s">
        <v>12</v>
      </c>
      <c r="F181" s="170" t="s">
        <v>537</v>
      </c>
      <c r="G181" s="170" t="s">
        <v>3423</v>
      </c>
      <c r="H181" s="170" t="s">
        <v>518</v>
      </c>
      <c r="I181" s="170" t="s">
        <v>1205</v>
      </c>
      <c r="J181" s="170">
        <v>0</v>
      </c>
      <c r="K181" s="170" t="s">
        <v>1205</v>
      </c>
      <c r="L181" s="170">
        <v>0</v>
      </c>
    </row>
    <row r="182" spans="1:12" ht="45">
      <c r="A182" s="418">
        <v>45747</v>
      </c>
      <c r="B182" s="421" t="s">
        <v>383</v>
      </c>
      <c r="C182" s="490" t="s">
        <v>3371</v>
      </c>
      <c r="D182" s="490" t="s">
        <v>382</v>
      </c>
      <c r="E182" s="490" t="s">
        <v>80</v>
      </c>
      <c r="F182" s="170" t="s">
        <v>537</v>
      </c>
      <c r="G182" s="170" t="s">
        <v>3423</v>
      </c>
      <c r="H182" s="170" t="s">
        <v>518</v>
      </c>
      <c r="I182" s="170" t="s">
        <v>1205</v>
      </c>
      <c r="J182" s="170" t="s">
        <v>3105</v>
      </c>
      <c r="K182" s="510">
        <v>1</v>
      </c>
      <c r="L182" s="170">
        <v>0</v>
      </c>
    </row>
    <row r="183" spans="1:12" ht="22.5">
      <c r="A183" s="418">
        <v>45747</v>
      </c>
      <c r="B183" s="421" t="s">
        <v>385</v>
      </c>
      <c r="C183" s="490" t="s">
        <v>3264</v>
      </c>
      <c r="D183" s="490" t="s">
        <v>3264</v>
      </c>
      <c r="E183" s="490" t="s">
        <v>80</v>
      </c>
      <c r="F183" s="170" t="s">
        <v>537</v>
      </c>
      <c r="G183" s="170" t="s">
        <v>3423</v>
      </c>
      <c r="H183" s="170" t="s">
        <v>518</v>
      </c>
      <c r="I183" s="170" t="s">
        <v>1205</v>
      </c>
      <c r="J183" s="170" t="s">
        <v>3105</v>
      </c>
      <c r="K183" s="510">
        <v>1</v>
      </c>
      <c r="L183" s="170">
        <v>0</v>
      </c>
    </row>
    <row r="184" spans="1:12" ht="33.75">
      <c r="A184" s="418">
        <v>45747</v>
      </c>
      <c r="B184" s="421" t="s">
        <v>387</v>
      </c>
      <c r="C184" s="490" t="s">
        <v>3372</v>
      </c>
      <c r="D184" s="490" t="s">
        <v>3265</v>
      </c>
      <c r="E184" s="490" t="s">
        <v>390</v>
      </c>
      <c r="F184" s="170" t="s">
        <v>537</v>
      </c>
      <c r="G184" s="170" t="s">
        <v>3423</v>
      </c>
      <c r="H184" s="170">
        <v>0</v>
      </c>
      <c r="I184" s="170" t="s">
        <v>1205</v>
      </c>
      <c r="J184" s="170" t="s">
        <v>389</v>
      </c>
      <c r="K184" s="170" t="s">
        <v>609</v>
      </c>
      <c r="L184" s="170">
        <v>0</v>
      </c>
    </row>
    <row r="185" spans="1:12" ht="22.5">
      <c r="A185" s="418">
        <v>45747</v>
      </c>
      <c r="B185" s="421" t="s">
        <v>393</v>
      </c>
      <c r="C185" s="490" t="s">
        <v>392</v>
      </c>
      <c r="D185" s="490" t="s">
        <v>3266</v>
      </c>
      <c r="E185" s="490" t="s">
        <v>73</v>
      </c>
      <c r="F185" s="170" t="s">
        <v>537</v>
      </c>
      <c r="G185" s="170" t="s">
        <v>3423</v>
      </c>
      <c r="H185" s="170" t="s">
        <v>518</v>
      </c>
      <c r="I185" s="170" t="s">
        <v>1205</v>
      </c>
      <c r="J185" s="170" t="s">
        <v>3105</v>
      </c>
      <c r="K185" s="170" t="s">
        <v>3385</v>
      </c>
      <c r="L185" s="170" t="s">
        <v>3416</v>
      </c>
    </row>
    <row r="186" spans="1:12" ht="22.5">
      <c r="A186" s="418">
        <v>45747</v>
      </c>
      <c r="B186" s="421" t="s">
        <v>396</v>
      </c>
      <c r="C186" s="490" t="s">
        <v>3373</v>
      </c>
      <c r="D186" s="490" t="s">
        <v>397</v>
      </c>
      <c r="E186" s="490" t="s">
        <v>76</v>
      </c>
      <c r="F186" s="170" t="s">
        <v>537</v>
      </c>
      <c r="G186" s="170" t="s">
        <v>3423</v>
      </c>
      <c r="H186" s="170" t="s">
        <v>518</v>
      </c>
      <c r="I186" s="170" t="s">
        <v>1205</v>
      </c>
      <c r="J186" s="170" t="s">
        <v>3105</v>
      </c>
      <c r="K186" s="170">
        <v>0</v>
      </c>
      <c r="L186" s="170">
        <v>0</v>
      </c>
    </row>
    <row r="187" spans="1:12" ht="22.5">
      <c r="A187" s="418">
        <v>45747</v>
      </c>
      <c r="B187" s="421" t="s">
        <v>398</v>
      </c>
      <c r="C187" s="490" t="s">
        <v>3373</v>
      </c>
      <c r="D187" s="490" t="s">
        <v>399</v>
      </c>
      <c r="E187" s="490" t="s">
        <v>76</v>
      </c>
      <c r="F187" s="170" t="s">
        <v>537</v>
      </c>
      <c r="G187" s="170" t="s">
        <v>3423</v>
      </c>
      <c r="H187" s="170" t="s">
        <v>518</v>
      </c>
      <c r="I187" s="170" t="s">
        <v>1205</v>
      </c>
      <c r="J187" s="170" t="s">
        <v>3105</v>
      </c>
      <c r="K187" s="170">
        <v>66</v>
      </c>
      <c r="L187" s="170">
        <v>0</v>
      </c>
    </row>
    <row r="188" spans="1:12" ht="22.5">
      <c r="A188" s="418">
        <v>45747</v>
      </c>
      <c r="B188" s="421" t="s">
        <v>400</v>
      </c>
      <c r="C188" s="490" t="s">
        <v>3373</v>
      </c>
      <c r="D188" s="490" t="s">
        <v>401</v>
      </c>
      <c r="E188" s="490" t="s">
        <v>76</v>
      </c>
      <c r="F188" s="170" t="s">
        <v>537</v>
      </c>
      <c r="G188" s="170" t="s">
        <v>3423</v>
      </c>
      <c r="H188" s="170" t="s">
        <v>518</v>
      </c>
      <c r="I188" s="170" t="s">
        <v>1205</v>
      </c>
      <c r="J188" s="170" t="s">
        <v>3105</v>
      </c>
      <c r="K188" s="170">
        <v>0</v>
      </c>
      <c r="L188" s="170">
        <v>0</v>
      </c>
    </row>
    <row r="189" spans="1:12" ht="22.5">
      <c r="A189" s="418">
        <v>45747</v>
      </c>
      <c r="B189" s="421" t="s">
        <v>402</v>
      </c>
      <c r="C189" s="490" t="s">
        <v>3373</v>
      </c>
      <c r="D189" s="490" t="s">
        <v>403</v>
      </c>
      <c r="E189" s="490" t="s">
        <v>76</v>
      </c>
      <c r="F189" s="170" t="s">
        <v>537</v>
      </c>
      <c r="G189" s="170" t="s">
        <v>3423</v>
      </c>
      <c r="H189" s="170" t="s">
        <v>518</v>
      </c>
      <c r="I189" s="170" t="s">
        <v>1205</v>
      </c>
      <c r="J189" s="170" t="s">
        <v>3105</v>
      </c>
      <c r="K189" s="170">
        <v>0</v>
      </c>
      <c r="L189" s="170">
        <v>0</v>
      </c>
    </row>
    <row r="190" spans="1:12" ht="22.5">
      <c r="A190" s="418">
        <v>45747</v>
      </c>
      <c r="B190" s="421" t="s">
        <v>404</v>
      </c>
      <c r="C190" s="490" t="s">
        <v>3373</v>
      </c>
      <c r="D190" s="490" t="s">
        <v>405</v>
      </c>
      <c r="E190" s="490" t="s">
        <v>76</v>
      </c>
      <c r="F190" s="170" t="s">
        <v>537</v>
      </c>
      <c r="G190" s="170" t="s">
        <v>3423</v>
      </c>
      <c r="H190" s="170" t="s">
        <v>518</v>
      </c>
      <c r="I190" s="170" t="s">
        <v>1205</v>
      </c>
      <c r="J190" s="170" t="s">
        <v>3105</v>
      </c>
      <c r="K190" s="170">
        <v>0</v>
      </c>
      <c r="L190" s="170">
        <v>0</v>
      </c>
    </row>
    <row r="191" spans="1:12" ht="22.5">
      <c r="A191" s="418">
        <v>45747</v>
      </c>
      <c r="B191" s="421" t="s">
        <v>406</v>
      </c>
      <c r="C191" s="490" t="s">
        <v>3373</v>
      </c>
      <c r="D191" s="490" t="s">
        <v>407</v>
      </c>
      <c r="E191" s="490" t="s">
        <v>76</v>
      </c>
      <c r="F191" s="170" t="s">
        <v>537</v>
      </c>
      <c r="G191" s="170" t="s">
        <v>3423</v>
      </c>
      <c r="H191" s="170" t="s">
        <v>518</v>
      </c>
      <c r="I191" s="170" t="s">
        <v>1205</v>
      </c>
      <c r="J191" s="170" t="s">
        <v>3105</v>
      </c>
      <c r="K191" s="170">
        <v>4</v>
      </c>
      <c r="L191" s="170" t="s">
        <v>3417</v>
      </c>
    </row>
    <row r="192" spans="1:12" ht="33.75">
      <c r="A192" s="418">
        <v>45747</v>
      </c>
      <c r="B192" s="421" t="s">
        <v>408</v>
      </c>
      <c r="C192" s="490" t="s">
        <v>3373</v>
      </c>
      <c r="D192" s="490" t="s">
        <v>409</v>
      </c>
      <c r="E192" s="490" t="s">
        <v>76</v>
      </c>
      <c r="F192" s="170" t="s">
        <v>537</v>
      </c>
      <c r="G192" s="170" t="s">
        <v>3423</v>
      </c>
      <c r="H192" s="170" t="s">
        <v>518</v>
      </c>
      <c r="I192" s="170" t="s">
        <v>1205</v>
      </c>
      <c r="J192" s="170" t="s">
        <v>3105</v>
      </c>
      <c r="K192" s="170">
        <v>62</v>
      </c>
      <c r="L192" s="170" t="s">
        <v>3418</v>
      </c>
    </row>
    <row r="193" spans="1:12" ht="22.5">
      <c r="A193" s="418">
        <v>45747</v>
      </c>
      <c r="B193" s="421" t="s">
        <v>410</v>
      </c>
      <c r="C193" s="490" t="s">
        <v>3373</v>
      </c>
      <c r="D193" s="490" t="s">
        <v>411</v>
      </c>
      <c r="E193" s="490" t="s">
        <v>76</v>
      </c>
      <c r="F193" s="170" t="s">
        <v>537</v>
      </c>
      <c r="G193" s="170" t="s">
        <v>3423</v>
      </c>
      <c r="H193" s="170" t="s">
        <v>518</v>
      </c>
      <c r="I193" s="170" t="s">
        <v>1205</v>
      </c>
      <c r="J193" s="170" t="s">
        <v>3105</v>
      </c>
      <c r="K193" s="170">
        <v>53</v>
      </c>
      <c r="L193" s="170">
        <v>0</v>
      </c>
    </row>
    <row r="194" spans="1:12" ht="22.5">
      <c r="A194" s="418">
        <v>45747</v>
      </c>
      <c r="B194" s="421" t="s">
        <v>412</v>
      </c>
      <c r="C194" s="490" t="s">
        <v>3373</v>
      </c>
      <c r="D194" s="490" t="s">
        <v>413</v>
      </c>
      <c r="E194" s="490" t="s">
        <v>76</v>
      </c>
      <c r="F194" s="170" t="s">
        <v>537</v>
      </c>
      <c r="G194" s="170" t="s">
        <v>3423</v>
      </c>
      <c r="H194" s="170" t="s">
        <v>518</v>
      </c>
      <c r="I194" s="170" t="s">
        <v>1205</v>
      </c>
      <c r="J194" s="170" t="s">
        <v>3105</v>
      </c>
      <c r="K194" s="170">
        <v>13</v>
      </c>
      <c r="L194" s="170" t="s">
        <v>3397</v>
      </c>
    </row>
    <row r="195" spans="1:12" ht="45">
      <c r="A195" s="418">
        <v>45747</v>
      </c>
      <c r="B195" s="421" t="s">
        <v>415</v>
      </c>
      <c r="C195" s="490" t="s">
        <v>414</v>
      </c>
      <c r="D195" s="490" t="s">
        <v>3267</v>
      </c>
      <c r="E195" s="490" t="s">
        <v>80</v>
      </c>
      <c r="F195" s="170" t="s">
        <v>537</v>
      </c>
      <c r="G195" s="170" t="s">
        <v>3423</v>
      </c>
      <c r="H195" s="170" t="s">
        <v>518</v>
      </c>
      <c r="I195" s="170" t="s">
        <v>1205</v>
      </c>
      <c r="J195" s="170" t="s">
        <v>3105</v>
      </c>
      <c r="K195" s="170" t="s">
        <v>1205</v>
      </c>
      <c r="L195" s="170">
        <v>0</v>
      </c>
    </row>
    <row r="196" spans="1:12" ht="45">
      <c r="A196" s="418">
        <v>45747</v>
      </c>
      <c r="B196" s="421" t="s">
        <v>419</v>
      </c>
      <c r="C196" s="490" t="s">
        <v>414</v>
      </c>
      <c r="D196" s="490" t="s">
        <v>3268</v>
      </c>
      <c r="E196" s="490" t="s">
        <v>80</v>
      </c>
      <c r="F196" s="170" t="s">
        <v>537</v>
      </c>
      <c r="G196" s="170" t="s">
        <v>3423</v>
      </c>
      <c r="H196" s="170" t="s">
        <v>518</v>
      </c>
      <c r="I196" s="170" t="s">
        <v>1205</v>
      </c>
      <c r="J196" s="170">
        <v>0</v>
      </c>
      <c r="K196" s="170" t="s">
        <v>1205</v>
      </c>
      <c r="L196" s="170">
        <v>0</v>
      </c>
    </row>
    <row r="197" spans="1:12" ht="45">
      <c r="A197" s="418">
        <v>45747</v>
      </c>
      <c r="B197" s="421" t="s">
        <v>421</v>
      </c>
      <c r="C197" s="490" t="s">
        <v>414</v>
      </c>
      <c r="D197" s="490" t="s">
        <v>3269</v>
      </c>
      <c r="E197" s="490" t="s">
        <v>80</v>
      </c>
      <c r="F197" s="170" t="s">
        <v>537</v>
      </c>
      <c r="G197" s="170" t="s">
        <v>3423</v>
      </c>
      <c r="H197" s="170" t="s">
        <v>518</v>
      </c>
      <c r="I197" s="170" t="s">
        <v>1205</v>
      </c>
      <c r="J197" s="170">
        <v>0</v>
      </c>
      <c r="K197" s="170" t="s">
        <v>1205</v>
      </c>
      <c r="L197" s="170">
        <v>0</v>
      </c>
    </row>
    <row r="198" spans="1:12" ht="56.25">
      <c r="A198" s="418">
        <v>45747</v>
      </c>
      <c r="B198" s="421" t="s">
        <v>424</v>
      </c>
      <c r="C198" s="490" t="s">
        <v>423</v>
      </c>
      <c r="D198" s="490" t="s">
        <v>3270</v>
      </c>
      <c r="E198" s="490" t="s">
        <v>80</v>
      </c>
      <c r="F198" s="170" t="s">
        <v>537</v>
      </c>
      <c r="G198" s="170" t="s">
        <v>3423</v>
      </c>
      <c r="H198" s="170" t="s">
        <v>518</v>
      </c>
      <c r="I198" s="170" t="s">
        <v>1205</v>
      </c>
      <c r="J198" s="170">
        <v>0</v>
      </c>
      <c r="K198" s="170" t="s">
        <v>1205</v>
      </c>
      <c r="L198" s="170" t="s">
        <v>3398</v>
      </c>
    </row>
    <row r="199" spans="1:12" ht="45">
      <c r="A199" s="418">
        <v>45747</v>
      </c>
      <c r="B199" s="421" t="s">
        <v>426</v>
      </c>
      <c r="C199" s="490" t="s">
        <v>423</v>
      </c>
      <c r="D199" s="490" t="s">
        <v>3271</v>
      </c>
      <c r="E199" s="490" t="s">
        <v>80</v>
      </c>
      <c r="F199" s="170" t="s">
        <v>537</v>
      </c>
      <c r="G199" s="170" t="s">
        <v>3423</v>
      </c>
      <c r="H199" s="170" t="s">
        <v>518</v>
      </c>
      <c r="I199" s="170" t="s">
        <v>1205</v>
      </c>
      <c r="J199" s="170">
        <v>0</v>
      </c>
      <c r="K199" s="170" t="s">
        <v>1205</v>
      </c>
      <c r="L199" s="170">
        <v>0</v>
      </c>
    </row>
    <row r="200" spans="1:12" ht="45">
      <c r="A200" s="418">
        <v>45747</v>
      </c>
      <c r="B200" s="421" t="s">
        <v>428</v>
      </c>
      <c r="C200" s="490" t="s">
        <v>423</v>
      </c>
      <c r="D200" s="490" t="s">
        <v>3272</v>
      </c>
      <c r="E200" s="490" t="s">
        <v>80</v>
      </c>
      <c r="F200" s="170" t="s">
        <v>537</v>
      </c>
      <c r="G200" s="170" t="s">
        <v>3423</v>
      </c>
      <c r="H200" s="170" t="s">
        <v>518</v>
      </c>
      <c r="I200" s="170" t="s">
        <v>1205</v>
      </c>
      <c r="J200" s="170">
        <v>0</v>
      </c>
      <c r="K200" s="170" t="s">
        <v>1205</v>
      </c>
      <c r="L200" s="170">
        <v>0</v>
      </c>
    </row>
    <row r="201" spans="1:12" ht="45">
      <c r="A201" s="418">
        <v>45747</v>
      </c>
      <c r="B201" s="421" t="s">
        <v>431</v>
      </c>
      <c r="C201" s="490" t="s">
        <v>430</v>
      </c>
      <c r="D201" s="490" t="s">
        <v>432</v>
      </c>
      <c r="E201" s="490" t="s">
        <v>80</v>
      </c>
      <c r="F201" s="170" t="s">
        <v>537</v>
      </c>
      <c r="G201" s="170" t="s">
        <v>3423</v>
      </c>
      <c r="H201" s="170" t="s">
        <v>518</v>
      </c>
      <c r="I201" s="170" t="s">
        <v>1205</v>
      </c>
      <c r="J201" s="170" t="s">
        <v>3105</v>
      </c>
      <c r="K201" s="170" t="s">
        <v>1205</v>
      </c>
      <c r="L201" s="170" t="s">
        <v>3419</v>
      </c>
    </row>
    <row r="202" spans="1:12" ht="33.75">
      <c r="A202" s="418">
        <v>45747</v>
      </c>
      <c r="B202" s="421" t="s">
        <v>433</v>
      </c>
      <c r="C202" s="490" t="s">
        <v>430</v>
      </c>
      <c r="D202" s="490" t="s">
        <v>3273</v>
      </c>
      <c r="E202" s="490" t="s">
        <v>80</v>
      </c>
      <c r="F202" s="170" t="s">
        <v>537</v>
      </c>
      <c r="G202" s="170" t="s">
        <v>3423</v>
      </c>
      <c r="H202" s="170" t="s">
        <v>518</v>
      </c>
      <c r="I202" s="170" t="s">
        <v>1205</v>
      </c>
      <c r="J202" s="170" t="s">
        <v>3105</v>
      </c>
      <c r="K202" s="510">
        <v>0.3294322223792312</v>
      </c>
      <c r="L202" s="170">
        <v>0</v>
      </c>
    </row>
    <row r="203" spans="1:12" ht="45">
      <c r="A203" s="418">
        <v>45747</v>
      </c>
      <c r="B203" s="421" t="s">
        <v>435</v>
      </c>
      <c r="C203" s="490" t="s">
        <v>430</v>
      </c>
      <c r="D203" s="490" t="s">
        <v>3274</v>
      </c>
      <c r="E203" s="490" t="s">
        <v>80</v>
      </c>
      <c r="F203" s="170" t="s">
        <v>537</v>
      </c>
      <c r="G203" s="170" t="s">
        <v>3423</v>
      </c>
      <c r="H203" s="170" t="s">
        <v>518</v>
      </c>
      <c r="I203" s="170" t="s">
        <v>1205</v>
      </c>
      <c r="J203" s="170" t="s">
        <v>3105</v>
      </c>
      <c r="K203" s="510">
        <v>0.56867772276454398</v>
      </c>
      <c r="L203" s="170">
        <v>0</v>
      </c>
    </row>
    <row r="204" spans="1:12" ht="33.75">
      <c r="A204" s="418">
        <v>45747</v>
      </c>
      <c r="B204" s="421" t="s">
        <v>438</v>
      </c>
      <c r="C204" s="490" t="s">
        <v>3374</v>
      </c>
      <c r="D204" s="490" t="s">
        <v>439</v>
      </c>
      <c r="E204" s="490" t="s">
        <v>76</v>
      </c>
      <c r="F204" s="170" t="s">
        <v>537</v>
      </c>
      <c r="G204" s="170" t="s">
        <v>3423</v>
      </c>
      <c r="H204" s="170" t="s">
        <v>518</v>
      </c>
      <c r="I204" s="170" t="s">
        <v>1205</v>
      </c>
      <c r="J204" s="170" t="s">
        <v>3105</v>
      </c>
      <c r="K204" s="170" t="s">
        <v>1205</v>
      </c>
      <c r="L204" s="170" t="s">
        <v>3420</v>
      </c>
    </row>
    <row r="205" spans="1:12" ht="33.75">
      <c r="A205" s="418">
        <v>45747</v>
      </c>
      <c r="B205" s="421" t="s">
        <v>440</v>
      </c>
      <c r="C205" s="490" t="s">
        <v>3374</v>
      </c>
      <c r="D205" s="490" t="s">
        <v>441</v>
      </c>
      <c r="E205" s="490" t="s">
        <v>76</v>
      </c>
      <c r="F205" s="170" t="s">
        <v>537</v>
      </c>
      <c r="G205" s="170" t="s">
        <v>3423</v>
      </c>
      <c r="H205" s="170" t="s">
        <v>518</v>
      </c>
      <c r="I205" s="170" t="s">
        <v>1205</v>
      </c>
      <c r="J205" s="170" t="s">
        <v>3105</v>
      </c>
      <c r="K205" s="170" t="s">
        <v>1205</v>
      </c>
      <c r="L205" s="170">
        <v>0</v>
      </c>
    </row>
    <row r="206" spans="1:12" ht="33.75">
      <c r="A206" s="418">
        <v>45747</v>
      </c>
      <c r="B206" s="421" t="s">
        <v>442</v>
      </c>
      <c r="C206" s="490" t="s">
        <v>3374</v>
      </c>
      <c r="D206" s="490" t="s">
        <v>443</v>
      </c>
      <c r="E206" s="490" t="s">
        <v>80</v>
      </c>
      <c r="F206" s="170" t="s">
        <v>537</v>
      </c>
      <c r="G206" s="170" t="s">
        <v>3423</v>
      </c>
      <c r="H206" s="170" t="s">
        <v>518</v>
      </c>
      <c r="I206" s="170" t="s">
        <v>1205</v>
      </c>
      <c r="J206" s="170" t="s">
        <v>3105</v>
      </c>
      <c r="K206" s="170" t="s">
        <v>1205</v>
      </c>
      <c r="L206" s="170">
        <v>0</v>
      </c>
    </row>
    <row r="207" spans="1:12" ht="33.75">
      <c r="A207" s="418">
        <v>45747</v>
      </c>
      <c r="B207" s="421" t="s">
        <v>444</v>
      </c>
      <c r="C207" s="490" t="s">
        <v>3374</v>
      </c>
      <c r="D207" s="490" t="s">
        <v>445</v>
      </c>
      <c r="E207" s="490" t="s">
        <v>80</v>
      </c>
      <c r="F207" s="170" t="s">
        <v>537</v>
      </c>
      <c r="G207" s="170" t="s">
        <v>3423</v>
      </c>
      <c r="H207" s="170" t="s">
        <v>518</v>
      </c>
      <c r="I207" s="170" t="s">
        <v>1205</v>
      </c>
      <c r="J207" s="170" t="s">
        <v>3105</v>
      </c>
      <c r="K207" s="170" t="s">
        <v>1205</v>
      </c>
      <c r="L207" s="170">
        <v>0</v>
      </c>
    </row>
    <row r="208" spans="1:12" ht="33.75">
      <c r="A208" s="418">
        <v>45747</v>
      </c>
      <c r="B208" s="421" t="s">
        <v>446</v>
      </c>
      <c r="C208" s="490" t="s">
        <v>3374</v>
      </c>
      <c r="D208" s="490" t="s">
        <v>3275</v>
      </c>
      <c r="E208" s="490" t="s">
        <v>80</v>
      </c>
      <c r="F208" s="170" t="s">
        <v>537</v>
      </c>
      <c r="G208" s="170" t="s">
        <v>3423</v>
      </c>
      <c r="H208" s="170" t="s">
        <v>518</v>
      </c>
      <c r="I208" s="170" t="s">
        <v>1205</v>
      </c>
      <c r="J208" s="170" t="s">
        <v>3105</v>
      </c>
      <c r="K208" s="170" t="s">
        <v>1205</v>
      </c>
      <c r="L208" s="170">
        <v>0</v>
      </c>
    </row>
    <row r="209" spans="1:13" ht="33.75">
      <c r="A209" s="418">
        <v>45747</v>
      </c>
      <c r="B209" s="421" t="s">
        <v>448</v>
      </c>
      <c r="C209" s="490" t="s">
        <v>3374</v>
      </c>
      <c r="D209" s="490" t="s">
        <v>3276</v>
      </c>
      <c r="E209" s="490" t="s">
        <v>80</v>
      </c>
      <c r="F209" s="170" t="s">
        <v>537</v>
      </c>
      <c r="G209" s="170" t="s">
        <v>3423</v>
      </c>
      <c r="H209" s="170" t="s">
        <v>518</v>
      </c>
      <c r="I209" s="170" t="s">
        <v>1205</v>
      </c>
      <c r="J209" s="170" t="s">
        <v>3105</v>
      </c>
      <c r="K209" s="170" t="s">
        <v>1205</v>
      </c>
      <c r="L209" s="170">
        <v>0</v>
      </c>
    </row>
    <row r="210" spans="1:13" ht="22.5">
      <c r="A210" s="418">
        <v>45747</v>
      </c>
      <c r="B210" s="421" t="s">
        <v>451</v>
      </c>
      <c r="C210" s="490" t="s">
        <v>450</v>
      </c>
      <c r="D210" s="490" t="s">
        <v>452</v>
      </c>
      <c r="E210" s="490" t="s">
        <v>80</v>
      </c>
      <c r="F210" s="170" t="s">
        <v>537</v>
      </c>
      <c r="G210" s="170" t="s">
        <v>3423</v>
      </c>
      <c r="H210" s="170" t="s">
        <v>518</v>
      </c>
      <c r="I210" s="170" t="s">
        <v>1205</v>
      </c>
      <c r="J210" s="170" t="s">
        <v>3105</v>
      </c>
      <c r="K210" s="170" t="s">
        <v>1205</v>
      </c>
      <c r="L210" s="170" t="s">
        <v>3399</v>
      </c>
    </row>
    <row r="211" spans="1:13" ht="45">
      <c r="A211" s="418">
        <v>45747</v>
      </c>
      <c r="B211" s="421" t="s">
        <v>456</v>
      </c>
      <c r="C211" s="490" t="s">
        <v>3375</v>
      </c>
      <c r="D211" s="490" t="s">
        <v>3277</v>
      </c>
      <c r="E211" s="490" t="s">
        <v>12</v>
      </c>
      <c r="F211" s="170" t="s">
        <v>537</v>
      </c>
      <c r="G211" s="170" t="s">
        <v>3423</v>
      </c>
      <c r="H211" s="170" t="s">
        <v>518</v>
      </c>
      <c r="I211" s="170" t="s">
        <v>1205</v>
      </c>
      <c r="J211" s="170" t="s">
        <v>3105</v>
      </c>
      <c r="K211" s="170" t="s">
        <v>1205</v>
      </c>
      <c r="L211" s="170">
        <v>0</v>
      </c>
    </row>
    <row r="212" spans="1:13" ht="45">
      <c r="A212" s="418">
        <v>45747</v>
      </c>
      <c r="B212" s="421" t="s">
        <v>459</v>
      </c>
      <c r="C212" s="490" t="s">
        <v>3376</v>
      </c>
      <c r="D212" s="490" t="s">
        <v>3278</v>
      </c>
      <c r="E212" s="490" t="s">
        <v>12</v>
      </c>
      <c r="F212" s="170" t="s">
        <v>537</v>
      </c>
      <c r="G212" s="170" t="s">
        <v>3423</v>
      </c>
      <c r="H212" s="170" t="s">
        <v>518</v>
      </c>
      <c r="I212" s="170" t="s">
        <v>1205</v>
      </c>
      <c r="J212" s="170">
        <v>0</v>
      </c>
      <c r="K212" s="170" t="s">
        <v>1205</v>
      </c>
      <c r="L212" s="170">
        <v>0</v>
      </c>
    </row>
    <row r="213" spans="1:13" ht="56.25">
      <c r="A213" s="418">
        <v>45747</v>
      </c>
      <c r="B213" s="421" t="s">
        <v>463</v>
      </c>
      <c r="C213" s="490" t="s">
        <v>462</v>
      </c>
      <c r="D213" s="490" t="s">
        <v>3279</v>
      </c>
      <c r="E213" s="490" t="s">
        <v>76</v>
      </c>
      <c r="F213" s="170" t="s">
        <v>537</v>
      </c>
      <c r="G213" s="170" t="s">
        <v>3423</v>
      </c>
      <c r="H213" s="170" t="s">
        <v>518</v>
      </c>
      <c r="I213" s="170" t="s">
        <v>1205</v>
      </c>
      <c r="J213" s="170" t="s">
        <v>3105</v>
      </c>
      <c r="K213" s="170" t="s">
        <v>1205</v>
      </c>
      <c r="L213" s="170">
        <v>0</v>
      </c>
    </row>
    <row r="214" spans="1:13" ht="22.5">
      <c r="A214" s="418">
        <v>45747</v>
      </c>
      <c r="B214" s="421" t="s">
        <v>465</v>
      </c>
      <c r="C214" s="490" t="s">
        <v>462</v>
      </c>
      <c r="D214" s="490" t="s">
        <v>3280</v>
      </c>
      <c r="E214" s="490" t="s">
        <v>73</v>
      </c>
      <c r="F214" s="170" t="s">
        <v>537</v>
      </c>
      <c r="G214" s="170" t="s">
        <v>3423</v>
      </c>
      <c r="H214" s="170" t="s">
        <v>518</v>
      </c>
      <c r="I214" s="170" t="s">
        <v>1205</v>
      </c>
      <c r="J214" s="170" t="s">
        <v>3105</v>
      </c>
      <c r="K214" s="170" t="s">
        <v>1205</v>
      </c>
      <c r="L214" s="170">
        <v>0</v>
      </c>
    </row>
    <row r="215" spans="1:13" ht="22.5">
      <c r="A215" s="418">
        <v>45747</v>
      </c>
      <c r="B215" s="421" t="s">
        <v>467</v>
      </c>
      <c r="C215" s="490" t="s">
        <v>462</v>
      </c>
      <c r="D215" s="490" t="s">
        <v>3281</v>
      </c>
      <c r="E215" s="490" t="s">
        <v>73</v>
      </c>
      <c r="F215" s="170" t="s">
        <v>537</v>
      </c>
      <c r="G215" s="170" t="s">
        <v>3423</v>
      </c>
      <c r="H215" s="170" t="s">
        <v>518</v>
      </c>
      <c r="I215" s="170" t="s">
        <v>1205</v>
      </c>
      <c r="J215" s="170" t="s">
        <v>3105</v>
      </c>
      <c r="K215" s="170" t="s">
        <v>1205</v>
      </c>
      <c r="L215" s="170">
        <v>0</v>
      </c>
    </row>
    <row r="216" spans="1:13" ht="33.75">
      <c r="A216" s="418">
        <v>45747</v>
      </c>
      <c r="B216" s="421" t="s">
        <v>469</v>
      </c>
      <c r="C216" s="490" t="s">
        <v>462</v>
      </c>
      <c r="D216" s="490" t="s">
        <v>470</v>
      </c>
      <c r="E216" s="490" t="s">
        <v>76</v>
      </c>
      <c r="F216" s="170" t="s">
        <v>537</v>
      </c>
      <c r="G216" s="170" t="s">
        <v>3423</v>
      </c>
      <c r="H216" s="170" t="s">
        <v>518</v>
      </c>
      <c r="I216" s="170" t="s">
        <v>1205</v>
      </c>
      <c r="J216" s="170" t="s">
        <v>3105</v>
      </c>
      <c r="K216" s="170" t="s">
        <v>1205</v>
      </c>
      <c r="L216" s="170">
        <v>0</v>
      </c>
    </row>
    <row r="217" spans="1:13" ht="22.5">
      <c r="A217" s="418">
        <v>45747</v>
      </c>
      <c r="B217" s="421" t="s">
        <v>471</v>
      </c>
      <c r="C217" s="490" t="s">
        <v>462</v>
      </c>
      <c r="D217" s="490" t="s">
        <v>202</v>
      </c>
      <c r="E217" s="490" t="s">
        <v>80</v>
      </c>
      <c r="F217" s="170" t="s">
        <v>537</v>
      </c>
      <c r="G217" s="170" t="s">
        <v>3423</v>
      </c>
      <c r="H217" s="170" t="s">
        <v>518</v>
      </c>
      <c r="I217" s="170" t="s">
        <v>1205</v>
      </c>
      <c r="J217" s="170" t="s">
        <v>3105</v>
      </c>
      <c r="K217" s="170" t="s">
        <v>1205</v>
      </c>
      <c r="L217" s="170">
        <v>0</v>
      </c>
      <c r="M217" s="37"/>
    </row>
    <row r="218" spans="1:13" ht="45">
      <c r="A218" s="418">
        <v>45747</v>
      </c>
      <c r="B218" s="421" t="s">
        <v>473</v>
      </c>
      <c r="C218" s="490" t="s">
        <v>3377</v>
      </c>
      <c r="D218" s="490" t="s">
        <v>3282</v>
      </c>
      <c r="E218" s="490" t="s">
        <v>12</v>
      </c>
      <c r="F218" s="170" t="s">
        <v>537</v>
      </c>
      <c r="G218" s="170" t="s">
        <v>3423</v>
      </c>
      <c r="H218" s="170" t="s">
        <v>518</v>
      </c>
      <c r="I218" s="170" t="s">
        <v>1205</v>
      </c>
      <c r="J218" s="170" t="s">
        <v>3105</v>
      </c>
      <c r="K218" s="170" t="s">
        <v>1205</v>
      </c>
      <c r="L218" s="170">
        <v>0</v>
      </c>
      <c r="M218" s="41"/>
    </row>
    <row r="219" spans="1:13" ht="22.5">
      <c r="A219" s="418">
        <v>45747</v>
      </c>
      <c r="B219" s="421" t="s">
        <v>613</v>
      </c>
      <c r="C219" s="490" t="s">
        <v>3377</v>
      </c>
      <c r="D219" s="490" t="s">
        <v>476</v>
      </c>
      <c r="E219" s="490" t="s">
        <v>73</v>
      </c>
      <c r="F219" s="170" t="s">
        <v>537</v>
      </c>
      <c r="G219" s="170" t="s">
        <v>3423</v>
      </c>
      <c r="H219" s="170" t="s">
        <v>518</v>
      </c>
      <c r="I219" s="170" t="s">
        <v>1205</v>
      </c>
      <c r="J219" s="170" t="s">
        <v>3105</v>
      </c>
      <c r="K219" s="170" t="s">
        <v>1205</v>
      </c>
      <c r="L219" s="170">
        <v>0</v>
      </c>
      <c r="M219" s="37"/>
    </row>
    <row r="220" spans="1:13" ht="45">
      <c r="A220" s="418">
        <v>45747</v>
      </c>
      <c r="B220" s="421" t="s">
        <v>478</v>
      </c>
      <c r="C220" s="490" t="s">
        <v>3378</v>
      </c>
      <c r="D220" s="490" t="s">
        <v>3283</v>
      </c>
      <c r="E220" s="490" t="s">
        <v>12</v>
      </c>
      <c r="F220" s="170" t="s">
        <v>537</v>
      </c>
      <c r="G220" s="170" t="s">
        <v>3423</v>
      </c>
      <c r="H220" s="170" t="s">
        <v>518</v>
      </c>
      <c r="I220" s="170" t="s">
        <v>1205</v>
      </c>
      <c r="J220" s="170" t="s">
        <v>3105</v>
      </c>
      <c r="K220" s="170" t="s">
        <v>1205</v>
      </c>
      <c r="L220" s="170">
        <v>0</v>
      </c>
      <c r="M220" s="41"/>
    </row>
    <row r="221" spans="1:13" ht="22.5">
      <c r="A221" s="418">
        <v>45747</v>
      </c>
      <c r="B221" s="421" t="s">
        <v>614</v>
      </c>
      <c r="C221" s="490" t="s">
        <v>3378</v>
      </c>
      <c r="D221" s="490" t="s">
        <v>476</v>
      </c>
      <c r="E221" s="490" t="s">
        <v>73</v>
      </c>
      <c r="F221" s="170" t="s">
        <v>537</v>
      </c>
      <c r="G221" s="170" t="s">
        <v>3423</v>
      </c>
      <c r="H221" s="170" t="s">
        <v>518</v>
      </c>
      <c r="I221" s="170" t="s">
        <v>1205</v>
      </c>
      <c r="J221" s="170" t="s">
        <v>3105</v>
      </c>
      <c r="K221" s="170" t="s">
        <v>1205</v>
      </c>
      <c r="L221" s="170">
        <v>0</v>
      </c>
      <c r="M221" s="37"/>
    </row>
    <row r="222" spans="1:13" ht="22.5">
      <c r="A222" s="418">
        <v>45747</v>
      </c>
      <c r="B222" s="421" t="s">
        <v>482</v>
      </c>
      <c r="C222" s="490" t="s">
        <v>481</v>
      </c>
      <c r="D222" s="490" t="s">
        <v>483</v>
      </c>
      <c r="E222" s="490" t="s">
        <v>80</v>
      </c>
      <c r="F222" s="170" t="s">
        <v>537</v>
      </c>
      <c r="G222" s="170" t="s">
        <v>3423</v>
      </c>
      <c r="H222" s="170" t="s">
        <v>518</v>
      </c>
      <c r="I222" s="170" t="s">
        <v>1205</v>
      </c>
      <c r="J222" s="170" t="s">
        <v>3105</v>
      </c>
      <c r="K222" s="170" t="s">
        <v>1205</v>
      </c>
      <c r="L222" s="170">
        <v>0</v>
      </c>
      <c r="M222" s="41"/>
    </row>
    <row r="223" spans="1:13" ht="33.75">
      <c r="A223" s="418">
        <v>45747</v>
      </c>
      <c r="B223" s="421" t="s">
        <v>484</v>
      </c>
      <c r="C223" s="490" t="s">
        <v>481</v>
      </c>
      <c r="D223" s="490" t="s">
        <v>485</v>
      </c>
      <c r="E223" s="490" t="s">
        <v>80</v>
      </c>
      <c r="F223" s="170" t="s">
        <v>537</v>
      </c>
      <c r="G223" s="170" t="s">
        <v>3423</v>
      </c>
      <c r="H223" s="170" t="s">
        <v>518</v>
      </c>
      <c r="I223" s="170" t="s">
        <v>1205</v>
      </c>
      <c r="J223" s="170" t="s">
        <v>3105</v>
      </c>
      <c r="K223" s="170" t="s">
        <v>1205</v>
      </c>
      <c r="L223" s="170">
        <v>0</v>
      </c>
      <c r="M223" s="41"/>
    </row>
    <row r="224" spans="1:13" ht="33.75">
      <c r="A224" s="418">
        <v>45747</v>
      </c>
      <c r="B224" s="421" t="s">
        <v>487</v>
      </c>
      <c r="C224" s="490" t="s">
        <v>3379</v>
      </c>
      <c r="D224" s="490" t="s">
        <v>3284</v>
      </c>
      <c r="E224" s="490" t="s">
        <v>76</v>
      </c>
      <c r="F224" s="170" t="s">
        <v>537</v>
      </c>
      <c r="G224" s="170" t="s">
        <v>3423</v>
      </c>
      <c r="H224" s="170" t="s">
        <v>518</v>
      </c>
      <c r="I224" s="170" t="s">
        <v>1205</v>
      </c>
      <c r="J224" s="170" t="s">
        <v>3300</v>
      </c>
      <c r="K224" s="523" t="s">
        <v>3386</v>
      </c>
      <c r="L224" s="170" t="s">
        <v>3400</v>
      </c>
      <c r="M224" s="41"/>
    </row>
    <row r="225" spans="1:13" ht="33.75">
      <c r="A225" s="418">
        <v>45747</v>
      </c>
      <c r="B225" s="421" t="s">
        <v>491</v>
      </c>
      <c r="C225" s="490" t="s">
        <v>3379</v>
      </c>
      <c r="D225" s="490" t="s">
        <v>3285</v>
      </c>
      <c r="E225" s="490" t="s">
        <v>12</v>
      </c>
      <c r="F225" s="170" t="s">
        <v>537</v>
      </c>
      <c r="G225" s="170" t="s">
        <v>3423</v>
      </c>
      <c r="H225" s="170" t="s">
        <v>518</v>
      </c>
      <c r="I225" s="170" t="s">
        <v>1205</v>
      </c>
      <c r="J225" s="170" t="s">
        <v>3300</v>
      </c>
      <c r="K225" s="170" t="s">
        <v>3386</v>
      </c>
      <c r="L225" s="170">
        <v>0</v>
      </c>
      <c r="M225" s="41"/>
    </row>
    <row r="226" spans="1:13" ht="45">
      <c r="A226" s="418">
        <v>45747</v>
      </c>
      <c r="B226" s="421" t="s">
        <v>494</v>
      </c>
      <c r="C226" s="490" t="s">
        <v>3380</v>
      </c>
      <c r="D226" s="490" t="s">
        <v>3286</v>
      </c>
      <c r="E226" s="490" t="s">
        <v>12</v>
      </c>
      <c r="F226" s="170" t="s">
        <v>537</v>
      </c>
      <c r="G226" s="170" t="s">
        <v>3423</v>
      </c>
      <c r="H226" s="170" t="s">
        <v>518</v>
      </c>
      <c r="I226" s="170" t="s">
        <v>1205</v>
      </c>
      <c r="J226" s="170" t="s">
        <v>3300</v>
      </c>
      <c r="K226" s="170" t="s">
        <v>3386</v>
      </c>
      <c r="L226" s="170">
        <v>0</v>
      </c>
      <c r="M226" s="41"/>
    </row>
    <row r="227" spans="1:13" ht="33.75">
      <c r="A227" s="418">
        <v>45747</v>
      </c>
      <c r="B227" s="421" t="s">
        <v>496</v>
      </c>
      <c r="C227" s="490" t="s">
        <v>3380</v>
      </c>
      <c r="D227" s="490" t="s">
        <v>3287</v>
      </c>
      <c r="E227" s="490" t="s">
        <v>73</v>
      </c>
      <c r="F227" s="170" t="s">
        <v>537</v>
      </c>
      <c r="G227" s="170" t="s">
        <v>3423</v>
      </c>
      <c r="H227" s="170" t="s">
        <v>518</v>
      </c>
      <c r="I227" s="170" t="s">
        <v>1205</v>
      </c>
      <c r="J227" s="170" t="s">
        <v>3300</v>
      </c>
      <c r="K227" s="170" t="s">
        <v>3386</v>
      </c>
      <c r="L227" s="170">
        <v>0</v>
      </c>
      <c r="M227" s="41"/>
    </row>
    <row r="228" spans="1:13" ht="33.75">
      <c r="A228" s="418">
        <v>45747</v>
      </c>
      <c r="B228" s="421" t="s">
        <v>499</v>
      </c>
      <c r="C228" s="490" t="s">
        <v>3380</v>
      </c>
      <c r="D228" s="490" t="s">
        <v>3288</v>
      </c>
      <c r="E228" s="490" t="s">
        <v>73</v>
      </c>
      <c r="F228" s="170" t="s">
        <v>537</v>
      </c>
      <c r="G228" s="170" t="s">
        <v>3423</v>
      </c>
      <c r="H228" s="170" t="s">
        <v>518</v>
      </c>
      <c r="I228" s="170" t="s">
        <v>1205</v>
      </c>
      <c r="J228" s="170" t="s">
        <v>3300</v>
      </c>
      <c r="K228" s="170" t="s">
        <v>3386</v>
      </c>
      <c r="L228" s="170">
        <v>0</v>
      </c>
      <c r="M228" s="41"/>
    </row>
    <row r="229" spans="1:13" ht="33.75">
      <c r="A229" s="418">
        <v>45747</v>
      </c>
      <c r="B229" s="421" t="s">
        <v>502</v>
      </c>
      <c r="C229" s="490" t="s">
        <v>3380</v>
      </c>
      <c r="D229" s="490" t="s">
        <v>3289</v>
      </c>
      <c r="E229" s="490" t="s">
        <v>73</v>
      </c>
      <c r="F229" s="170" t="s">
        <v>537</v>
      </c>
      <c r="G229" s="170" t="s">
        <v>3423</v>
      </c>
      <c r="H229" s="170" t="s">
        <v>518</v>
      </c>
      <c r="I229" s="170" t="s">
        <v>1205</v>
      </c>
      <c r="J229" s="170" t="s">
        <v>3300</v>
      </c>
      <c r="K229" s="170" t="s">
        <v>3386</v>
      </c>
      <c r="L229" s="170">
        <v>0</v>
      </c>
      <c r="M229" s="41"/>
    </row>
    <row r="230" spans="1:13" ht="33.75">
      <c r="A230" s="418">
        <v>45747</v>
      </c>
      <c r="B230" s="421" t="s">
        <v>506</v>
      </c>
      <c r="C230" s="490" t="s">
        <v>3381</v>
      </c>
      <c r="D230" s="490" t="s">
        <v>3290</v>
      </c>
      <c r="E230" s="490" t="s">
        <v>36</v>
      </c>
      <c r="F230" s="170" t="s">
        <v>537</v>
      </c>
      <c r="G230" s="170" t="s">
        <v>3423</v>
      </c>
      <c r="H230" s="170" t="s">
        <v>518</v>
      </c>
      <c r="I230" s="170" t="s">
        <v>1205</v>
      </c>
      <c r="J230" s="170" t="s">
        <v>3293</v>
      </c>
      <c r="K230" s="170" t="s">
        <v>1205</v>
      </c>
      <c r="L230" s="170" t="s">
        <v>3401</v>
      </c>
      <c r="M230" s="37"/>
    </row>
    <row r="231" spans="1:13" ht="22.5">
      <c r="A231" s="418">
        <v>45747</v>
      </c>
      <c r="B231" s="421" t="s">
        <v>510</v>
      </c>
      <c r="C231" s="490" t="s">
        <v>3381</v>
      </c>
      <c r="D231" s="490" t="s">
        <v>511</v>
      </c>
      <c r="E231" s="490" t="s">
        <v>12</v>
      </c>
      <c r="F231" s="170" t="s">
        <v>537</v>
      </c>
      <c r="G231" s="170" t="s">
        <v>3423</v>
      </c>
      <c r="H231" s="170" t="s">
        <v>518</v>
      </c>
      <c r="I231" s="170" t="s">
        <v>1205</v>
      </c>
      <c r="J231" s="170" t="s">
        <v>3293</v>
      </c>
      <c r="K231" s="170" t="s">
        <v>1205</v>
      </c>
      <c r="L231" s="170">
        <v>0</v>
      </c>
      <c r="M231" s="37"/>
    </row>
    <row r="232" spans="1:13" ht="15" customHeight="1">
      <c r="A232" s="327"/>
      <c r="B232" s="327"/>
      <c r="C232" s="327"/>
      <c r="D232" s="327"/>
      <c r="E232" s="327"/>
      <c r="F232" s="327"/>
      <c r="G232" s="327"/>
      <c r="H232" s="327"/>
      <c r="I232" s="327"/>
      <c r="J232" s="327"/>
      <c r="K232" s="401"/>
      <c r="L232" s="327"/>
      <c r="M232" s="327"/>
    </row>
    <row r="233" spans="1:13" ht="15" customHeight="1">
      <c r="A233" s="313"/>
      <c r="B233" s="314"/>
      <c r="C233" s="314"/>
      <c r="D233" s="314"/>
      <c r="E233" s="313"/>
      <c r="F233" s="313"/>
      <c r="G233" s="313"/>
      <c r="H233" s="313"/>
      <c r="I233" s="313"/>
      <c r="J233" s="313"/>
      <c r="K233" s="402"/>
      <c r="L233" s="313"/>
    </row>
    <row r="234" spans="1:13" ht="15" customHeight="1">
      <c r="A234" s="313"/>
      <c r="B234" s="314"/>
      <c r="C234" s="314"/>
      <c r="D234" s="314"/>
      <c r="E234" s="313"/>
      <c r="F234" s="313"/>
      <c r="G234" s="313"/>
      <c r="H234" s="313"/>
      <c r="I234" s="313"/>
      <c r="J234" s="313"/>
      <c r="K234" s="402"/>
      <c r="L234" s="313"/>
    </row>
    <row r="235" spans="1:13" ht="15" customHeight="1">
      <c r="A235" s="313"/>
      <c r="B235" s="314"/>
      <c r="C235" s="314"/>
      <c r="D235" s="314"/>
      <c r="E235" s="313"/>
      <c r="F235" s="313"/>
      <c r="G235" s="313"/>
      <c r="H235" s="313"/>
      <c r="I235" s="313"/>
      <c r="J235" s="313"/>
      <c r="K235" s="402"/>
      <c r="L235" s="313"/>
    </row>
    <row r="236" spans="1:13" ht="15" customHeight="1">
      <c r="A236" s="313"/>
      <c r="B236" s="314"/>
      <c r="C236" s="314"/>
      <c r="D236" s="314"/>
      <c r="E236" s="313"/>
      <c r="F236" s="313"/>
      <c r="G236" s="313"/>
      <c r="H236" s="313"/>
      <c r="I236" s="313"/>
      <c r="J236" s="313"/>
      <c r="K236" s="402"/>
      <c r="L236" s="313"/>
    </row>
    <row r="237" spans="1:13" ht="15" customHeight="1">
      <c r="A237" s="313"/>
      <c r="B237" s="314"/>
      <c r="C237" s="314"/>
      <c r="D237" s="314"/>
      <c r="E237" s="313"/>
      <c r="F237" s="313"/>
      <c r="G237" s="313"/>
      <c r="H237" s="313"/>
      <c r="I237" s="313"/>
      <c r="J237" s="313"/>
      <c r="K237" s="402"/>
      <c r="L237" s="313"/>
    </row>
    <row r="238" spans="1:13" ht="15" customHeight="1">
      <c r="A238" s="313"/>
      <c r="B238" s="314"/>
      <c r="C238" s="314"/>
      <c r="D238" s="314"/>
      <c r="E238" s="313"/>
      <c r="F238" s="313"/>
      <c r="G238" s="313"/>
      <c r="H238" s="313"/>
      <c r="I238" s="313"/>
      <c r="J238" s="313"/>
      <c r="K238" s="402"/>
      <c r="L238" s="313"/>
    </row>
    <row r="239" spans="1:13" ht="15" customHeight="1">
      <c r="A239" s="313"/>
      <c r="B239" s="314"/>
      <c r="C239" s="314"/>
      <c r="D239" s="314"/>
      <c r="E239" s="313"/>
      <c r="F239" s="313"/>
      <c r="G239" s="313"/>
      <c r="H239" s="313"/>
      <c r="I239" s="313"/>
      <c r="J239" s="313"/>
      <c r="K239" s="402"/>
      <c r="L239" s="313"/>
    </row>
    <row r="240" spans="1:13" ht="15" customHeight="1">
      <c r="A240" s="313"/>
      <c r="B240" s="314"/>
      <c r="C240" s="314"/>
      <c r="D240" s="314"/>
      <c r="E240" s="313"/>
      <c r="F240" s="313"/>
      <c r="G240" s="313"/>
      <c r="H240" s="313"/>
      <c r="I240" s="313"/>
      <c r="J240" s="313"/>
      <c r="K240" s="402"/>
      <c r="L240" s="313"/>
    </row>
    <row r="241" spans="1:12" ht="15" customHeight="1">
      <c r="A241" s="313"/>
      <c r="B241" s="314"/>
      <c r="C241" s="314"/>
      <c r="D241" s="314"/>
      <c r="E241" s="313"/>
      <c r="F241" s="313"/>
      <c r="G241" s="313"/>
      <c r="H241" s="313"/>
      <c r="I241" s="313"/>
      <c r="J241" s="313"/>
      <c r="K241" s="402"/>
      <c r="L241" s="313"/>
    </row>
    <row r="242" spans="1:12" ht="15" customHeight="1">
      <c r="A242" s="313"/>
      <c r="B242" s="314"/>
      <c r="C242" s="314"/>
      <c r="D242" s="314"/>
      <c r="E242" s="313"/>
      <c r="F242" s="313"/>
      <c r="G242" s="313"/>
      <c r="H242" s="313"/>
      <c r="I242" s="313"/>
      <c r="J242" s="313"/>
      <c r="K242" s="402"/>
      <c r="L242" s="313"/>
    </row>
    <row r="243" spans="1:12" ht="15" customHeight="1">
      <c r="A243" s="313"/>
      <c r="B243" s="314"/>
      <c r="C243" s="314"/>
      <c r="D243" s="314"/>
      <c r="E243" s="313"/>
      <c r="F243" s="313"/>
      <c r="G243" s="313"/>
      <c r="H243" s="313"/>
      <c r="I243" s="313"/>
      <c r="J243" s="313"/>
      <c r="K243" s="402"/>
      <c r="L243" s="313"/>
    </row>
    <row r="244" spans="1:12" ht="15" customHeight="1">
      <c r="A244" s="313"/>
      <c r="B244" s="314"/>
      <c r="C244" s="314"/>
      <c r="D244" s="314"/>
      <c r="E244" s="313"/>
      <c r="F244" s="313"/>
      <c r="G244" s="313"/>
      <c r="H244" s="313"/>
      <c r="I244" s="313"/>
      <c r="J244" s="313"/>
      <c r="K244" s="402"/>
      <c r="L244" s="313"/>
    </row>
    <row r="245" spans="1:12" ht="15" customHeight="1">
      <c r="A245" s="313"/>
      <c r="B245" s="314"/>
      <c r="C245" s="314"/>
      <c r="D245" s="314"/>
      <c r="E245" s="313"/>
      <c r="F245" s="313"/>
      <c r="G245" s="313"/>
      <c r="H245" s="313"/>
      <c r="I245" s="313"/>
      <c r="J245" s="313"/>
      <c r="K245" s="402"/>
      <c r="L245" s="313"/>
    </row>
    <row r="246" spans="1:12" ht="15" customHeight="1">
      <c r="A246" s="313"/>
      <c r="B246" s="314"/>
      <c r="C246" s="314"/>
      <c r="D246" s="314"/>
      <c r="E246" s="313"/>
      <c r="F246" s="313"/>
      <c r="G246" s="313"/>
      <c r="H246" s="313"/>
      <c r="I246" s="313"/>
      <c r="J246" s="313"/>
      <c r="K246" s="402"/>
      <c r="L246" s="313"/>
    </row>
    <row r="247" spans="1:12" ht="15" customHeight="1">
      <c r="A247" s="313"/>
      <c r="B247" s="314"/>
      <c r="C247" s="314"/>
      <c r="D247" s="314"/>
      <c r="E247" s="313"/>
      <c r="F247" s="313"/>
      <c r="G247" s="313"/>
      <c r="H247" s="313"/>
      <c r="I247" s="313"/>
      <c r="J247" s="313"/>
      <c r="K247" s="402"/>
      <c r="L247" s="313"/>
    </row>
    <row r="248" spans="1:12" ht="15" customHeight="1">
      <c r="A248" s="313"/>
      <c r="B248" s="314"/>
      <c r="C248" s="314"/>
      <c r="D248" s="314"/>
      <c r="E248" s="313"/>
      <c r="F248" s="313"/>
      <c r="G248" s="313"/>
      <c r="H248" s="313"/>
      <c r="I248" s="313"/>
      <c r="J248" s="313"/>
      <c r="K248" s="402"/>
      <c r="L248" s="313"/>
    </row>
    <row r="249" spans="1:12" ht="15" customHeight="1">
      <c r="A249" s="313"/>
      <c r="B249" s="314"/>
      <c r="C249" s="314"/>
      <c r="D249" s="314"/>
      <c r="E249" s="313"/>
      <c r="F249" s="313"/>
      <c r="G249" s="313"/>
      <c r="H249" s="313"/>
      <c r="I249" s="313"/>
      <c r="J249" s="313"/>
      <c r="K249" s="402"/>
      <c r="L249" s="313"/>
    </row>
    <row r="250" spans="1:12" ht="15" customHeight="1">
      <c r="A250" s="313"/>
      <c r="B250" s="314"/>
      <c r="C250" s="314"/>
      <c r="D250" s="314"/>
      <c r="E250" s="313"/>
      <c r="F250" s="313"/>
      <c r="G250" s="313"/>
      <c r="H250" s="313"/>
      <c r="I250" s="313"/>
      <c r="J250" s="313"/>
      <c r="K250" s="402"/>
      <c r="L250" s="313"/>
    </row>
    <row r="251" spans="1:12" ht="15" customHeight="1">
      <c r="A251" s="313"/>
      <c r="B251" s="314"/>
      <c r="C251" s="314"/>
      <c r="D251" s="314"/>
      <c r="E251" s="313"/>
      <c r="F251" s="313"/>
      <c r="G251" s="313"/>
      <c r="H251" s="313"/>
      <c r="I251" s="313"/>
      <c r="J251" s="313"/>
      <c r="K251" s="402"/>
      <c r="L251" s="313"/>
    </row>
    <row r="252" spans="1:12" ht="15" customHeight="1">
      <c r="A252" s="313"/>
      <c r="B252" s="314"/>
      <c r="C252" s="314"/>
      <c r="D252" s="314"/>
      <c r="E252" s="313"/>
      <c r="F252" s="313"/>
      <c r="G252" s="313"/>
      <c r="H252" s="313"/>
      <c r="I252" s="313"/>
      <c r="J252" s="313"/>
      <c r="K252" s="402"/>
      <c r="L252" s="313"/>
    </row>
    <row r="253" spans="1:12" ht="15" customHeight="1">
      <c r="A253" s="313"/>
      <c r="B253" s="314"/>
      <c r="C253" s="314"/>
      <c r="D253" s="314"/>
      <c r="E253" s="313"/>
      <c r="F253" s="313"/>
      <c r="G253" s="313"/>
      <c r="H253" s="313"/>
      <c r="I253" s="313"/>
      <c r="J253" s="313"/>
      <c r="K253" s="402"/>
      <c r="L253" s="313"/>
    </row>
    <row r="254" spans="1:12" ht="15" customHeight="1">
      <c r="A254" s="313"/>
      <c r="B254" s="314"/>
      <c r="C254" s="314"/>
      <c r="D254" s="314"/>
      <c r="E254" s="313"/>
      <c r="F254" s="313"/>
      <c r="G254" s="313"/>
      <c r="H254" s="313"/>
      <c r="I254" s="313"/>
      <c r="J254" s="313"/>
      <c r="K254" s="402"/>
      <c r="L254" s="313"/>
    </row>
    <row r="255" spans="1:12" ht="15" customHeight="1">
      <c r="A255" s="313"/>
      <c r="B255" s="314"/>
      <c r="C255" s="314"/>
      <c r="D255" s="314"/>
      <c r="E255" s="313"/>
      <c r="F255" s="313"/>
      <c r="G255" s="313"/>
      <c r="H255" s="313"/>
      <c r="I255" s="313"/>
      <c r="J255" s="313"/>
      <c r="K255" s="402"/>
      <c r="L255" s="313"/>
    </row>
    <row r="256" spans="1:12" ht="15" customHeight="1">
      <c r="A256" s="313"/>
      <c r="B256" s="314"/>
      <c r="C256" s="314"/>
      <c r="D256" s="314"/>
      <c r="E256" s="313"/>
      <c r="F256" s="313"/>
      <c r="G256" s="313"/>
      <c r="H256" s="313"/>
      <c r="I256" s="313"/>
      <c r="J256" s="313"/>
      <c r="K256" s="402"/>
      <c r="L256" s="313"/>
    </row>
    <row r="257" spans="1:12" ht="15" customHeight="1">
      <c r="A257" s="313"/>
      <c r="B257" s="314"/>
      <c r="C257" s="314"/>
      <c r="D257" s="314"/>
      <c r="E257" s="313"/>
      <c r="F257" s="313"/>
      <c r="G257" s="313"/>
      <c r="H257" s="313"/>
      <c r="I257" s="313"/>
      <c r="J257" s="313"/>
      <c r="K257" s="402"/>
      <c r="L257" s="313"/>
    </row>
    <row r="258" spans="1:12" ht="15" customHeight="1">
      <c r="A258" s="313"/>
      <c r="B258" s="314"/>
      <c r="C258" s="314"/>
      <c r="D258" s="314"/>
      <c r="E258" s="313"/>
      <c r="F258" s="313"/>
      <c r="G258" s="313"/>
      <c r="H258" s="313"/>
      <c r="I258" s="313"/>
      <c r="J258" s="313"/>
      <c r="K258" s="402"/>
      <c r="L258" s="313"/>
    </row>
    <row r="259" spans="1:12" ht="15" customHeight="1">
      <c r="A259" s="313"/>
      <c r="B259" s="314"/>
      <c r="C259" s="314"/>
      <c r="D259" s="314"/>
      <c r="E259" s="313"/>
      <c r="F259" s="313"/>
      <c r="G259" s="313"/>
      <c r="H259" s="313"/>
      <c r="I259" s="313"/>
      <c r="J259" s="313"/>
      <c r="K259" s="402"/>
      <c r="L259" s="313"/>
    </row>
    <row r="260" spans="1:12" ht="15" customHeight="1">
      <c r="A260" s="313"/>
      <c r="B260" s="314"/>
      <c r="C260" s="314"/>
      <c r="D260" s="314"/>
      <c r="E260" s="313"/>
      <c r="F260" s="313"/>
      <c r="G260" s="313"/>
      <c r="H260" s="313"/>
      <c r="I260" s="313"/>
      <c r="J260" s="313"/>
      <c r="K260" s="402"/>
      <c r="L260" s="313"/>
    </row>
    <row r="261" spans="1:12" ht="15" customHeight="1">
      <c r="A261" s="313"/>
      <c r="B261" s="314"/>
      <c r="C261" s="314"/>
      <c r="D261" s="314"/>
      <c r="E261" s="313"/>
      <c r="F261" s="313"/>
      <c r="G261" s="313"/>
      <c r="H261" s="313"/>
      <c r="I261" s="313"/>
      <c r="J261" s="313"/>
      <c r="K261" s="402"/>
      <c r="L261" s="313"/>
    </row>
    <row r="262" spans="1:12" ht="15" customHeight="1">
      <c r="A262" s="313"/>
      <c r="B262" s="314"/>
      <c r="C262" s="314"/>
      <c r="D262" s="314"/>
      <c r="E262" s="313"/>
      <c r="F262" s="313"/>
      <c r="G262" s="313"/>
      <c r="H262" s="313"/>
      <c r="I262" s="313"/>
      <c r="J262" s="313"/>
      <c r="K262" s="402"/>
      <c r="L262" s="313"/>
    </row>
    <row r="263" spans="1:12" ht="15" customHeight="1">
      <c r="A263" s="313"/>
      <c r="B263" s="314"/>
      <c r="C263" s="314"/>
      <c r="D263" s="314"/>
      <c r="E263" s="313"/>
      <c r="F263" s="313"/>
      <c r="G263" s="313"/>
      <c r="H263" s="313"/>
      <c r="I263" s="313"/>
      <c r="J263" s="313"/>
      <c r="K263" s="402"/>
      <c r="L263" s="313"/>
    </row>
    <row r="264" spans="1:12" ht="15" customHeight="1">
      <c r="A264" s="313"/>
      <c r="B264" s="314"/>
      <c r="C264" s="314"/>
      <c r="D264" s="314"/>
      <c r="E264" s="313"/>
      <c r="F264" s="313"/>
      <c r="G264" s="313"/>
      <c r="H264" s="313"/>
      <c r="I264" s="313"/>
      <c r="J264" s="313"/>
      <c r="K264" s="402"/>
      <c r="L264" s="313"/>
    </row>
    <row r="265" spans="1:12" ht="15" customHeight="1">
      <c r="A265" s="313"/>
      <c r="B265" s="314"/>
      <c r="C265" s="314"/>
      <c r="D265" s="314"/>
      <c r="E265" s="313"/>
      <c r="F265" s="313"/>
      <c r="G265" s="313"/>
      <c r="H265" s="313"/>
      <c r="I265" s="313"/>
      <c r="J265" s="313"/>
      <c r="K265" s="402"/>
      <c r="L265" s="313"/>
    </row>
    <row r="266" spans="1:12" ht="15" customHeight="1">
      <c r="A266" s="313"/>
      <c r="B266" s="314"/>
      <c r="C266" s="314"/>
      <c r="D266" s="314"/>
      <c r="E266" s="313"/>
      <c r="F266" s="313"/>
      <c r="G266" s="313"/>
      <c r="H266" s="313"/>
      <c r="I266" s="313"/>
      <c r="J266" s="313"/>
      <c r="K266" s="402"/>
      <c r="L266" s="313"/>
    </row>
    <row r="267" spans="1:12" ht="15" customHeight="1">
      <c r="A267" s="313"/>
      <c r="B267" s="314"/>
      <c r="C267" s="314"/>
      <c r="D267" s="314"/>
      <c r="E267" s="313"/>
      <c r="F267" s="313"/>
      <c r="G267" s="313"/>
      <c r="H267" s="313"/>
      <c r="I267" s="313"/>
      <c r="J267" s="313"/>
      <c r="K267" s="402"/>
      <c r="L267" s="313"/>
    </row>
    <row r="268" spans="1:12" ht="15" customHeight="1">
      <c r="A268" s="313"/>
      <c r="B268" s="314"/>
      <c r="C268" s="314"/>
      <c r="D268" s="314"/>
      <c r="E268" s="313"/>
      <c r="F268" s="313"/>
      <c r="G268" s="313"/>
      <c r="H268" s="313"/>
      <c r="I268" s="313"/>
      <c r="J268" s="313"/>
      <c r="K268" s="402"/>
      <c r="L268" s="313"/>
    </row>
    <row r="269" spans="1:12" ht="15" customHeight="1">
      <c r="A269" s="313"/>
      <c r="B269" s="314"/>
      <c r="C269" s="314"/>
      <c r="D269" s="314"/>
      <c r="E269" s="313"/>
      <c r="F269" s="313"/>
      <c r="G269" s="313"/>
      <c r="H269" s="313"/>
      <c r="I269" s="313"/>
      <c r="J269" s="313"/>
      <c r="K269" s="402"/>
      <c r="L269" s="313"/>
    </row>
    <row r="270" spans="1:12" ht="15" customHeight="1">
      <c r="A270" s="313"/>
      <c r="B270" s="314"/>
      <c r="C270" s="314"/>
      <c r="D270" s="314"/>
      <c r="E270" s="313"/>
      <c r="F270" s="313"/>
      <c r="G270" s="313"/>
      <c r="H270" s="313"/>
      <c r="I270" s="313"/>
      <c r="J270" s="313"/>
      <c r="K270" s="402"/>
      <c r="L270" s="313"/>
    </row>
    <row r="271" spans="1:12" ht="15" customHeight="1">
      <c r="A271" s="313"/>
      <c r="B271" s="314"/>
      <c r="C271" s="314"/>
      <c r="D271" s="314"/>
      <c r="E271" s="313"/>
      <c r="F271" s="313"/>
      <c r="G271" s="313"/>
      <c r="H271" s="313"/>
      <c r="I271" s="313"/>
      <c r="J271" s="313"/>
      <c r="K271" s="402"/>
      <c r="L271" s="313"/>
    </row>
    <row r="272" spans="1:12" ht="15" customHeight="1">
      <c r="A272" s="313"/>
      <c r="B272" s="314"/>
      <c r="C272" s="314"/>
      <c r="D272" s="314"/>
      <c r="E272" s="313"/>
      <c r="F272" s="313"/>
      <c r="G272" s="313"/>
      <c r="H272" s="313"/>
      <c r="I272" s="313"/>
      <c r="J272" s="313"/>
      <c r="K272" s="402"/>
      <c r="L272" s="313"/>
    </row>
    <row r="273" spans="1:12" ht="15" customHeight="1">
      <c r="A273" s="313"/>
      <c r="B273" s="314"/>
      <c r="C273" s="314"/>
      <c r="D273" s="314"/>
      <c r="E273" s="313"/>
      <c r="F273" s="313"/>
      <c r="G273" s="313"/>
      <c r="H273" s="313"/>
      <c r="I273" s="313"/>
      <c r="J273" s="313"/>
      <c r="K273" s="402"/>
      <c r="L273" s="313"/>
    </row>
    <row r="274" spans="1:12" ht="15" customHeight="1">
      <c r="A274" s="313"/>
      <c r="B274" s="314"/>
      <c r="C274" s="314"/>
      <c r="D274" s="314"/>
      <c r="E274" s="313"/>
      <c r="F274" s="313"/>
      <c r="G274" s="313"/>
      <c r="H274" s="313"/>
      <c r="I274" s="313"/>
      <c r="J274" s="313"/>
      <c r="K274" s="402"/>
      <c r="L274" s="313"/>
    </row>
    <row r="275" spans="1:12" ht="15" customHeight="1">
      <c r="A275" s="313"/>
      <c r="B275" s="314"/>
      <c r="C275" s="314"/>
      <c r="D275" s="314"/>
      <c r="E275" s="313"/>
      <c r="F275" s="313"/>
      <c r="G275" s="313"/>
      <c r="H275" s="313"/>
      <c r="I275" s="313"/>
      <c r="J275" s="313"/>
      <c r="K275" s="402"/>
      <c r="L275" s="313"/>
    </row>
    <row r="276" spans="1:12" ht="15" customHeight="1">
      <c r="A276" s="313"/>
      <c r="B276" s="314"/>
      <c r="C276" s="314"/>
      <c r="D276" s="314"/>
      <c r="E276" s="313"/>
      <c r="F276" s="313"/>
      <c r="G276" s="313"/>
      <c r="H276" s="313"/>
      <c r="I276" s="313"/>
      <c r="J276" s="313"/>
      <c r="K276" s="402"/>
      <c r="L276" s="313"/>
    </row>
    <row r="277" spans="1:12" ht="15" customHeight="1">
      <c r="A277" s="313"/>
      <c r="B277" s="314"/>
      <c r="C277" s="314"/>
      <c r="D277" s="314"/>
      <c r="E277" s="313"/>
      <c r="F277" s="313"/>
      <c r="G277" s="313"/>
      <c r="H277" s="313"/>
      <c r="I277" s="313"/>
      <c r="J277" s="313"/>
      <c r="K277" s="402"/>
      <c r="L277" s="313"/>
    </row>
    <row r="278" spans="1:12" ht="15" customHeight="1">
      <c r="A278" s="313"/>
      <c r="B278" s="314"/>
      <c r="C278" s="314"/>
      <c r="D278" s="314"/>
      <c r="E278" s="313"/>
      <c r="F278" s="313"/>
      <c r="G278" s="313"/>
      <c r="H278" s="313"/>
      <c r="I278" s="313"/>
      <c r="J278" s="313"/>
      <c r="K278" s="402"/>
      <c r="L278" s="313"/>
    </row>
    <row r="279" spans="1:12" ht="15" customHeight="1">
      <c r="A279" s="313"/>
      <c r="B279" s="314"/>
      <c r="C279" s="314"/>
      <c r="D279" s="314"/>
      <c r="E279" s="313"/>
      <c r="F279" s="313"/>
      <c r="G279" s="313"/>
      <c r="H279" s="313"/>
      <c r="I279" s="313"/>
      <c r="J279" s="313"/>
      <c r="K279" s="402"/>
      <c r="L279" s="313"/>
    </row>
    <row r="280" spans="1:12" ht="15" customHeight="1">
      <c r="A280" s="313"/>
      <c r="B280" s="314"/>
      <c r="C280" s="314"/>
      <c r="D280" s="314"/>
      <c r="E280" s="313"/>
      <c r="F280" s="313"/>
      <c r="G280" s="313"/>
      <c r="H280" s="313"/>
      <c r="I280" s="313"/>
      <c r="J280" s="313"/>
      <c r="K280" s="402"/>
      <c r="L280" s="313"/>
    </row>
    <row r="281" spans="1:12" ht="15" customHeight="1">
      <c r="A281" s="313"/>
      <c r="B281" s="314"/>
      <c r="C281" s="314"/>
      <c r="D281" s="314"/>
      <c r="E281" s="313"/>
      <c r="F281" s="313"/>
      <c r="G281" s="313"/>
      <c r="H281" s="313"/>
      <c r="I281" s="313"/>
      <c r="J281" s="313"/>
      <c r="K281" s="402"/>
      <c r="L281" s="313"/>
    </row>
    <row r="282" spans="1:12" ht="15" customHeight="1">
      <c r="A282" s="313"/>
      <c r="B282" s="314"/>
      <c r="C282" s="314"/>
      <c r="D282" s="314"/>
      <c r="E282" s="313"/>
      <c r="F282" s="313"/>
      <c r="G282" s="313"/>
      <c r="H282" s="313"/>
      <c r="I282" s="313"/>
      <c r="J282" s="313"/>
      <c r="K282" s="402"/>
      <c r="L282" s="313"/>
    </row>
    <row r="283" spans="1:12" ht="15" customHeight="1">
      <c r="A283" s="313"/>
      <c r="B283" s="314"/>
      <c r="C283" s="314"/>
      <c r="D283" s="314"/>
      <c r="E283" s="313"/>
      <c r="F283" s="313"/>
      <c r="G283" s="313"/>
      <c r="H283" s="313"/>
      <c r="I283" s="313"/>
      <c r="J283" s="313"/>
      <c r="K283" s="402"/>
      <c r="L283" s="313"/>
    </row>
    <row r="284" spans="1:12" ht="15" customHeight="1">
      <c r="A284" s="313"/>
      <c r="B284" s="314"/>
      <c r="C284" s="314"/>
      <c r="D284" s="314"/>
      <c r="E284" s="313"/>
      <c r="F284" s="313"/>
      <c r="G284" s="313"/>
      <c r="H284" s="313"/>
      <c r="I284" s="313"/>
      <c r="J284" s="313"/>
      <c r="K284" s="402"/>
      <c r="L284" s="313"/>
    </row>
    <row r="285" spans="1:12" ht="15" customHeight="1">
      <c r="A285" s="313"/>
      <c r="B285" s="314"/>
      <c r="C285" s="314"/>
      <c r="D285" s="314"/>
      <c r="E285" s="313"/>
      <c r="F285" s="313"/>
      <c r="G285" s="313"/>
      <c r="H285" s="313"/>
      <c r="I285" s="313"/>
      <c r="J285" s="313"/>
      <c r="K285" s="402"/>
      <c r="L285" s="313"/>
    </row>
    <row r="286" spans="1:12" ht="15" customHeight="1">
      <c r="A286" s="313"/>
      <c r="B286" s="314"/>
      <c r="C286" s="314"/>
      <c r="D286" s="314"/>
      <c r="E286" s="313"/>
      <c r="F286" s="313"/>
      <c r="G286" s="313"/>
      <c r="H286" s="313"/>
      <c r="I286" s="313"/>
      <c r="J286" s="313"/>
      <c r="K286" s="402"/>
      <c r="L286" s="313"/>
    </row>
    <row r="287" spans="1:12" ht="15" customHeight="1">
      <c r="A287" s="313"/>
      <c r="B287" s="314"/>
      <c r="C287" s="314"/>
      <c r="D287" s="314"/>
      <c r="E287" s="313"/>
      <c r="F287" s="313"/>
      <c r="G287" s="313"/>
      <c r="H287" s="313"/>
      <c r="I287" s="313"/>
      <c r="J287" s="313"/>
      <c r="K287" s="402"/>
      <c r="L287" s="313"/>
    </row>
    <row r="288" spans="1:12" ht="15" customHeight="1">
      <c r="A288" s="313"/>
      <c r="B288" s="314"/>
      <c r="C288" s="314"/>
      <c r="D288" s="314"/>
      <c r="E288" s="313"/>
      <c r="F288" s="313"/>
      <c r="G288" s="313"/>
      <c r="H288" s="313"/>
      <c r="I288" s="313"/>
      <c r="J288" s="313"/>
      <c r="K288" s="402"/>
      <c r="L288" s="313"/>
    </row>
    <row r="289" spans="1:12" ht="15" customHeight="1">
      <c r="A289" s="313"/>
      <c r="B289" s="314"/>
      <c r="C289" s="314"/>
      <c r="D289" s="314"/>
      <c r="E289" s="313"/>
      <c r="F289" s="313"/>
      <c r="G289" s="313"/>
      <c r="H289" s="313"/>
      <c r="I289" s="313"/>
      <c r="J289" s="313"/>
      <c r="K289" s="402"/>
      <c r="L289" s="313"/>
    </row>
    <row r="290" spans="1:12" ht="15" customHeight="1">
      <c r="A290" s="313"/>
      <c r="B290" s="314"/>
      <c r="C290" s="314"/>
      <c r="D290" s="314"/>
      <c r="E290" s="313"/>
      <c r="F290" s="313"/>
      <c r="G290" s="313"/>
      <c r="H290" s="313"/>
      <c r="I290" s="313"/>
      <c r="J290" s="313"/>
      <c r="K290" s="402"/>
      <c r="L290" s="313"/>
    </row>
    <row r="291" spans="1:12" ht="15" customHeight="1">
      <c r="A291" s="313"/>
      <c r="B291" s="314"/>
      <c r="C291" s="314"/>
      <c r="D291" s="314"/>
      <c r="E291" s="313"/>
      <c r="F291" s="313"/>
      <c r="G291" s="313"/>
      <c r="H291" s="313"/>
      <c r="I291" s="313"/>
      <c r="J291" s="313"/>
      <c r="K291" s="402"/>
      <c r="L291" s="313"/>
    </row>
    <row r="292" spans="1:12" ht="15" customHeight="1">
      <c r="A292" s="313"/>
      <c r="B292" s="314"/>
      <c r="C292" s="314"/>
      <c r="D292" s="314"/>
      <c r="E292" s="313"/>
      <c r="F292" s="313"/>
      <c r="G292" s="313"/>
      <c r="H292" s="313"/>
      <c r="I292" s="313"/>
      <c r="J292" s="313"/>
      <c r="K292" s="402"/>
      <c r="L292" s="313"/>
    </row>
    <row r="293" spans="1:12" ht="15" customHeight="1">
      <c r="A293" s="313"/>
      <c r="B293" s="314"/>
      <c r="C293" s="314"/>
      <c r="D293" s="314"/>
      <c r="E293" s="313"/>
      <c r="F293" s="313"/>
      <c r="G293" s="313"/>
      <c r="H293" s="313"/>
      <c r="I293" s="313"/>
      <c r="J293" s="313"/>
      <c r="K293" s="402"/>
      <c r="L293" s="313"/>
    </row>
    <row r="294" spans="1:12" ht="15" customHeight="1">
      <c r="A294" s="313"/>
      <c r="B294" s="314"/>
      <c r="C294" s="314"/>
      <c r="D294" s="314"/>
      <c r="E294" s="313"/>
      <c r="F294" s="313"/>
      <c r="G294" s="313"/>
      <c r="H294" s="313"/>
      <c r="I294" s="313"/>
      <c r="J294" s="313"/>
      <c r="K294" s="402"/>
      <c r="L294" s="313"/>
    </row>
    <row r="295" spans="1:12" ht="15" customHeight="1">
      <c r="A295" s="313"/>
      <c r="B295" s="314"/>
      <c r="C295" s="314"/>
      <c r="D295" s="314"/>
      <c r="E295" s="313"/>
      <c r="F295" s="313"/>
      <c r="G295" s="313"/>
      <c r="H295" s="313"/>
      <c r="I295" s="313"/>
      <c r="J295" s="313"/>
      <c r="K295" s="402"/>
      <c r="L295" s="313"/>
    </row>
    <row r="296" spans="1:12" ht="15" customHeight="1">
      <c r="A296" s="313"/>
      <c r="B296" s="314"/>
      <c r="C296" s="314"/>
      <c r="D296" s="314"/>
      <c r="E296" s="313"/>
      <c r="F296" s="313"/>
      <c r="G296" s="313"/>
      <c r="H296" s="313"/>
      <c r="I296" s="313"/>
      <c r="J296" s="313"/>
      <c r="K296" s="402"/>
      <c r="L296" s="313"/>
    </row>
    <row r="297" spans="1:12" ht="15" customHeight="1">
      <c r="A297" s="313"/>
      <c r="B297" s="314"/>
      <c r="C297" s="314"/>
      <c r="D297" s="314"/>
      <c r="E297" s="313"/>
      <c r="F297" s="313"/>
      <c r="G297" s="313"/>
      <c r="H297" s="313"/>
      <c r="I297" s="313"/>
      <c r="J297" s="313"/>
      <c r="K297" s="402"/>
      <c r="L297" s="313"/>
    </row>
    <row r="298" spans="1:12" ht="15" customHeight="1">
      <c r="A298" s="313"/>
      <c r="B298" s="314"/>
      <c r="C298" s="314"/>
      <c r="D298" s="314"/>
      <c r="E298" s="313"/>
      <c r="F298" s="313"/>
      <c r="G298" s="313"/>
      <c r="H298" s="313"/>
      <c r="I298" s="313"/>
      <c r="J298" s="313"/>
      <c r="K298" s="402"/>
      <c r="L298" s="313"/>
    </row>
    <row r="299" spans="1:12" ht="15" customHeight="1">
      <c r="A299" s="313"/>
      <c r="B299" s="314"/>
      <c r="C299" s="314"/>
      <c r="D299" s="314"/>
      <c r="E299" s="313"/>
      <c r="F299" s="313"/>
      <c r="G299" s="313"/>
      <c r="H299" s="313"/>
      <c r="I299" s="313"/>
      <c r="J299" s="313"/>
      <c r="K299" s="402"/>
      <c r="L299" s="313"/>
    </row>
    <row r="300" spans="1:12" ht="15" customHeight="1">
      <c r="A300" s="313"/>
      <c r="B300" s="314"/>
      <c r="C300" s="314"/>
      <c r="D300" s="314"/>
      <c r="E300" s="313"/>
      <c r="F300" s="313"/>
      <c r="G300" s="313"/>
      <c r="H300" s="313"/>
      <c r="I300" s="313"/>
      <c r="J300" s="313"/>
      <c r="K300" s="402"/>
      <c r="L300" s="313"/>
    </row>
    <row r="301" spans="1:12" ht="15" customHeight="1">
      <c r="A301" s="313"/>
      <c r="B301" s="314"/>
      <c r="C301" s="314"/>
      <c r="D301" s="314"/>
      <c r="E301" s="313"/>
      <c r="F301" s="313"/>
      <c r="G301" s="313"/>
      <c r="H301" s="313"/>
      <c r="I301" s="313"/>
      <c r="J301" s="313"/>
      <c r="K301" s="402"/>
      <c r="L301" s="313"/>
    </row>
    <row r="302" spans="1:12" ht="15" customHeight="1">
      <c r="A302" s="313"/>
      <c r="B302" s="314"/>
      <c r="C302" s="314"/>
      <c r="D302" s="314"/>
      <c r="E302" s="313"/>
      <c r="F302" s="313"/>
      <c r="G302" s="313"/>
      <c r="H302" s="313"/>
      <c r="I302" s="313"/>
      <c r="J302" s="313"/>
      <c r="K302" s="402"/>
      <c r="L302" s="313"/>
    </row>
    <row r="303" spans="1:12" ht="15" customHeight="1">
      <c r="A303" s="313"/>
      <c r="B303" s="314"/>
      <c r="C303" s="314"/>
      <c r="D303" s="314"/>
      <c r="E303" s="313"/>
      <c r="F303" s="313"/>
      <c r="G303" s="313"/>
      <c r="H303" s="313"/>
      <c r="I303" s="313"/>
      <c r="J303" s="313"/>
      <c r="K303" s="402"/>
      <c r="L303" s="313"/>
    </row>
    <row r="304" spans="1:12" ht="15" customHeight="1">
      <c r="A304" s="313"/>
      <c r="B304" s="314"/>
      <c r="C304" s="314"/>
      <c r="D304" s="314"/>
      <c r="E304" s="313"/>
      <c r="F304" s="313"/>
      <c r="G304" s="313"/>
      <c r="H304" s="313"/>
      <c r="I304" s="313"/>
      <c r="J304" s="313"/>
      <c r="K304" s="402"/>
      <c r="L304" s="313"/>
    </row>
    <row r="305" spans="1:12" ht="15" customHeight="1">
      <c r="A305" s="313"/>
      <c r="B305" s="314"/>
      <c r="C305" s="314"/>
      <c r="D305" s="314"/>
      <c r="E305" s="313"/>
      <c r="F305" s="313"/>
      <c r="G305" s="313"/>
      <c r="H305" s="313"/>
      <c r="I305" s="313"/>
      <c r="J305" s="313"/>
      <c r="K305" s="402"/>
      <c r="L305" s="313"/>
    </row>
    <row r="306" spans="1:12" ht="15" customHeight="1">
      <c r="A306" s="313"/>
      <c r="B306" s="314"/>
      <c r="C306" s="314"/>
      <c r="D306" s="314"/>
      <c r="E306" s="313"/>
      <c r="F306" s="313"/>
      <c r="G306" s="313"/>
      <c r="H306" s="313"/>
      <c r="I306" s="313"/>
      <c r="J306" s="313"/>
      <c r="K306" s="402"/>
      <c r="L306" s="313"/>
    </row>
    <row r="307" spans="1:12" ht="15" customHeight="1">
      <c r="A307" s="313"/>
      <c r="B307" s="314"/>
      <c r="C307" s="314"/>
      <c r="D307" s="314"/>
      <c r="E307" s="313"/>
      <c r="F307" s="313"/>
      <c r="G307" s="313"/>
      <c r="H307" s="313"/>
      <c r="I307" s="313"/>
      <c r="J307" s="313"/>
      <c r="K307" s="402"/>
      <c r="L307" s="313"/>
    </row>
    <row r="308" spans="1:12" ht="15" customHeight="1">
      <c r="A308" s="313"/>
      <c r="B308" s="314"/>
      <c r="C308" s="314"/>
      <c r="D308" s="314"/>
      <c r="E308" s="313"/>
      <c r="F308" s="313"/>
      <c r="G308" s="313"/>
      <c r="H308" s="313"/>
      <c r="I308" s="313"/>
      <c r="J308" s="313"/>
      <c r="K308" s="402"/>
      <c r="L308" s="313"/>
    </row>
    <row r="309" spans="1:12" ht="15" customHeight="1">
      <c r="A309" s="313"/>
      <c r="B309" s="314"/>
      <c r="C309" s="314"/>
      <c r="D309" s="314"/>
      <c r="E309" s="313"/>
      <c r="F309" s="313"/>
      <c r="G309" s="313"/>
      <c r="H309" s="313"/>
      <c r="I309" s="313"/>
      <c r="J309" s="313"/>
      <c r="K309" s="402"/>
      <c r="L309" s="313"/>
    </row>
    <row r="310" spans="1:12" ht="15" customHeight="1">
      <c r="A310" s="313"/>
      <c r="B310" s="314"/>
      <c r="C310" s="314"/>
      <c r="D310" s="314"/>
      <c r="E310" s="313"/>
      <c r="F310" s="313"/>
      <c r="G310" s="313"/>
      <c r="H310" s="313"/>
      <c r="I310" s="313"/>
      <c r="J310" s="313"/>
      <c r="K310" s="402"/>
      <c r="L310" s="313"/>
    </row>
    <row r="311" spans="1:12" ht="15" customHeight="1">
      <c r="A311" s="313"/>
      <c r="B311" s="314"/>
      <c r="C311" s="314"/>
      <c r="D311" s="314"/>
      <c r="E311" s="313"/>
      <c r="F311" s="313"/>
      <c r="G311" s="313"/>
      <c r="H311" s="313"/>
      <c r="I311" s="313"/>
      <c r="J311" s="313"/>
      <c r="K311" s="402"/>
      <c r="L311" s="313"/>
    </row>
    <row r="312" spans="1:12" ht="15" customHeight="1">
      <c r="A312" s="313"/>
      <c r="B312" s="314"/>
      <c r="C312" s="314"/>
      <c r="D312" s="314"/>
      <c r="E312" s="313"/>
      <c r="F312" s="313"/>
      <c r="G312" s="313"/>
      <c r="H312" s="313"/>
      <c r="I312" s="313"/>
      <c r="J312" s="313"/>
      <c r="K312" s="402"/>
      <c r="L312" s="313"/>
    </row>
    <row r="313" spans="1:12" ht="15" customHeight="1">
      <c r="A313" s="313"/>
      <c r="B313" s="314"/>
      <c r="C313" s="314"/>
      <c r="D313" s="314"/>
      <c r="E313" s="313"/>
      <c r="F313" s="313"/>
      <c r="G313" s="313"/>
      <c r="H313" s="313"/>
      <c r="I313" s="313"/>
      <c r="J313" s="313"/>
      <c r="K313" s="402"/>
      <c r="L313" s="313"/>
    </row>
    <row r="314" spans="1:12" ht="15" customHeight="1">
      <c r="A314" s="313"/>
      <c r="B314" s="314"/>
      <c r="C314" s="314"/>
      <c r="D314" s="314"/>
      <c r="E314" s="313"/>
      <c r="F314" s="313"/>
      <c r="G314" s="313"/>
      <c r="H314" s="313"/>
      <c r="I314" s="313"/>
      <c r="J314" s="313"/>
      <c r="K314" s="402"/>
      <c r="L314" s="313"/>
    </row>
    <row r="315" spans="1:12" ht="15" customHeight="1">
      <c r="A315" s="313"/>
      <c r="B315" s="314"/>
      <c r="C315" s="314"/>
      <c r="D315" s="314"/>
      <c r="E315" s="313"/>
      <c r="F315" s="313"/>
      <c r="G315" s="313"/>
      <c r="H315" s="313"/>
      <c r="I315" s="313"/>
      <c r="J315" s="313"/>
      <c r="K315" s="402"/>
      <c r="L315" s="313"/>
    </row>
    <row r="316" spans="1:12" ht="15" customHeight="1">
      <c r="A316" s="313"/>
      <c r="B316" s="314"/>
      <c r="C316" s="314"/>
      <c r="D316" s="314"/>
      <c r="E316" s="313"/>
      <c r="F316" s="313"/>
      <c r="G316" s="313"/>
      <c r="H316" s="313"/>
      <c r="I316" s="313"/>
      <c r="J316" s="313"/>
      <c r="K316" s="402"/>
      <c r="L316" s="313"/>
    </row>
    <row r="317" spans="1:12" ht="15" customHeight="1">
      <c r="A317" s="313"/>
      <c r="B317" s="314"/>
      <c r="C317" s="314"/>
      <c r="D317" s="314"/>
      <c r="E317" s="313"/>
      <c r="F317" s="313"/>
      <c r="G317" s="313"/>
      <c r="H317" s="313"/>
      <c r="I317" s="313"/>
      <c r="J317" s="313"/>
      <c r="K317" s="402"/>
      <c r="L317" s="313"/>
    </row>
    <row r="318" spans="1:12" ht="15" customHeight="1">
      <c r="A318" s="313"/>
      <c r="B318" s="314"/>
      <c r="C318" s="314"/>
      <c r="D318" s="314"/>
      <c r="E318" s="313"/>
      <c r="F318" s="313"/>
      <c r="G318" s="313"/>
      <c r="H318" s="313"/>
      <c r="I318" s="313"/>
      <c r="J318" s="313"/>
      <c r="K318" s="402"/>
      <c r="L318" s="313"/>
    </row>
    <row r="319" spans="1:12" ht="15" customHeight="1">
      <c r="A319" s="313"/>
      <c r="B319" s="314"/>
      <c r="C319" s="314"/>
      <c r="D319" s="314"/>
      <c r="E319" s="313"/>
      <c r="F319" s="313"/>
      <c r="G319" s="313"/>
      <c r="H319" s="313"/>
      <c r="I319" s="313"/>
      <c r="J319" s="313"/>
      <c r="K319" s="402"/>
      <c r="L319" s="313"/>
    </row>
    <row r="320" spans="1:12" ht="15" customHeight="1">
      <c r="A320" s="313"/>
      <c r="B320" s="314"/>
      <c r="C320" s="314"/>
      <c r="D320" s="314"/>
      <c r="E320" s="313"/>
      <c r="F320" s="313"/>
      <c r="G320" s="313"/>
      <c r="H320" s="313"/>
      <c r="I320" s="313"/>
      <c r="J320" s="313"/>
      <c r="K320" s="402"/>
      <c r="L320" s="313"/>
    </row>
    <row r="321" spans="1:12" ht="15" customHeight="1">
      <c r="A321" s="313"/>
      <c r="B321" s="314"/>
      <c r="C321" s="314"/>
      <c r="D321" s="314"/>
      <c r="E321" s="313"/>
      <c r="F321" s="313"/>
      <c r="G321" s="313"/>
      <c r="H321" s="313"/>
      <c r="I321" s="313"/>
      <c r="J321" s="313"/>
      <c r="K321" s="402"/>
      <c r="L321" s="313"/>
    </row>
    <row r="322" spans="1:12" ht="15" customHeight="1">
      <c r="A322" s="313"/>
      <c r="B322" s="314"/>
      <c r="C322" s="314"/>
      <c r="D322" s="314"/>
      <c r="E322" s="313"/>
      <c r="F322" s="313"/>
      <c r="G322" s="313"/>
      <c r="H322" s="313"/>
      <c r="I322" s="313"/>
      <c r="J322" s="313"/>
      <c r="K322" s="402"/>
      <c r="L322" s="313"/>
    </row>
    <row r="323" spans="1:12" ht="15" customHeight="1">
      <c r="A323" s="313"/>
      <c r="B323" s="314"/>
      <c r="C323" s="314"/>
      <c r="D323" s="314"/>
      <c r="E323" s="313"/>
      <c r="F323" s="313"/>
      <c r="G323" s="313"/>
      <c r="H323" s="313"/>
      <c r="I323" s="313"/>
      <c r="J323" s="313"/>
      <c r="K323" s="402"/>
      <c r="L323" s="313"/>
    </row>
    <row r="324" spans="1:12" ht="15" customHeight="1">
      <c r="A324" s="313"/>
      <c r="B324" s="314"/>
      <c r="C324" s="314"/>
      <c r="D324" s="314"/>
      <c r="E324" s="313"/>
      <c r="F324" s="313"/>
      <c r="G324" s="313"/>
      <c r="H324" s="313"/>
      <c r="I324" s="313"/>
      <c r="J324" s="313"/>
      <c r="K324" s="402"/>
      <c r="L324" s="313"/>
    </row>
    <row r="325" spans="1:12" ht="15" customHeight="1">
      <c r="A325" s="313"/>
      <c r="B325" s="314"/>
      <c r="C325" s="314"/>
      <c r="D325" s="314"/>
      <c r="E325" s="313"/>
      <c r="F325" s="313"/>
      <c r="G325" s="313"/>
      <c r="H325" s="313"/>
      <c r="I325" s="313"/>
      <c r="J325" s="313"/>
      <c r="K325" s="402"/>
      <c r="L325" s="313"/>
    </row>
    <row r="326" spans="1:12" ht="15" customHeight="1">
      <c r="A326" s="313"/>
      <c r="B326" s="314"/>
      <c r="C326" s="314"/>
      <c r="D326" s="314"/>
      <c r="E326" s="313"/>
      <c r="F326" s="313"/>
      <c r="G326" s="313"/>
      <c r="H326" s="313"/>
      <c r="I326" s="313"/>
      <c r="J326" s="313"/>
      <c r="K326" s="402"/>
      <c r="L326" s="313"/>
    </row>
    <row r="327" spans="1:12" ht="15" customHeight="1">
      <c r="A327" s="313"/>
      <c r="B327" s="314"/>
      <c r="C327" s="314"/>
      <c r="D327" s="314"/>
      <c r="E327" s="313"/>
      <c r="F327" s="313"/>
      <c r="G327" s="313"/>
      <c r="H327" s="313"/>
      <c r="I327" s="313"/>
      <c r="J327" s="313"/>
      <c r="K327" s="402"/>
      <c r="L327" s="313"/>
    </row>
    <row r="328" spans="1:12" ht="15" customHeight="1">
      <c r="A328" s="313"/>
      <c r="B328" s="314"/>
      <c r="C328" s="314"/>
      <c r="D328" s="314"/>
      <c r="E328" s="313"/>
      <c r="F328" s="313"/>
      <c r="G328" s="313"/>
      <c r="H328" s="313"/>
      <c r="I328" s="313"/>
      <c r="J328" s="313"/>
      <c r="K328" s="402"/>
      <c r="L328" s="313"/>
    </row>
    <row r="329" spans="1:12" ht="15" customHeight="1">
      <c r="A329" s="313"/>
      <c r="B329" s="314"/>
      <c r="C329" s="314"/>
      <c r="D329" s="314"/>
      <c r="E329" s="313"/>
      <c r="F329" s="313"/>
      <c r="G329" s="313"/>
      <c r="H329" s="313"/>
      <c r="I329" s="313"/>
      <c r="J329" s="313"/>
      <c r="K329" s="402"/>
      <c r="L329" s="313"/>
    </row>
    <row r="330" spans="1:12" ht="15" customHeight="1">
      <c r="A330" s="313"/>
      <c r="B330" s="314"/>
      <c r="C330" s="314"/>
      <c r="D330" s="314"/>
      <c r="E330" s="313"/>
      <c r="F330" s="313"/>
      <c r="G330" s="313"/>
      <c r="H330" s="313"/>
      <c r="I330" s="313"/>
      <c r="J330" s="313"/>
      <c r="K330" s="402"/>
      <c r="L330" s="313"/>
    </row>
    <row r="331" spans="1:12" ht="15" customHeight="1">
      <c r="A331" s="313"/>
      <c r="B331" s="314"/>
      <c r="C331" s="314"/>
      <c r="D331" s="314"/>
      <c r="E331" s="313"/>
      <c r="F331" s="313"/>
      <c r="G331" s="313"/>
      <c r="H331" s="313"/>
      <c r="I331" s="313"/>
      <c r="J331" s="313"/>
      <c r="K331" s="402"/>
      <c r="L331" s="313"/>
    </row>
    <row r="332" spans="1:12" ht="15" customHeight="1">
      <c r="A332" s="313"/>
      <c r="B332" s="314"/>
      <c r="C332" s="314"/>
      <c r="D332" s="314"/>
      <c r="E332" s="313"/>
      <c r="F332" s="313"/>
      <c r="G332" s="313"/>
      <c r="H332" s="313"/>
      <c r="I332" s="313"/>
      <c r="J332" s="313"/>
      <c r="K332" s="402"/>
      <c r="L332" s="313"/>
    </row>
    <row r="333" spans="1:12" ht="15" customHeight="1">
      <c r="A333" s="313"/>
      <c r="B333" s="314"/>
      <c r="C333" s="314"/>
      <c r="D333" s="314"/>
      <c r="E333" s="313"/>
      <c r="F333" s="313"/>
      <c r="G333" s="313"/>
      <c r="H333" s="313"/>
      <c r="I333" s="313"/>
      <c r="J333" s="313"/>
      <c r="K333" s="402"/>
      <c r="L333" s="313"/>
    </row>
    <row r="334" spans="1:12" ht="15" customHeight="1">
      <c r="A334" s="313"/>
      <c r="B334" s="314"/>
      <c r="C334" s="314"/>
      <c r="D334" s="314"/>
      <c r="E334" s="313"/>
      <c r="F334" s="313"/>
      <c r="G334" s="313"/>
      <c r="H334" s="313"/>
      <c r="I334" s="313"/>
      <c r="J334" s="313"/>
      <c r="K334" s="402"/>
      <c r="L334" s="313"/>
    </row>
    <row r="335" spans="1:12" ht="15" customHeight="1">
      <c r="A335" s="313"/>
      <c r="B335" s="314"/>
      <c r="C335" s="314"/>
      <c r="D335" s="314"/>
      <c r="E335" s="313"/>
      <c r="F335" s="313"/>
      <c r="G335" s="313"/>
      <c r="H335" s="313"/>
      <c r="I335" s="313"/>
      <c r="J335" s="313"/>
      <c r="K335" s="402"/>
      <c r="L335" s="313"/>
    </row>
    <row r="336" spans="1:12" ht="15" customHeight="1">
      <c r="A336" s="313"/>
      <c r="B336" s="314"/>
      <c r="C336" s="314"/>
      <c r="D336" s="314"/>
      <c r="E336" s="313"/>
      <c r="F336" s="313"/>
      <c r="G336" s="313"/>
      <c r="H336" s="313"/>
      <c r="I336" s="313"/>
      <c r="J336" s="313"/>
      <c r="K336" s="402"/>
      <c r="L336" s="313"/>
    </row>
    <row r="337" spans="1:12" ht="15" customHeight="1">
      <c r="A337" s="313"/>
      <c r="B337" s="314"/>
      <c r="C337" s="314"/>
      <c r="D337" s="314"/>
      <c r="E337" s="313"/>
      <c r="F337" s="313"/>
      <c r="G337" s="313"/>
      <c r="H337" s="313"/>
      <c r="I337" s="313"/>
      <c r="J337" s="313"/>
      <c r="K337" s="402"/>
      <c r="L337" s="313"/>
    </row>
    <row r="338" spans="1:12" ht="15" customHeight="1">
      <c r="A338" s="313"/>
      <c r="B338" s="314"/>
      <c r="C338" s="314"/>
      <c r="D338" s="314"/>
      <c r="E338" s="313"/>
      <c r="F338" s="313"/>
      <c r="G338" s="313"/>
      <c r="H338" s="313"/>
      <c r="I338" s="313"/>
      <c r="J338" s="313"/>
      <c r="K338" s="402"/>
      <c r="L338" s="313"/>
    </row>
    <row r="339" spans="1:12" ht="15" customHeight="1">
      <c r="A339" s="313"/>
      <c r="B339" s="314"/>
      <c r="C339" s="314"/>
      <c r="D339" s="314"/>
      <c r="E339" s="313"/>
      <c r="F339" s="313"/>
      <c r="G339" s="313"/>
      <c r="H339" s="313"/>
      <c r="I339" s="313"/>
      <c r="J339" s="313"/>
      <c r="K339" s="402"/>
      <c r="L339" s="313"/>
    </row>
    <row r="340" spans="1:12" ht="15" customHeight="1">
      <c r="A340" s="313"/>
      <c r="B340" s="314"/>
      <c r="C340" s="314"/>
      <c r="D340" s="314"/>
      <c r="E340" s="313"/>
      <c r="F340" s="313"/>
      <c r="G340" s="313"/>
      <c r="H340" s="313"/>
      <c r="I340" s="313"/>
      <c r="J340" s="313"/>
      <c r="K340" s="402"/>
      <c r="L340" s="313"/>
    </row>
    <row r="341" spans="1:12" ht="15" customHeight="1">
      <c r="A341" s="313"/>
      <c r="B341" s="314"/>
      <c r="C341" s="314"/>
      <c r="D341" s="314"/>
      <c r="E341" s="313"/>
      <c r="F341" s="313"/>
      <c r="G341" s="313"/>
      <c r="H341" s="313"/>
      <c r="I341" s="313"/>
      <c r="J341" s="313"/>
      <c r="K341" s="402"/>
      <c r="L341" s="313"/>
    </row>
    <row r="342" spans="1:12" ht="15" customHeight="1">
      <c r="A342" s="313"/>
      <c r="B342" s="314"/>
      <c r="C342" s="314"/>
      <c r="D342" s="314"/>
      <c r="E342" s="313"/>
      <c r="F342" s="313"/>
      <c r="G342" s="313"/>
      <c r="H342" s="313"/>
      <c r="I342" s="313"/>
      <c r="J342" s="313"/>
      <c r="K342" s="402"/>
      <c r="L342" s="313"/>
    </row>
    <row r="343" spans="1:12" ht="15" customHeight="1">
      <c r="A343" s="313"/>
      <c r="B343" s="314"/>
      <c r="C343" s="314"/>
      <c r="D343" s="314"/>
      <c r="E343" s="313"/>
      <c r="F343" s="313"/>
      <c r="G343" s="313"/>
      <c r="H343" s="313"/>
      <c r="I343" s="313"/>
      <c r="J343" s="313"/>
      <c r="K343" s="402"/>
      <c r="L343" s="313"/>
    </row>
    <row r="344" spans="1:12" ht="15" customHeight="1">
      <c r="A344" s="313"/>
      <c r="B344" s="314"/>
      <c r="C344" s="314"/>
      <c r="D344" s="314"/>
      <c r="E344" s="313"/>
      <c r="F344" s="313"/>
      <c r="G344" s="313"/>
      <c r="H344" s="313"/>
      <c r="I344" s="313"/>
      <c r="J344" s="313"/>
      <c r="K344" s="402"/>
      <c r="L344" s="313"/>
    </row>
    <row r="345" spans="1:12" ht="15" customHeight="1">
      <c r="A345" s="313"/>
      <c r="B345" s="314"/>
      <c r="C345" s="314"/>
      <c r="D345" s="314"/>
      <c r="E345" s="313"/>
      <c r="F345" s="313"/>
      <c r="G345" s="313"/>
      <c r="H345" s="313"/>
      <c r="I345" s="313"/>
      <c r="J345" s="313"/>
      <c r="K345" s="402"/>
      <c r="L345" s="313"/>
    </row>
    <row r="346" spans="1:12" ht="15" customHeight="1">
      <c r="A346" s="313"/>
      <c r="B346" s="314"/>
      <c r="C346" s="314"/>
      <c r="D346" s="314"/>
      <c r="E346" s="313"/>
      <c r="F346" s="313"/>
      <c r="G346" s="313"/>
      <c r="H346" s="313"/>
      <c r="I346" s="313"/>
      <c r="J346" s="313"/>
      <c r="K346" s="402"/>
      <c r="L346" s="313"/>
    </row>
    <row r="347" spans="1:12" ht="15" customHeight="1">
      <c r="A347" s="313"/>
      <c r="B347" s="314"/>
      <c r="C347" s="314"/>
      <c r="D347" s="314"/>
      <c r="E347" s="313"/>
      <c r="F347" s="313"/>
      <c r="G347" s="313"/>
      <c r="H347" s="313"/>
      <c r="I347" s="313"/>
      <c r="J347" s="313"/>
      <c r="K347" s="402"/>
      <c r="L347" s="313"/>
    </row>
    <row r="348" spans="1:12" ht="15" customHeight="1">
      <c r="A348" s="313"/>
      <c r="B348" s="314"/>
      <c r="C348" s="314"/>
      <c r="D348" s="314"/>
      <c r="E348" s="313"/>
      <c r="F348" s="313"/>
      <c r="G348" s="313"/>
      <c r="H348" s="313"/>
      <c r="I348" s="313"/>
      <c r="J348" s="313"/>
      <c r="K348" s="402"/>
      <c r="L348" s="313"/>
    </row>
    <row r="349" spans="1:12" ht="15" customHeight="1">
      <c r="A349" s="313"/>
      <c r="B349" s="314"/>
      <c r="C349" s="314"/>
      <c r="D349" s="314"/>
      <c r="E349" s="313"/>
      <c r="F349" s="313"/>
      <c r="G349" s="313"/>
      <c r="H349" s="313"/>
      <c r="I349" s="313"/>
      <c r="J349" s="313"/>
      <c r="K349" s="402"/>
      <c r="L349" s="313"/>
    </row>
    <row r="350" spans="1:12" ht="15" customHeight="1">
      <c r="A350" s="313"/>
      <c r="B350" s="314"/>
      <c r="C350" s="314"/>
      <c r="D350" s="314"/>
      <c r="E350" s="313"/>
      <c r="F350" s="313"/>
      <c r="G350" s="313"/>
      <c r="H350" s="313"/>
      <c r="I350" s="313"/>
      <c r="J350" s="313"/>
      <c r="K350" s="402"/>
      <c r="L350" s="313"/>
    </row>
    <row r="351" spans="1:12" ht="15" customHeight="1">
      <c r="A351" s="313"/>
      <c r="B351" s="314"/>
      <c r="C351" s="314"/>
      <c r="D351" s="314"/>
      <c r="E351" s="313"/>
      <c r="F351" s="313"/>
      <c r="G351" s="313"/>
      <c r="H351" s="313"/>
      <c r="I351" s="313"/>
      <c r="J351" s="313"/>
      <c r="K351" s="402"/>
      <c r="L351" s="313"/>
    </row>
    <row r="352" spans="1:12" ht="15" customHeight="1">
      <c r="A352" s="313"/>
      <c r="B352" s="314"/>
      <c r="C352" s="314"/>
      <c r="D352" s="314"/>
      <c r="E352" s="313"/>
      <c r="F352" s="313"/>
      <c r="G352" s="313"/>
      <c r="H352" s="313"/>
      <c r="I352" s="313"/>
      <c r="J352" s="313"/>
      <c r="K352" s="402"/>
      <c r="L352" s="313"/>
    </row>
    <row r="353" spans="1:12" ht="15" customHeight="1">
      <c r="A353" s="313"/>
      <c r="B353" s="314"/>
      <c r="C353" s="314"/>
      <c r="D353" s="314"/>
      <c r="E353" s="313"/>
      <c r="F353" s="313"/>
      <c r="G353" s="313"/>
      <c r="H353" s="313"/>
      <c r="I353" s="313"/>
      <c r="J353" s="313"/>
      <c r="K353" s="402"/>
      <c r="L353" s="313"/>
    </row>
    <row r="354" spans="1:12" ht="15" customHeight="1">
      <c r="A354" s="313"/>
      <c r="B354" s="314"/>
      <c r="C354" s="314"/>
      <c r="D354" s="314"/>
      <c r="E354" s="313"/>
      <c r="F354" s="313"/>
      <c r="G354" s="313"/>
      <c r="H354" s="313"/>
      <c r="I354" s="313"/>
      <c r="J354" s="313"/>
      <c r="K354" s="402"/>
      <c r="L354" s="313"/>
    </row>
    <row r="355" spans="1:12" ht="15" customHeight="1">
      <c r="A355" s="313"/>
      <c r="B355" s="314"/>
      <c r="C355" s="314"/>
      <c r="D355" s="314"/>
      <c r="E355" s="313"/>
      <c r="F355" s="313"/>
      <c r="G355" s="313"/>
      <c r="H355" s="313"/>
      <c r="I355" s="313"/>
      <c r="J355" s="313"/>
      <c r="K355" s="402"/>
      <c r="L355" s="313"/>
    </row>
    <row r="356" spans="1:12" ht="15" customHeight="1">
      <c r="A356" s="313"/>
      <c r="B356" s="314"/>
      <c r="C356" s="314"/>
      <c r="D356" s="314"/>
      <c r="E356" s="313"/>
      <c r="F356" s="313"/>
      <c r="G356" s="313"/>
      <c r="H356" s="313"/>
      <c r="I356" s="313"/>
      <c r="J356" s="313"/>
      <c r="K356" s="402"/>
      <c r="L356" s="313"/>
    </row>
    <row r="357" spans="1:12" ht="15" customHeight="1">
      <c r="A357" s="313"/>
      <c r="B357" s="314"/>
      <c r="C357" s="314"/>
      <c r="D357" s="314"/>
      <c r="E357" s="313"/>
      <c r="F357" s="313"/>
      <c r="G357" s="313"/>
      <c r="H357" s="313"/>
      <c r="I357" s="313"/>
      <c r="J357" s="313"/>
      <c r="K357" s="402"/>
      <c r="L357" s="313"/>
    </row>
    <row r="358" spans="1:12" ht="15" customHeight="1">
      <c r="A358" s="313"/>
      <c r="B358" s="314"/>
      <c r="C358" s="314"/>
      <c r="D358" s="314"/>
      <c r="E358" s="313"/>
      <c r="F358" s="313"/>
      <c r="G358" s="313"/>
      <c r="H358" s="313"/>
      <c r="I358" s="313"/>
      <c r="J358" s="313"/>
      <c r="K358" s="402"/>
      <c r="L358" s="313"/>
    </row>
    <row r="359" spans="1:12" ht="15" customHeight="1">
      <c r="A359" s="313"/>
      <c r="B359" s="314"/>
      <c r="C359" s="314"/>
      <c r="D359" s="314"/>
      <c r="E359" s="313"/>
      <c r="F359" s="313"/>
      <c r="G359" s="313"/>
      <c r="H359" s="313"/>
      <c r="I359" s="313"/>
      <c r="J359" s="313"/>
      <c r="K359" s="402"/>
      <c r="L359" s="313"/>
    </row>
    <row r="360" spans="1:12" ht="15" customHeight="1">
      <c r="A360" s="313"/>
      <c r="B360" s="314"/>
      <c r="C360" s="314"/>
      <c r="D360" s="314"/>
      <c r="E360" s="313"/>
      <c r="F360" s="313"/>
      <c r="G360" s="313"/>
      <c r="H360" s="313"/>
      <c r="I360" s="313"/>
      <c r="J360" s="313"/>
      <c r="K360" s="402"/>
      <c r="L360" s="313"/>
    </row>
    <row r="361" spans="1:12" ht="15" customHeight="1">
      <c r="A361" s="313"/>
      <c r="B361" s="314"/>
      <c r="C361" s="314"/>
      <c r="D361" s="314"/>
      <c r="E361" s="313"/>
      <c r="F361" s="313"/>
      <c r="G361" s="313"/>
      <c r="H361" s="313"/>
      <c r="I361" s="313"/>
      <c r="J361" s="313"/>
      <c r="K361" s="402"/>
      <c r="L361" s="313"/>
    </row>
    <row r="362" spans="1:12" ht="15" customHeight="1">
      <c r="A362" s="313"/>
      <c r="B362" s="314"/>
      <c r="C362" s="314"/>
      <c r="D362" s="314"/>
      <c r="E362" s="313"/>
      <c r="F362" s="313"/>
      <c r="G362" s="313"/>
      <c r="H362" s="313"/>
      <c r="I362" s="313"/>
      <c r="J362" s="313"/>
      <c r="K362" s="402"/>
      <c r="L362" s="313"/>
    </row>
    <row r="363" spans="1:12" ht="15" customHeight="1">
      <c r="A363" s="313"/>
      <c r="B363" s="314"/>
      <c r="C363" s="314"/>
      <c r="D363" s="314"/>
      <c r="E363" s="313"/>
      <c r="F363" s="313"/>
      <c r="G363" s="313"/>
      <c r="H363" s="313"/>
      <c r="I363" s="313"/>
      <c r="J363" s="313"/>
      <c r="K363" s="402"/>
      <c r="L363" s="313"/>
    </row>
    <row r="364" spans="1:12" ht="15" customHeight="1">
      <c r="A364" s="313"/>
      <c r="B364" s="314"/>
      <c r="C364" s="314"/>
      <c r="D364" s="314"/>
      <c r="E364" s="313"/>
      <c r="F364" s="313"/>
      <c r="G364" s="313"/>
      <c r="H364" s="313"/>
      <c r="I364" s="313"/>
      <c r="J364" s="313"/>
      <c r="K364" s="402"/>
      <c r="L364" s="313"/>
    </row>
    <row r="365" spans="1:12" ht="15" customHeight="1">
      <c r="A365" s="313"/>
      <c r="B365" s="314"/>
      <c r="C365" s="314"/>
      <c r="D365" s="314"/>
      <c r="E365" s="313"/>
      <c r="F365" s="313"/>
      <c r="G365" s="313"/>
      <c r="H365" s="313"/>
      <c r="I365" s="313"/>
      <c r="J365" s="313"/>
      <c r="K365" s="402"/>
      <c r="L365" s="313"/>
    </row>
    <row r="366" spans="1:12" ht="15" customHeight="1">
      <c r="A366" s="313"/>
      <c r="B366" s="314"/>
      <c r="C366" s="314"/>
      <c r="D366" s="314"/>
      <c r="E366" s="313"/>
      <c r="F366" s="313"/>
      <c r="G366" s="313"/>
      <c r="H366" s="313"/>
      <c r="I366" s="313"/>
      <c r="J366" s="313"/>
      <c r="K366" s="402"/>
      <c r="L366" s="313"/>
    </row>
    <row r="367" spans="1:12" ht="15" customHeight="1">
      <c r="A367" s="313"/>
      <c r="B367" s="314"/>
      <c r="C367" s="314"/>
      <c r="D367" s="314"/>
      <c r="E367" s="313"/>
      <c r="F367" s="313"/>
      <c r="G367" s="313"/>
      <c r="H367" s="313"/>
      <c r="I367" s="313"/>
      <c r="J367" s="313"/>
      <c r="K367" s="402"/>
      <c r="L367" s="313"/>
    </row>
    <row r="368" spans="1:12" ht="15" customHeight="1">
      <c r="A368" s="313"/>
      <c r="B368" s="314"/>
      <c r="C368" s="314"/>
      <c r="D368" s="314"/>
      <c r="E368" s="313"/>
      <c r="F368" s="313"/>
      <c r="G368" s="313"/>
      <c r="H368" s="313"/>
      <c r="I368" s="313"/>
      <c r="J368" s="313"/>
      <c r="K368" s="402"/>
      <c r="L368" s="313"/>
    </row>
    <row r="369" spans="1:12" ht="15" customHeight="1">
      <c r="A369" s="313"/>
      <c r="B369" s="314"/>
      <c r="C369" s="314"/>
      <c r="D369" s="314"/>
      <c r="E369" s="313"/>
      <c r="F369" s="313"/>
      <c r="G369" s="313"/>
      <c r="H369" s="313"/>
      <c r="I369" s="313"/>
      <c r="J369" s="313"/>
      <c r="K369" s="402"/>
      <c r="L369" s="313"/>
    </row>
    <row r="370" spans="1:12" ht="15" customHeight="1">
      <c r="A370" s="313"/>
      <c r="B370" s="314"/>
      <c r="C370" s="314"/>
      <c r="D370" s="314"/>
      <c r="E370" s="313"/>
      <c r="F370" s="313"/>
      <c r="G370" s="313"/>
      <c r="H370" s="313"/>
      <c r="I370" s="313"/>
      <c r="J370" s="313"/>
      <c r="K370" s="402"/>
      <c r="L370" s="313"/>
    </row>
    <row r="371" spans="1:12" ht="15" customHeight="1">
      <c r="A371" s="313"/>
      <c r="B371" s="314"/>
      <c r="C371" s="314"/>
      <c r="D371" s="314"/>
      <c r="E371" s="313"/>
      <c r="F371" s="313"/>
      <c r="G371" s="313"/>
      <c r="H371" s="313"/>
      <c r="I371" s="313"/>
      <c r="J371" s="313"/>
      <c r="K371" s="402"/>
      <c r="L371" s="313"/>
    </row>
    <row r="372" spans="1:12" ht="15" customHeight="1">
      <c r="A372" s="313"/>
      <c r="B372" s="314"/>
      <c r="C372" s="314"/>
      <c r="D372" s="314"/>
      <c r="E372" s="313"/>
      <c r="F372" s="313"/>
      <c r="G372" s="313"/>
      <c r="H372" s="313"/>
      <c r="I372" s="313"/>
      <c r="J372" s="313"/>
      <c r="K372" s="402"/>
      <c r="L372" s="313"/>
    </row>
    <row r="373" spans="1:12" ht="15" customHeight="1">
      <c r="A373" s="313"/>
      <c r="B373" s="314"/>
      <c r="C373" s="314"/>
      <c r="D373" s="314"/>
      <c r="E373" s="313"/>
      <c r="F373" s="313"/>
      <c r="G373" s="313"/>
      <c r="H373" s="313"/>
      <c r="I373" s="313"/>
      <c r="J373" s="313"/>
      <c r="K373" s="402"/>
      <c r="L373" s="313"/>
    </row>
    <row r="374" spans="1:12" ht="15" customHeight="1">
      <c r="A374" s="313"/>
      <c r="B374" s="314"/>
      <c r="C374" s="314"/>
      <c r="D374" s="314"/>
      <c r="E374" s="313"/>
      <c r="F374" s="313"/>
      <c r="G374" s="313"/>
      <c r="H374" s="313"/>
      <c r="I374" s="313"/>
      <c r="J374" s="313"/>
      <c r="K374" s="402"/>
      <c r="L374" s="313"/>
    </row>
    <row r="375" spans="1:12" ht="15" customHeight="1">
      <c r="A375" s="313"/>
      <c r="B375" s="314"/>
      <c r="C375" s="314"/>
      <c r="D375" s="314"/>
      <c r="E375" s="313"/>
      <c r="F375" s="313"/>
      <c r="G375" s="313"/>
      <c r="H375" s="313"/>
      <c r="I375" s="313"/>
      <c r="J375" s="313"/>
      <c r="K375" s="402"/>
      <c r="L375" s="313"/>
    </row>
    <row r="376" spans="1:12" ht="15" customHeight="1">
      <c r="A376" s="313"/>
      <c r="B376" s="314"/>
      <c r="C376" s="314"/>
      <c r="D376" s="314"/>
      <c r="E376" s="313"/>
      <c r="F376" s="313"/>
      <c r="G376" s="313"/>
      <c r="H376" s="313"/>
      <c r="I376" s="313"/>
      <c r="J376" s="313"/>
      <c r="K376" s="402"/>
      <c r="L376" s="313"/>
    </row>
    <row r="377" spans="1:12" ht="15" customHeight="1">
      <c r="A377" s="313"/>
      <c r="B377" s="314"/>
      <c r="C377" s="314"/>
      <c r="D377" s="314"/>
      <c r="E377" s="313"/>
      <c r="F377" s="313"/>
      <c r="G377" s="313"/>
      <c r="H377" s="313"/>
      <c r="I377" s="313"/>
      <c r="J377" s="313"/>
      <c r="K377" s="402"/>
      <c r="L377" s="313"/>
    </row>
    <row r="378" spans="1:12" ht="15" customHeight="1">
      <c r="A378" s="313"/>
      <c r="B378" s="314"/>
      <c r="C378" s="314"/>
      <c r="D378" s="314"/>
      <c r="E378" s="313"/>
      <c r="F378" s="313"/>
      <c r="G378" s="313"/>
      <c r="H378" s="313"/>
      <c r="I378" s="313"/>
      <c r="J378" s="313"/>
      <c r="K378" s="402"/>
      <c r="L378" s="313"/>
    </row>
    <row r="379" spans="1:12" ht="15" customHeight="1">
      <c r="A379" s="313"/>
      <c r="B379" s="314"/>
      <c r="C379" s="314"/>
      <c r="D379" s="314"/>
      <c r="E379" s="313"/>
      <c r="F379" s="313"/>
      <c r="G379" s="313"/>
      <c r="H379" s="313"/>
      <c r="I379" s="313"/>
      <c r="J379" s="313"/>
      <c r="K379" s="402"/>
      <c r="L379" s="313"/>
    </row>
    <row r="380" spans="1:12" ht="15" customHeight="1">
      <c r="A380" s="313"/>
      <c r="B380" s="314"/>
      <c r="C380" s="314"/>
      <c r="D380" s="314"/>
      <c r="E380" s="313"/>
      <c r="F380" s="313"/>
      <c r="G380" s="313"/>
      <c r="H380" s="313"/>
      <c r="I380" s="313"/>
      <c r="J380" s="313"/>
      <c r="K380" s="402"/>
      <c r="L380" s="313"/>
    </row>
    <row r="381" spans="1:12" ht="15" customHeight="1">
      <c r="A381" s="313"/>
      <c r="B381" s="314"/>
      <c r="C381" s="314"/>
      <c r="D381" s="314"/>
      <c r="E381" s="313"/>
      <c r="F381" s="313"/>
      <c r="G381" s="313"/>
      <c r="H381" s="313"/>
      <c r="I381" s="313"/>
      <c r="J381" s="313"/>
      <c r="K381" s="402"/>
      <c r="L381" s="313"/>
    </row>
    <row r="382" spans="1:12" ht="15" customHeight="1">
      <c r="A382" s="313"/>
      <c r="B382" s="314"/>
      <c r="C382" s="314"/>
      <c r="D382" s="314"/>
      <c r="E382" s="313"/>
      <c r="F382" s="313"/>
      <c r="G382" s="313"/>
      <c r="H382" s="313"/>
      <c r="I382" s="313"/>
      <c r="J382" s="313"/>
      <c r="K382" s="402"/>
      <c r="L382" s="313"/>
    </row>
    <row r="383" spans="1:12" ht="15" customHeight="1">
      <c r="A383" s="313"/>
      <c r="B383" s="314"/>
      <c r="C383" s="314"/>
      <c r="D383" s="314"/>
      <c r="E383" s="313"/>
      <c r="F383" s="313"/>
      <c r="G383" s="313"/>
      <c r="H383" s="313"/>
      <c r="I383" s="313"/>
      <c r="J383" s="313"/>
      <c r="K383" s="402"/>
      <c r="L383" s="313"/>
    </row>
    <row r="384" spans="1:12" ht="15" customHeight="1">
      <c r="A384" s="313"/>
      <c r="B384" s="314"/>
      <c r="C384" s="314"/>
      <c r="D384" s="314"/>
      <c r="E384" s="313"/>
      <c r="F384" s="313"/>
      <c r="G384" s="313"/>
      <c r="H384" s="313"/>
      <c r="I384" s="313"/>
      <c r="J384" s="313"/>
      <c r="K384" s="402"/>
      <c r="L384" s="313"/>
    </row>
    <row r="385" spans="1:12" ht="15" customHeight="1">
      <c r="A385" s="313"/>
      <c r="B385" s="314"/>
      <c r="C385" s="314"/>
      <c r="D385" s="314"/>
      <c r="E385" s="313"/>
      <c r="F385" s="313"/>
      <c r="G385" s="313"/>
      <c r="H385" s="313"/>
      <c r="I385" s="313"/>
      <c r="J385" s="313"/>
      <c r="K385" s="402"/>
      <c r="L385" s="313"/>
    </row>
    <row r="386" spans="1:12" ht="15" customHeight="1">
      <c r="A386" s="313"/>
      <c r="B386" s="314"/>
      <c r="C386" s="314"/>
      <c r="D386" s="314"/>
      <c r="E386" s="313"/>
      <c r="F386" s="313"/>
      <c r="G386" s="313"/>
      <c r="H386" s="313"/>
      <c r="I386" s="313"/>
      <c r="J386" s="313"/>
      <c r="K386" s="402"/>
      <c r="L386" s="313"/>
    </row>
    <row r="387" spans="1:12" ht="15" customHeight="1">
      <c r="A387" s="313"/>
      <c r="B387" s="314"/>
      <c r="C387" s="314"/>
      <c r="D387" s="314"/>
      <c r="E387" s="313"/>
      <c r="F387" s="313"/>
      <c r="G387" s="313"/>
      <c r="H387" s="313"/>
      <c r="I387" s="313"/>
      <c r="J387" s="313"/>
      <c r="K387" s="402"/>
      <c r="L387" s="313"/>
    </row>
    <row r="388" spans="1:12" ht="15" customHeight="1">
      <c r="A388" s="313"/>
      <c r="B388" s="314"/>
      <c r="C388" s="314"/>
      <c r="D388" s="314"/>
      <c r="E388" s="313"/>
      <c r="F388" s="313"/>
      <c r="G388" s="313"/>
      <c r="H388" s="313"/>
      <c r="I388" s="313"/>
      <c r="J388" s="313"/>
      <c r="K388" s="402"/>
      <c r="L388" s="313"/>
    </row>
    <row r="389" spans="1:12" ht="15" customHeight="1">
      <c r="A389" s="313"/>
      <c r="B389" s="314"/>
      <c r="C389" s="314"/>
      <c r="D389" s="314"/>
      <c r="E389" s="313"/>
      <c r="F389" s="313"/>
      <c r="G389" s="313"/>
      <c r="H389" s="313"/>
      <c r="I389" s="313"/>
      <c r="J389" s="313"/>
      <c r="K389" s="402"/>
      <c r="L389" s="313"/>
    </row>
    <row r="390" spans="1:12" ht="15" customHeight="1">
      <c r="A390" s="313"/>
      <c r="B390" s="314"/>
      <c r="C390" s="314"/>
      <c r="D390" s="314"/>
      <c r="E390" s="313"/>
      <c r="F390" s="313"/>
      <c r="G390" s="313"/>
      <c r="H390" s="313"/>
      <c r="I390" s="313"/>
      <c r="J390" s="313"/>
      <c r="K390" s="402"/>
      <c r="L390" s="313"/>
    </row>
    <row r="391" spans="1:12" ht="15" customHeight="1">
      <c r="A391" s="313"/>
      <c r="B391" s="314"/>
      <c r="C391" s="314"/>
      <c r="D391" s="314"/>
      <c r="E391" s="313"/>
      <c r="F391" s="313"/>
      <c r="G391" s="313"/>
      <c r="H391" s="313"/>
      <c r="I391" s="313"/>
      <c r="J391" s="313"/>
      <c r="K391" s="402"/>
      <c r="L391" s="313"/>
    </row>
    <row r="392" spans="1:12" ht="15" customHeight="1">
      <c r="A392" s="313"/>
      <c r="B392" s="314"/>
      <c r="C392" s="314"/>
      <c r="D392" s="314"/>
      <c r="E392" s="313"/>
      <c r="F392" s="313"/>
      <c r="G392" s="313"/>
      <c r="H392" s="313"/>
      <c r="I392" s="313"/>
      <c r="J392" s="313"/>
      <c r="K392" s="402"/>
      <c r="L392" s="313"/>
    </row>
    <row r="393" spans="1:12" ht="15" customHeight="1">
      <c r="A393" s="313"/>
      <c r="B393" s="314"/>
      <c r="C393" s="314"/>
      <c r="D393" s="314"/>
      <c r="E393" s="313"/>
      <c r="F393" s="313"/>
      <c r="G393" s="313"/>
      <c r="H393" s="313"/>
      <c r="I393" s="313"/>
      <c r="J393" s="313"/>
      <c r="K393" s="402"/>
      <c r="L393" s="313"/>
    </row>
    <row r="394" spans="1:12" ht="15" customHeight="1">
      <c r="A394" s="313"/>
      <c r="B394" s="314"/>
      <c r="C394" s="314"/>
      <c r="D394" s="314"/>
      <c r="E394" s="313"/>
      <c r="F394" s="313"/>
      <c r="G394" s="313"/>
      <c r="H394" s="313"/>
      <c r="I394" s="313"/>
      <c r="J394" s="313"/>
      <c r="K394" s="402"/>
      <c r="L394" s="313"/>
    </row>
    <row r="395" spans="1:12" ht="15" customHeight="1">
      <c r="A395" s="313"/>
      <c r="B395" s="314"/>
      <c r="C395" s="314"/>
      <c r="D395" s="314"/>
      <c r="E395" s="313"/>
      <c r="F395" s="313"/>
      <c r="G395" s="313"/>
      <c r="H395" s="313"/>
      <c r="I395" s="313"/>
      <c r="J395" s="313"/>
      <c r="K395" s="402"/>
      <c r="L395" s="313"/>
    </row>
    <row r="396" spans="1:12" ht="15" customHeight="1">
      <c r="A396" s="313"/>
      <c r="B396" s="314"/>
      <c r="C396" s="314"/>
      <c r="D396" s="314"/>
      <c r="E396" s="313"/>
      <c r="F396" s="313"/>
      <c r="G396" s="313"/>
      <c r="H396" s="313"/>
      <c r="I396" s="313"/>
      <c r="J396" s="313"/>
      <c r="K396" s="402"/>
      <c r="L396" s="313"/>
    </row>
    <row r="397" spans="1:12" ht="15" customHeight="1">
      <c r="A397" s="313"/>
      <c r="B397" s="314"/>
      <c r="C397" s="314"/>
      <c r="D397" s="314"/>
      <c r="E397" s="313"/>
      <c r="F397" s="313"/>
      <c r="G397" s="313"/>
      <c r="H397" s="313"/>
      <c r="I397" s="313"/>
      <c r="J397" s="313"/>
      <c r="K397" s="402"/>
      <c r="L397" s="313"/>
    </row>
    <row r="398" spans="1:12" ht="15" customHeight="1">
      <c r="A398" s="313"/>
      <c r="B398" s="314"/>
      <c r="C398" s="314"/>
      <c r="D398" s="314"/>
      <c r="E398" s="313"/>
      <c r="F398" s="313"/>
      <c r="G398" s="313"/>
      <c r="H398" s="313"/>
      <c r="I398" s="313"/>
      <c r="J398" s="313"/>
      <c r="K398" s="402"/>
      <c r="L398" s="313"/>
    </row>
    <row r="399" spans="1:12" ht="15" customHeight="1">
      <c r="A399" s="313"/>
      <c r="B399" s="314"/>
      <c r="C399" s="314"/>
      <c r="D399" s="314"/>
      <c r="E399" s="313"/>
      <c r="F399" s="313"/>
      <c r="G399" s="313"/>
      <c r="H399" s="313"/>
      <c r="I399" s="313"/>
      <c r="J399" s="313"/>
      <c r="K399" s="402"/>
      <c r="L399" s="313"/>
    </row>
    <row r="400" spans="1:12" ht="15" customHeight="1">
      <c r="A400" s="313"/>
      <c r="B400" s="314"/>
      <c r="C400" s="314"/>
      <c r="D400" s="314"/>
      <c r="E400" s="313"/>
      <c r="F400" s="313"/>
      <c r="G400" s="313"/>
      <c r="H400" s="313"/>
      <c r="I400" s="313"/>
      <c r="J400" s="313"/>
      <c r="K400" s="402"/>
      <c r="L400" s="313"/>
    </row>
    <row r="401" spans="1:12" ht="15" customHeight="1">
      <c r="A401" s="313"/>
      <c r="B401" s="314"/>
      <c r="C401" s="314"/>
      <c r="D401" s="314"/>
      <c r="E401" s="313"/>
      <c r="F401" s="313"/>
      <c r="G401" s="313"/>
      <c r="H401" s="313"/>
      <c r="I401" s="313"/>
      <c r="J401" s="313"/>
      <c r="K401" s="402"/>
      <c r="L401" s="313"/>
    </row>
    <row r="402" spans="1:12" ht="15" customHeight="1">
      <c r="A402" s="313"/>
      <c r="B402" s="314"/>
      <c r="C402" s="314"/>
      <c r="D402" s="314"/>
      <c r="E402" s="313"/>
      <c r="F402" s="313"/>
      <c r="G402" s="313"/>
      <c r="H402" s="313"/>
      <c r="I402" s="313"/>
      <c r="J402" s="313"/>
      <c r="K402" s="402"/>
      <c r="L402" s="313"/>
    </row>
    <row r="403" spans="1:12" ht="15" customHeight="1">
      <c r="A403" s="313"/>
      <c r="B403" s="314"/>
      <c r="C403" s="314"/>
      <c r="D403" s="314"/>
      <c r="E403" s="313"/>
      <c r="F403" s="313"/>
      <c r="G403" s="313"/>
      <c r="H403" s="313"/>
      <c r="I403" s="313"/>
      <c r="J403" s="313"/>
      <c r="K403" s="402"/>
      <c r="L403" s="313"/>
    </row>
    <row r="404" spans="1:12" ht="15" customHeight="1">
      <c r="A404" s="313"/>
      <c r="B404" s="314"/>
      <c r="C404" s="314"/>
      <c r="D404" s="314"/>
      <c r="E404" s="313"/>
      <c r="F404" s="313"/>
      <c r="G404" s="313"/>
      <c r="H404" s="313"/>
      <c r="I404" s="313"/>
      <c r="J404" s="313"/>
      <c r="K404" s="402"/>
      <c r="L404" s="313"/>
    </row>
    <row r="405" spans="1:12" ht="15" customHeight="1">
      <c r="A405" s="313"/>
      <c r="B405" s="314"/>
      <c r="C405" s="314"/>
      <c r="D405" s="314"/>
      <c r="E405" s="313"/>
      <c r="F405" s="313"/>
      <c r="G405" s="313"/>
      <c r="H405" s="313"/>
      <c r="I405" s="313"/>
      <c r="J405" s="313"/>
      <c r="K405" s="402"/>
      <c r="L405" s="313"/>
    </row>
    <row r="406" spans="1:12" ht="15" customHeight="1">
      <c r="A406" s="313"/>
      <c r="B406" s="314"/>
      <c r="C406" s="314"/>
      <c r="D406" s="314"/>
      <c r="E406" s="313"/>
      <c r="F406" s="313"/>
      <c r="G406" s="313"/>
      <c r="H406" s="313"/>
      <c r="I406" s="313"/>
      <c r="J406" s="313"/>
      <c r="K406" s="402"/>
      <c r="L406" s="313"/>
    </row>
    <row r="407" spans="1:12" ht="15" customHeight="1">
      <c r="A407" s="313"/>
      <c r="B407" s="314"/>
      <c r="C407" s="314"/>
      <c r="D407" s="314"/>
      <c r="E407" s="313"/>
      <c r="F407" s="313"/>
      <c r="G407" s="313"/>
      <c r="H407" s="313"/>
      <c r="I407" s="313"/>
      <c r="J407" s="313"/>
      <c r="K407" s="402"/>
      <c r="L407" s="313"/>
    </row>
    <row r="408" spans="1:12" ht="15" customHeight="1">
      <c r="A408" s="313"/>
      <c r="B408" s="314"/>
      <c r="C408" s="314"/>
      <c r="D408" s="314"/>
      <c r="E408" s="313"/>
      <c r="F408" s="313"/>
      <c r="G408" s="313"/>
      <c r="H408" s="313"/>
      <c r="I408" s="313"/>
      <c r="J408" s="313"/>
      <c r="K408" s="402"/>
      <c r="L408" s="313"/>
    </row>
    <row r="409" spans="1:12" ht="15" customHeight="1">
      <c r="A409" s="313"/>
      <c r="B409" s="314"/>
      <c r="C409" s="314"/>
      <c r="D409" s="314"/>
      <c r="E409" s="313"/>
      <c r="F409" s="313"/>
      <c r="G409" s="313"/>
      <c r="H409" s="313"/>
      <c r="I409" s="313"/>
      <c r="J409" s="313"/>
      <c r="K409" s="402"/>
      <c r="L409" s="313"/>
    </row>
    <row r="410" spans="1:12" ht="15" customHeight="1">
      <c r="A410" s="313"/>
      <c r="B410" s="314"/>
      <c r="C410" s="314"/>
      <c r="D410" s="314"/>
      <c r="E410" s="313"/>
      <c r="F410" s="313"/>
      <c r="G410" s="313"/>
      <c r="H410" s="313"/>
      <c r="I410" s="313"/>
      <c r="J410" s="313"/>
      <c r="K410" s="402"/>
      <c r="L410" s="313"/>
    </row>
    <row r="411" spans="1:12" ht="15" customHeight="1">
      <c r="A411" s="313"/>
      <c r="B411" s="314"/>
      <c r="C411" s="314"/>
      <c r="D411" s="314"/>
      <c r="E411" s="313"/>
      <c r="F411" s="313"/>
      <c r="G411" s="313"/>
      <c r="H411" s="313"/>
      <c r="I411" s="313"/>
      <c r="J411" s="313"/>
      <c r="K411" s="402"/>
      <c r="L411" s="313"/>
    </row>
    <row r="412" spans="1:12" ht="15" customHeight="1">
      <c r="A412" s="313"/>
      <c r="B412" s="314"/>
      <c r="C412" s="314"/>
      <c r="D412" s="314"/>
      <c r="E412" s="313"/>
      <c r="F412" s="313"/>
      <c r="G412" s="313"/>
      <c r="H412" s="313"/>
      <c r="I412" s="313"/>
      <c r="J412" s="313"/>
      <c r="K412" s="402"/>
      <c r="L412" s="313"/>
    </row>
    <row r="413" spans="1:12" ht="15" customHeight="1">
      <c r="A413" s="313"/>
      <c r="B413" s="314"/>
      <c r="C413" s="314"/>
      <c r="D413" s="314"/>
      <c r="E413" s="313"/>
      <c r="F413" s="313"/>
      <c r="G413" s="313"/>
      <c r="H413" s="313"/>
      <c r="I413" s="313"/>
      <c r="J413" s="313"/>
      <c r="K413" s="402"/>
      <c r="L413" s="313"/>
    </row>
    <row r="414" spans="1:12" ht="15" customHeight="1">
      <c r="A414" s="313"/>
      <c r="B414" s="314"/>
      <c r="C414" s="314"/>
      <c r="D414" s="314"/>
      <c r="E414" s="313"/>
      <c r="F414" s="313"/>
      <c r="G414" s="313"/>
      <c r="H414" s="313"/>
      <c r="I414" s="313"/>
      <c r="J414" s="313"/>
      <c r="K414" s="402"/>
      <c r="L414" s="313"/>
    </row>
    <row r="415" spans="1:12" ht="15" customHeight="1">
      <c r="A415" s="313"/>
      <c r="B415" s="314"/>
      <c r="C415" s="314"/>
      <c r="D415" s="314"/>
      <c r="E415" s="313"/>
      <c r="F415" s="313"/>
      <c r="G415" s="313"/>
      <c r="H415" s="313"/>
      <c r="I415" s="313"/>
      <c r="J415" s="313"/>
      <c r="K415" s="402"/>
      <c r="L415" s="313"/>
    </row>
    <row r="416" spans="1:12" ht="15" customHeight="1">
      <c r="A416" s="313"/>
      <c r="B416" s="314"/>
      <c r="C416" s="314"/>
      <c r="D416" s="314"/>
      <c r="E416" s="313"/>
      <c r="F416" s="313"/>
      <c r="G416" s="313"/>
      <c r="H416" s="313"/>
      <c r="I416" s="313"/>
      <c r="J416" s="313"/>
      <c r="K416" s="402"/>
      <c r="L416" s="313"/>
    </row>
    <row r="417" spans="1:12" ht="15" customHeight="1">
      <c r="A417" s="313"/>
      <c r="B417" s="314"/>
      <c r="C417" s="314"/>
      <c r="D417" s="314"/>
      <c r="E417" s="313"/>
      <c r="F417" s="313"/>
      <c r="G417" s="313"/>
      <c r="H417" s="313"/>
      <c r="I417" s="313"/>
      <c r="J417" s="313"/>
      <c r="K417" s="402"/>
      <c r="L417" s="313"/>
    </row>
    <row r="418" spans="1:12" ht="15" customHeight="1">
      <c r="A418" s="313"/>
      <c r="B418" s="314"/>
      <c r="C418" s="314"/>
      <c r="D418" s="314"/>
      <c r="E418" s="313"/>
      <c r="F418" s="313"/>
      <c r="G418" s="313"/>
      <c r="H418" s="313"/>
      <c r="I418" s="313"/>
      <c r="J418" s="313"/>
      <c r="K418" s="402"/>
      <c r="L418" s="313"/>
    </row>
    <row r="419" spans="1:12" ht="15" customHeight="1">
      <c r="A419" s="313"/>
      <c r="B419" s="314"/>
      <c r="C419" s="314"/>
      <c r="D419" s="314"/>
      <c r="E419" s="313"/>
      <c r="F419" s="313"/>
      <c r="G419" s="313"/>
      <c r="H419" s="313"/>
      <c r="I419" s="313"/>
      <c r="J419" s="313"/>
      <c r="K419" s="402"/>
      <c r="L419" s="313"/>
    </row>
    <row r="420" spans="1:12" ht="15" customHeight="1">
      <c r="A420" s="313"/>
      <c r="B420" s="314"/>
      <c r="C420" s="314"/>
      <c r="D420" s="314"/>
      <c r="E420" s="313"/>
      <c r="F420" s="313"/>
      <c r="G420" s="313"/>
      <c r="H420" s="313"/>
      <c r="I420" s="313"/>
      <c r="J420" s="313"/>
      <c r="K420" s="402"/>
      <c r="L420" s="313"/>
    </row>
    <row r="421" spans="1:12" ht="15" customHeight="1">
      <c r="A421" s="313"/>
      <c r="B421" s="314"/>
      <c r="C421" s="314"/>
      <c r="D421" s="314"/>
      <c r="E421" s="313"/>
      <c r="F421" s="313"/>
      <c r="G421" s="313"/>
      <c r="H421" s="313"/>
      <c r="I421" s="313"/>
      <c r="J421" s="313"/>
      <c r="K421" s="402"/>
      <c r="L421" s="313"/>
    </row>
    <row r="422" spans="1:12" ht="15" customHeight="1">
      <c r="A422" s="313"/>
      <c r="B422" s="314"/>
      <c r="C422" s="314"/>
      <c r="D422" s="314"/>
      <c r="E422" s="313"/>
      <c r="F422" s="313"/>
      <c r="G422" s="313"/>
      <c r="H422" s="313"/>
      <c r="I422" s="313"/>
      <c r="J422" s="313"/>
      <c r="K422" s="402"/>
      <c r="L422" s="313"/>
    </row>
    <row r="423" spans="1:12" ht="15" customHeight="1">
      <c r="A423" s="313"/>
      <c r="B423" s="314"/>
      <c r="C423" s="314"/>
      <c r="D423" s="314"/>
      <c r="E423" s="313"/>
      <c r="F423" s="313"/>
      <c r="G423" s="313"/>
      <c r="H423" s="313"/>
      <c r="I423" s="313"/>
      <c r="J423" s="313"/>
      <c r="K423" s="402"/>
      <c r="L423" s="313"/>
    </row>
    <row r="424" spans="1:12" ht="15" customHeight="1">
      <c r="A424" s="313"/>
      <c r="B424" s="314"/>
      <c r="C424" s="314"/>
      <c r="D424" s="314"/>
      <c r="E424" s="313"/>
      <c r="F424" s="313"/>
      <c r="G424" s="313"/>
      <c r="H424" s="313"/>
      <c r="I424" s="313"/>
      <c r="J424" s="313"/>
      <c r="K424" s="402"/>
      <c r="L424" s="313"/>
    </row>
    <row r="425" spans="1:12" ht="15" customHeight="1">
      <c r="A425" s="313"/>
      <c r="B425" s="314"/>
      <c r="C425" s="314"/>
      <c r="D425" s="314"/>
      <c r="E425" s="313"/>
      <c r="F425" s="313"/>
      <c r="G425" s="313"/>
      <c r="H425" s="313"/>
      <c r="I425" s="313"/>
      <c r="J425" s="313"/>
      <c r="K425" s="402"/>
      <c r="L425" s="313"/>
    </row>
    <row r="426" spans="1:12" ht="15" customHeight="1">
      <c r="A426" s="313"/>
      <c r="B426" s="314"/>
      <c r="C426" s="314"/>
      <c r="D426" s="314"/>
      <c r="E426" s="313"/>
      <c r="F426" s="313"/>
      <c r="G426" s="313"/>
      <c r="H426" s="313"/>
      <c r="I426" s="313"/>
      <c r="J426" s="313"/>
      <c r="K426" s="402"/>
      <c r="L426" s="313"/>
    </row>
    <row r="427" spans="1:12" ht="15" customHeight="1">
      <c r="A427" s="313"/>
      <c r="B427" s="314"/>
      <c r="C427" s="314"/>
      <c r="D427" s="314"/>
      <c r="E427" s="313"/>
      <c r="F427" s="313"/>
      <c r="G427" s="313"/>
      <c r="H427" s="313"/>
      <c r="I427" s="313"/>
      <c r="J427" s="313"/>
      <c r="K427" s="402"/>
      <c r="L427" s="313"/>
    </row>
    <row r="428" spans="1:12" ht="15" customHeight="1">
      <c r="A428" s="313"/>
      <c r="B428" s="314"/>
      <c r="C428" s="314"/>
      <c r="D428" s="314"/>
      <c r="E428" s="313"/>
      <c r="F428" s="313"/>
      <c r="G428" s="313"/>
      <c r="H428" s="313"/>
      <c r="I428" s="313"/>
      <c r="J428" s="313"/>
      <c r="K428" s="402"/>
      <c r="L428" s="313"/>
    </row>
    <row r="429" spans="1:12" ht="15" customHeight="1">
      <c r="A429" s="313"/>
      <c r="B429" s="314"/>
      <c r="C429" s="314"/>
      <c r="D429" s="314"/>
      <c r="E429" s="313"/>
      <c r="F429" s="313"/>
      <c r="G429" s="313"/>
      <c r="H429" s="313"/>
      <c r="I429" s="313"/>
      <c r="J429" s="313"/>
      <c r="K429" s="402"/>
      <c r="L429" s="313"/>
    </row>
    <row r="430" spans="1:12" ht="15" customHeight="1">
      <c r="A430" s="313"/>
      <c r="B430" s="314"/>
      <c r="C430" s="314"/>
      <c r="D430" s="314"/>
      <c r="E430" s="313"/>
      <c r="F430" s="313"/>
      <c r="G430" s="313"/>
      <c r="H430" s="313"/>
      <c r="I430" s="313"/>
      <c r="J430" s="313"/>
      <c r="K430" s="402"/>
      <c r="L430" s="313"/>
    </row>
    <row r="431" spans="1:12" ht="15" customHeight="1">
      <c r="A431" s="313"/>
      <c r="B431" s="314"/>
      <c r="C431" s="314"/>
      <c r="D431" s="314"/>
      <c r="E431" s="313"/>
      <c r="F431" s="313"/>
      <c r="G431" s="313"/>
      <c r="H431" s="313"/>
      <c r="I431" s="313"/>
      <c r="J431" s="313"/>
      <c r="K431" s="402"/>
      <c r="L431" s="313"/>
    </row>
    <row r="432" spans="1:12" ht="15" customHeight="1">
      <c r="A432" s="313"/>
      <c r="B432" s="314"/>
      <c r="C432" s="314"/>
      <c r="D432" s="314"/>
      <c r="E432" s="313"/>
      <c r="F432" s="313"/>
      <c r="G432" s="313"/>
      <c r="H432" s="313"/>
      <c r="I432" s="313"/>
      <c r="J432" s="313"/>
      <c r="K432" s="402"/>
      <c r="L432" s="313"/>
    </row>
    <row r="433" spans="1:12" ht="15" customHeight="1">
      <c r="A433" s="313"/>
      <c r="B433" s="314"/>
      <c r="C433" s="314"/>
      <c r="D433" s="314"/>
      <c r="E433" s="313"/>
      <c r="F433" s="313"/>
      <c r="G433" s="313"/>
      <c r="H433" s="313"/>
      <c r="I433" s="313"/>
      <c r="J433" s="313"/>
      <c r="K433" s="402"/>
      <c r="L433" s="313"/>
    </row>
    <row r="434" spans="1:12" ht="15" customHeight="1">
      <c r="A434" s="313"/>
      <c r="B434" s="314"/>
      <c r="C434" s="314"/>
      <c r="D434" s="314"/>
      <c r="E434" s="313"/>
      <c r="F434" s="313"/>
      <c r="G434" s="313"/>
      <c r="H434" s="313"/>
      <c r="I434" s="313"/>
      <c r="J434" s="313"/>
      <c r="K434" s="402"/>
      <c r="L434" s="313"/>
    </row>
    <row r="435" spans="1:12" ht="15" customHeight="1">
      <c r="A435" s="313"/>
      <c r="B435" s="314"/>
      <c r="C435" s="314"/>
      <c r="D435" s="314"/>
      <c r="E435" s="313"/>
      <c r="F435" s="313"/>
      <c r="G435" s="313"/>
      <c r="H435" s="313"/>
      <c r="I435" s="313"/>
      <c r="J435" s="313"/>
      <c r="K435" s="402"/>
      <c r="L435" s="313"/>
    </row>
    <row r="436" spans="1:12" ht="15" customHeight="1">
      <c r="A436" s="313"/>
      <c r="B436" s="314"/>
      <c r="C436" s="314"/>
      <c r="D436" s="314"/>
      <c r="E436" s="313"/>
      <c r="F436" s="313"/>
      <c r="G436" s="313"/>
      <c r="H436" s="313"/>
      <c r="I436" s="313"/>
      <c r="J436" s="313"/>
      <c r="K436" s="402"/>
      <c r="L436" s="313"/>
    </row>
    <row r="437" spans="1:12" ht="15" customHeight="1">
      <c r="A437" s="313"/>
      <c r="B437" s="314"/>
      <c r="C437" s="314"/>
      <c r="D437" s="314"/>
      <c r="E437" s="313"/>
      <c r="F437" s="313"/>
      <c r="G437" s="313"/>
      <c r="H437" s="313"/>
      <c r="I437" s="313"/>
      <c r="J437" s="313"/>
      <c r="K437" s="402"/>
      <c r="L437" s="313"/>
    </row>
    <row r="438" spans="1:12" ht="15" customHeight="1">
      <c r="A438" s="313"/>
      <c r="B438" s="314"/>
      <c r="C438" s="314"/>
      <c r="D438" s="314"/>
      <c r="E438" s="313"/>
      <c r="F438" s="313"/>
      <c r="G438" s="313"/>
      <c r="H438" s="313"/>
      <c r="I438" s="313"/>
      <c r="J438" s="313"/>
      <c r="K438" s="402"/>
      <c r="L438" s="313"/>
    </row>
    <row r="439" spans="1:12" ht="15" customHeight="1">
      <c r="A439" s="313"/>
      <c r="B439" s="314"/>
      <c r="C439" s="314"/>
      <c r="D439" s="314"/>
      <c r="E439" s="313"/>
      <c r="F439" s="313"/>
      <c r="G439" s="313"/>
      <c r="H439" s="313"/>
      <c r="I439" s="313"/>
      <c r="J439" s="313"/>
      <c r="K439" s="402"/>
      <c r="L439" s="313"/>
    </row>
    <row r="440" spans="1:12" ht="15" customHeight="1">
      <c r="A440" s="313"/>
      <c r="B440" s="314"/>
      <c r="C440" s="314"/>
      <c r="D440" s="314"/>
      <c r="E440" s="313"/>
      <c r="F440" s="313"/>
      <c r="G440" s="313"/>
      <c r="H440" s="313"/>
      <c r="I440" s="313"/>
      <c r="J440" s="313"/>
      <c r="K440" s="402"/>
      <c r="L440" s="313"/>
    </row>
    <row r="441" spans="1:12" ht="15" customHeight="1">
      <c r="A441" s="313"/>
      <c r="B441" s="314"/>
      <c r="C441" s="314"/>
      <c r="D441" s="314"/>
      <c r="E441" s="313"/>
      <c r="F441" s="313"/>
      <c r="G441" s="313"/>
      <c r="H441" s="313"/>
      <c r="I441" s="313"/>
      <c r="J441" s="313"/>
      <c r="K441" s="402"/>
      <c r="L441" s="313"/>
    </row>
    <row r="442" spans="1:12" ht="15" customHeight="1">
      <c r="A442" s="313"/>
      <c r="B442" s="314"/>
      <c r="C442" s="314"/>
      <c r="D442" s="314"/>
      <c r="E442" s="313"/>
      <c r="F442" s="313"/>
      <c r="G442" s="313"/>
      <c r="H442" s="313"/>
      <c r="I442" s="313"/>
      <c r="J442" s="313"/>
      <c r="K442" s="402"/>
      <c r="L442" s="313"/>
    </row>
    <row r="443" spans="1:12" ht="15" customHeight="1">
      <c r="A443" s="313"/>
      <c r="B443" s="314"/>
      <c r="C443" s="314"/>
      <c r="D443" s="314"/>
      <c r="E443" s="313"/>
      <c r="F443" s="313"/>
      <c r="G443" s="313"/>
      <c r="H443" s="313"/>
      <c r="I443" s="313"/>
      <c r="J443" s="313"/>
      <c r="K443" s="402"/>
      <c r="L443" s="313"/>
    </row>
    <row r="444" spans="1:12" ht="15" customHeight="1">
      <c r="A444" s="313"/>
      <c r="B444" s="314"/>
      <c r="C444" s="314"/>
      <c r="D444" s="314"/>
      <c r="E444" s="313"/>
      <c r="F444" s="313"/>
      <c r="G444" s="313"/>
      <c r="H444" s="313"/>
      <c r="I444" s="313"/>
      <c r="J444" s="313"/>
      <c r="K444" s="402"/>
      <c r="L444" s="313"/>
    </row>
    <row r="445" spans="1:12" ht="15" customHeight="1">
      <c r="A445" s="313"/>
      <c r="B445" s="314"/>
      <c r="C445" s="314"/>
      <c r="D445" s="314"/>
      <c r="E445" s="313"/>
      <c r="F445" s="313"/>
      <c r="G445" s="313"/>
      <c r="H445" s="313"/>
      <c r="I445" s="313"/>
      <c r="J445" s="313"/>
      <c r="K445" s="402"/>
      <c r="L445" s="313"/>
    </row>
    <row r="446" spans="1:12" ht="15" customHeight="1">
      <c r="A446" s="313"/>
      <c r="B446" s="314"/>
      <c r="C446" s="314"/>
      <c r="D446" s="314"/>
      <c r="E446" s="313"/>
      <c r="F446" s="313"/>
      <c r="G446" s="313"/>
      <c r="H446" s="313"/>
      <c r="I446" s="313"/>
      <c r="J446" s="313"/>
      <c r="K446" s="402"/>
      <c r="L446" s="313"/>
    </row>
    <row r="447" spans="1:12" ht="15" customHeight="1">
      <c r="A447" s="313"/>
      <c r="B447" s="314"/>
      <c r="C447" s="314"/>
      <c r="D447" s="314"/>
      <c r="E447" s="313"/>
      <c r="F447" s="313"/>
      <c r="G447" s="313"/>
      <c r="H447" s="313"/>
      <c r="I447" s="313"/>
      <c r="J447" s="313"/>
      <c r="K447" s="402"/>
      <c r="L447" s="313"/>
    </row>
    <row r="448" spans="1:12" ht="15" customHeight="1">
      <c r="A448" s="313"/>
      <c r="B448" s="314"/>
      <c r="C448" s="314"/>
      <c r="D448" s="314"/>
      <c r="E448" s="313"/>
      <c r="F448" s="313"/>
      <c r="G448" s="313"/>
      <c r="H448" s="313"/>
      <c r="I448" s="313"/>
      <c r="J448" s="313"/>
      <c r="K448" s="402"/>
      <c r="L448" s="313"/>
    </row>
    <row r="449" spans="1:12" ht="15" customHeight="1">
      <c r="A449" s="313"/>
      <c r="B449" s="314"/>
      <c r="C449" s="314"/>
      <c r="D449" s="314"/>
      <c r="E449" s="313"/>
      <c r="F449" s="313"/>
      <c r="G449" s="313"/>
      <c r="H449" s="313"/>
      <c r="I449" s="313"/>
      <c r="J449" s="313"/>
      <c r="K449" s="402"/>
      <c r="L449" s="313"/>
    </row>
    <row r="450" spans="1:12" ht="15" customHeight="1">
      <c r="A450" s="313"/>
      <c r="B450" s="314"/>
      <c r="C450" s="314"/>
      <c r="D450" s="314"/>
      <c r="E450" s="313"/>
      <c r="F450" s="313"/>
      <c r="G450" s="313"/>
      <c r="H450" s="313"/>
      <c r="I450" s="313"/>
      <c r="J450" s="313"/>
      <c r="K450" s="402"/>
      <c r="L450" s="313"/>
    </row>
    <row r="451" spans="1:12" ht="15" customHeight="1">
      <c r="A451" s="313"/>
      <c r="B451" s="314"/>
      <c r="C451" s="314"/>
      <c r="D451" s="314"/>
      <c r="E451" s="313"/>
      <c r="F451" s="313"/>
      <c r="G451" s="313"/>
      <c r="H451" s="313"/>
      <c r="I451" s="313"/>
      <c r="J451" s="313"/>
      <c r="K451" s="402"/>
      <c r="L451" s="313"/>
    </row>
    <row r="452" spans="1:12" ht="15" customHeight="1">
      <c r="A452" s="313"/>
      <c r="B452" s="314"/>
      <c r="C452" s="314"/>
      <c r="D452" s="314"/>
      <c r="E452" s="313"/>
      <c r="F452" s="313"/>
      <c r="G452" s="313"/>
      <c r="H452" s="313"/>
      <c r="I452" s="313"/>
      <c r="J452" s="313"/>
      <c r="K452" s="402"/>
      <c r="L452" s="313"/>
    </row>
    <row r="453" spans="1:12" ht="15" customHeight="1">
      <c r="A453" s="313"/>
      <c r="B453" s="314"/>
      <c r="C453" s="314"/>
      <c r="D453" s="314"/>
      <c r="E453" s="313"/>
      <c r="F453" s="313"/>
      <c r="G453" s="313"/>
      <c r="H453" s="313"/>
      <c r="I453" s="313"/>
      <c r="J453" s="313"/>
      <c r="K453" s="402"/>
      <c r="L453" s="313"/>
    </row>
    <row r="454" spans="1:12" ht="15" customHeight="1">
      <c r="A454" s="313"/>
      <c r="B454" s="314"/>
      <c r="C454" s="314"/>
      <c r="D454" s="314"/>
      <c r="E454" s="313"/>
      <c r="F454" s="313"/>
      <c r="G454" s="313"/>
      <c r="H454" s="313"/>
      <c r="I454" s="313"/>
      <c r="J454" s="313"/>
      <c r="K454" s="402"/>
      <c r="L454" s="313"/>
    </row>
    <row r="455" spans="1:12" ht="15" customHeight="1">
      <c r="A455" s="313"/>
      <c r="B455" s="314"/>
      <c r="C455" s="314"/>
      <c r="D455" s="314"/>
      <c r="E455" s="313"/>
      <c r="F455" s="313"/>
      <c r="G455" s="313"/>
      <c r="H455" s="313"/>
      <c r="I455" s="313"/>
      <c r="J455" s="313"/>
      <c r="K455" s="402"/>
      <c r="L455" s="313"/>
    </row>
    <row r="456" spans="1:12" ht="15" customHeight="1">
      <c r="A456" s="313"/>
      <c r="B456" s="314"/>
      <c r="C456" s="314"/>
      <c r="D456" s="314"/>
      <c r="E456" s="313"/>
      <c r="F456" s="313"/>
      <c r="G456" s="313"/>
      <c r="H456" s="313"/>
      <c r="I456" s="313"/>
      <c r="J456" s="313"/>
      <c r="K456" s="402"/>
      <c r="L456" s="313"/>
    </row>
    <row r="457" spans="1:12" ht="15" customHeight="1">
      <c r="A457" s="313"/>
      <c r="B457" s="314"/>
      <c r="C457" s="314"/>
      <c r="D457" s="314"/>
      <c r="E457" s="313"/>
      <c r="F457" s="313"/>
      <c r="G457" s="313"/>
      <c r="H457" s="313"/>
      <c r="I457" s="313"/>
      <c r="J457" s="313"/>
      <c r="K457" s="402"/>
      <c r="L457" s="313"/>
    </row>
    <row r="458" spans="1:12" ht="15" customHeight="1">
      <c r="A458" s="313"/>
      <c r="B458" s="314"/>
      <c r="C458" s="314"/>
      <c r="D458" s="314"/>
      <c r="E458" s="313"/>
      <c r="F458" s="313"/>
      <c r="G458" s="313"/>
      <c r="H458" s="313"/>
      <c r="I458" s="313"/>
      <c r="J458" s="313"/>
      <c r="K458" s="402"/>
      <c r="L458" s="313"/>
    </row>
    <row r="459" spans="1:12" ht="15" customHeight="1">
      <c r="A459" s="313"/>
      <c r="B459" s="314"/>
      <c r="C459" s="314"/>
      <c r="D459" s="314"/>
      <c r="E459" s="313"/>
      <c r="F459" s="313"/>
      <c r="G459" s="313"/>
      <c r="H459" s="313"/>
      <c r="I459" s="313"/>
      <c r="J459" s="313"/>
      <c r="K459" s="402"/>
      <c r="L459" s="313"/>
    </row>
    <row r="460" spans="1:12" ht="15" customHeight="1">
      <c r="A460" s="313"/>
      <c r="B460" s="314"/>
      <c r="C460" s="314"/>
      <c r="D460" s="314"/>
      <c r="E460" s="313"/>
      <c r="F460" s="313"/>
      <c r="G460" s="313"/>
      <c r="H460" s="313"/>
      <c r="I460" s="313"/>
      <c r="J460" s="313"/>
      <c r="K460" s="402"/>
      <c r="L460" s="313"/>
    </row>
    <row r="461" spans="1:12" ht="15" customHeight="1">
      <c r="A461" s="313"/>
      <c r="B461" s="314"/>
      <c r="C461" s="314"/>
      <c r="D461" s="314"/>
      <c r="E461" s="313"/>
      <c r="F461" s="313"/>
      <c r="G461" s="313"/>
      <c r="H461" s="313"/>
      <c r="I461" s="313"/>
      <c r="J461" s="313"/>
      <c r="K461" s="402"/>
      <c r="L461" s="313"/>
    </row>
    <row r="462" spans="1:12" ht="15" customHeight="1">
      <c r="A462" s="313"/>
      <c r="B462" s="314"/>
      <c r="C462" s="314"/>
      <c r="D462" s="314"/>
      <c r="E462" s="313"/>
      <c r="F462" s="313"/>
      <c r="G462" s="313"/>
      <c r="H462" s="313"/>
      <c r="I462" s="313"/>
      <c r="J462" s="313"/>
      <c r="K462" s="402"/>
      <c r="L462" s="313"/>
    </row>
    <row r="463" spans="1:12" ht="15" customHeight="1">
      <c r="A463" s="313"/>
      <c r="B463" s="314"/>
      <c r="C463" s="314"/>
      <c r="D463" s="314"/>
      <c r="E463" s="313"/>
      <c r="F463" s="313"/>
      <c r="G463" s="313"/>
      <c r="H463" s="313"/>
      <c r="I463" s="313"/>
      <c r="J463" s="313"/>
      <c r="K463" s="402"/>
      <c r="L463" s="313"/>
    </row>
    <row r="464" spans="1:12" ht="15" customHeight="1">
      <c r="A464" s="313"/>
      <c r="B464" s="314"/>
      <c r="C464" s="314"/>
      <c r="D464" s="314"/>
      <c r="E464" s="313"/>
      <c r="F464" s="313"/>
      <c r="G464" s="313"/>
      <c r="H464" s="313"/>
      <c r="I464" s="313"/>
      <c r="J464" s="313"/>
      <c r="K464" s="402"/>
      <c r="L464" s="313"/>
    </row>
    <row r="465" spans="1:12" ht="15" customHeight="1">
      <c r="A465" s="313"/>
      <c r="B465" s="314"/>
      <c r="C465" s="314"/>
      <c r="D465" s="314"/>
      <c r="E465" s="313"/>
      <c r="F465" s="313"/>
      <c r="G465" s="313"/>
      <c r="H465" s="313"/>
      <c r="I465" s="313"/>
      <c r="J465" s="313"/>
      <c r="K465" s="402"/>
      <c r="L465" s="313"/>
    </row>
    <row r="466" spans="1:12" ht="15" customHeight="1">
      <c r="A466" s="313"/>
      <c r="B466" s="314"/>
      <c r="C466" s="314"/>
      <c r="D466" s="314"/>
      <c r="E466" s="313"/>
      <c r="F466" s="313"/>
      <c r="G466" s="313"/>
      <c r="H466" s="313"/>
      <c r="I466" s="313"/>
      <c r="J466" s="313"/>
      <c r="K466" s="402"/>
      <c r="L466" s="313"/>
    </row>
    <row r="467" spans="1:12" ht="15" customHeight="1">
      <c r="A467" s="313"/>
      <c r="B467" s="314"/>
      <c r="C467" s="314"/>
      <c r="D467" s="314"/>
      <c r="E467" s="313"/>
      <c r="F467" s="313"/>
      <c r="G467" s="313"/>
      <c r="H467" s="313"/>
      <c r="I467" s="313"/>
      <c r="J467" s="313"/>
      <c r="K467" s="402"/>
      <c r="L467" s="313"/>
    </row>
    <row r="468" spans="1:12" ht="15" customHeight="1">
      <c r="A468" s="313"/>
      <c r="B468" s="314"/>
      <c r="C468" s="314"/>
      <c r="D468" s="314"/>
      <c r="E468" s="313"/>
      <c r="F468" s="313"/>
      <c r="G468" s="313"/>
      <c r="H468" s="313"/>
      <c r="I468" s="313"/>
      <c r="J468" s="313"/>
      <c r="K468" s="402"/>
      <c r="L468" s="313"/>
    </row>
    <row r="469" spans="1:12" ht="15" customHeight="1">
      <c r="A469" s="313"/>
      <c r="B469" s="314"/>
      <c r="C469" s="314"/>
      <c r="D469" s="314"/>
      <c r="E469" s="313"/>
      <c r="F469" s="313"/>
      <c r="G469" s="313"/>
      <c r="H469" s="313"/>
      <c r="I469" s="313"/>
      <c r="J469" s="313"/>
      <c r="K469" s="402"/>
      <c r="L469" s="313"/>
    </row>
    <row r="470" spans="1:12" ht="15" customHeight="1">
      <c r="A470" s="313"/>
      <c r="B470" s="314"/>
      <c r="C470" s="314"/>
      <c r="D470" s="314"/>
      <c r="E470" s="313"/>
      <c r="F470" s="313"/>
      <c r="G470" s="313"/>
      <c r="H470" s="313"/>
      <c r="I470" s="313"/>
      <c r="J470" s="313"/>
      <c r="K470" s="402"/>
      <c r="L470" s="313"/>
    </row>
    <row r="471" spans="1:12" ht="15" customHeight="1">
      <c r="A471" s="313"/>
      <c r="B471" s="314"/>
      <c r="C471" s="314"/>
      <c r="D471" s="314"/>
      <c r="E471" s="313"/>
      <c r="F471" s="313"/>
      <c r="G471" s="313"/>
      <c r="H471" s="313"/>
      <c r="I471" s="313"/>
      <c r="J471" s="313"/>
      <c r="K471" s="402"/>
      <c r="L471" s="313"/>
    </row>
    <row r="472" spans="1:12" ht="15" customHeight="1">
      <c r="A472" s="313"/>
      <c r="B472" s="314"/>
      <c r="C472" s="314"/>
      <c r="D472" s="314"/>
      <c r="E472" s="313"/>
      <c r="F472" s="313"/>
      <c r="G472" s="313"/>
      <c r="H472" s="313"/>
      <c r="I472" s="313"/>
      <c r="J472" s="313"/>
      <c r="K472" s="402"/>
      <c r="L472" s="313"/>
    </row>
    <row r="473" spans="1:12" ht="15" customHeight="1">
      <c r="A473" s="313"/>
      <c r="B473" s="314"/>
      <c r="C473" s="314"/>
      <c r="D473" s="314"/>
      <c r="E473" s="313"/>
      <c r="F473" s="313"/>
      <c r="G473" s="313"/>
      <c r="H473" s="313"/>
      <c r="I473" s="313"/>
      <c r="J473" s="313"/>
      <c r="K473" s="402"/>
      <c r="L473" s="313"/>
    </row>
    <row r="474" spans="1:12" ht="15" customHeight="1">
      <c r="A474" s="313"/>
      <c r="B474" s="314"/>
      <c r="C474" s="314"/>
      <c r="D474" s="314"/>
      <c r="E474" s="313"/>
      <c r="F474" s="313"/>
      <c r="G474" s="313"/>
      <c r="H474" s="313"/>
      <c r="I474" s="313"/>
      <c r="J474" s="313"/>
      <c r="K474" s="402"/>
      <c r="L474" s="313"/>
    </row>
    <row r="475" spans="1:12" ht="15" customHeight="1">
      <c r="A475" s="313"/>
      <c r="B475" s="314"/>
      <c r="C475" s="314"/>
      <c r="D475" s="314"/>
      <c r="E475" s="313"/>
      <c r="F475" s="313"/>
      <c r="G475" s="313"/>
      <c r="H475" s="313"/>
      <c r="I475" s="313"/>
      <c r="J475" s="313"/>
      <c r="K475" s="402"/>
      <c r="L475" s="313"/>
    </row>
    <row r="476" spans="1:12" ht="15" customHeight="1">
      <c r="A476" s="313"/>
      <c r="B476" s="314"/>
      <c r="C476" s="314"/>
      <c r="D476" s="314"/>
      <c r="E476" s="313"/>
      <c r="F476" s="313"/>
      <c r="G476" s="313"/>
      <c r="H476" s="313"/>
      <c r="I476" s="313"/>
      <c r="J476" s="313"/>
      <c r="K476" s="402"/>
      <c r="L476" s="313"/>
    </row>
    <row r="477" spans="1:12" ht="15" customHeight="1">
      <c r="A477" s="313"/>
      <c r="B477" s="314"/>
      <c r="C477" s="314"/>
      <c r="D477" s="314"/>
      <c r="E477" s="313"/>
      <c r="F477" s="313"/>
      <c r="G477" s="313"/>
      <c r="H477" s="313"/>
      <c r="I477" s="313"/>
      <c r="J477" s="313"/>
      <c r="K477" s="402"/>
      <c r="L477" s="313"/>
    </row>
    <row r="478" spans="1:12" ht="15" customHeight="1">
      <c r="A478" s="313"/>
      <c r="B478" s="314"/>
      <c r="C478" s="314"/>
      <c r="D478" s="314"/>
      <c r="E478" s="313"/>
      <c r="F478" s="313"/>
      <c r="G478" s="313"/>
      <c r="H478" s="313"/>
      <c r="I478" s="313"/>
      <c r="J478" s="313"/>
      <c r="K478" s="402"/>
      <c r="L478" s="313"/>
    </row>
    <row r="479" spans="1:12" ht="15" customHeight="1">
      <c r="A479" s="313"/>
      <c r="B479" s="314"/>
      <c r="C479" s="314"/>
      <c r="D479" s="314"/>
      <c r="E479" s="313"/>
      <c r="F479" s="313"/>
      <c r="G479" s="313"/>
      <c r="H479" s="313"/>
      <c r="I479" s="313"/>
      <c r="J479" s="313"/>
      <c r="K479" s="402"/>
      <c r="L479" s="313"/>
    </row>
    <row r="480" spans="1:12" ht="15" customHeight="1">
      <c r="A480" s="313"/>
      <c r="B480" s="314"/>
      <c r="C480" s="314"/>
      <c r="D480" s="314"/>
      <c r="E480" s="313"/>
      <c r="F480" s="313"/>
      <c r="G480" s="313"/>
      <c r="H480" s="313"/>
      <c r="I480" s="313"/>
      <c r="J480" s="313"/>
      <c r="K480" s="402"/>
      <c r="L480" s="313"/>
    </row>
    <row r="481" spans="1:12" ht="15" customHeight="1">
      <c r="A481" s="313"/>
      <c r="B481" s="314"/>
      <c r="C481" s="314"/>
      <c r="D481" s="314"/>
      <c r="E481" s="313"/>
      <c r="F481" s="313"/>
      <c r="G481" s="313"/>
      <c r="H481" s="313"/>
      <c r="I481" s="313"/>
      <c r="J481" s="313"/>
      <c r="K481" s="402"/>
      <c r="L481" s="313"/>
    </row>
    <row r="482" spans="1:12" ht="15" customHeight="1">
      <c r="A482" s="313"/>
      <c r="B482" s="314"/>
      <c r="C482" s="314"/>
      <c r="D482" s="314"/>
      <c r="E482" s="313"/>
      <c r="F482" s="313"/>
      <c r="G482" s="313"/>
      <c r="H482" s="313"/>
      <c r="I482" s="313"/>
      <c r="J482" s="313"/>
      <c r="K482" s="402"/>
      <c r="L482" s="313"/>
    </row>
    <row r="483" spans="1:12" ht="15" customHeight="1">
      <c r="A483" s="313"/>
      <c r="B483" s="314"/>
      <c r="C483" s="314"/>
      <c r="D483" s="314"/>
      <c r="E483" s="313"/>
      <c r="F483" s="313"/>
      <c r="G483" s="313"/>
      <c r="H483" s="313"/>
      <c r="I483" s="313"/>
      <c r="J483" s="313"/>
      <c r="K483" s="402"/>
      <c r="L483" s="313"/>
    </row>
    <row r="484" spans="1:12" ht="15" customHeight="1">
      <c r="A484" s="313"/>
      <c r="B484" s="314"/>
      <c r="C484" s="314"/>
      <c r="D484" s="314"/>
      <c r="E484" s="313"/>
      <c r="F484" s="313"/>
      <c r="G484" s="313"/>
      <c r="H484" s="313"/>
      <c r="I484" s="313"/>
      <c r="J484" s="313"/>
      <c r="K484" s="402"/>
      <c r="L484" s="313"/>
    </row>
    <row r="485" spans="1:12" ht="15" customHeight="1">
      <c r="A485" s="313"/>
      <c r="B485" s="314"/>
      <c r="C485" s="314"/>
      <c r="D485" s="314"/>
      <c r="E485" s="313"/>
      <c r="F485" s="313"/>
      <c r="G485" s="313"/>
      <c r="H485" s="313"/>
      <c r="I485" s="313"/>
      <c r="J485" s="313"/>
      <c r="K485" s="402"/>
      <c r="L485" s="313"/>
    </row>
    <row r="486" spans="1:12" ht="15" customHeight="1">
      <c r="A486" s="313"/>
      <c r="B486" s="314"/>
      <c r="C486" s="314"/>
      <c r="D486" s="314"/>
      <c r="E486" s="313"/>
      <c r="F486" s="313"/>
      <c r="G486" s="313"/>
      <c r="H486" s="313"/>
      <c r="I486" s="313"/>
      <c r="J486" s="313"/>
      <c r="K486" s="402"/>
      <c r="L486" s="313"/>
    </row>
    <row r="487" spans="1:12" ht="15" customHeight="1">
      <c r="A487" s="313"/>
      <c r="B487" s="314"/>
      <c r="C487" s="314"/>
      <c r="D487" s="314"/>
      <c r="E487" s="313"/>
      <c r="F487" s="313"/>
      <c r="G487" s="313"/>
      <c r="H487" s="313"/>
      <c r="I487" s="313"/>
      <c r="J487" s="313"/>
      <c r="K487" s="402"/>
      <c r="L487" s="313"/>
    </row>
    <row r="488" spans="1:12" ht="15" customHeight="1">
      <c r="A488" s="313"/>
      <c r="B488" s="314"/>
      <c r="C488" s="314"/>
      <c r="D488" s="314"/>
      <c r="E488" s="313"/>
      <c r="F488" s="313"/>
      <c r="G488" s="313"/>
      <c r="H488" s="313"/>
      <c r="I488" s="313"/>
      <c r="J488" s="313"/>
      <c r="K488" s="402"/>
      <c r="L488" s="313"/>
    </row>
    <row r="489" spans="1:12" ht="15" customHeight="1">
      <c r="A489" s="313"/>
      <c r="B489" s="314"/>
      <c r="C489" s="314"/>
      <c r="D489" s="314"/>
      <c r="E489" s="313"/>
      <c r="F489" s="313"/>
      <c r="G489" s="313"/>
      <c r="H489" s="313"/>
      <c r="I489" s="313"/>
      <c r="J489" s="313"/>
      <c r="K489" s="402"/>
      <c r="L489" s="313"/>
    </row>
    <row r="490" spans="1:12" ht="15" customHeight="1">
      <c r="A490" s="313"/>
      <c r="B490" s="314"/>
      <c r="C490" s="314"/>
      <c r="D490" s="314"/>
      <c r="E490" s="313"/>
      <c r="F490" s="313"/>
      <c r="G490" s="313"/>
      <c r="H490" s="313"/>
      <c r="I490" s="313"/>
      <c r="J490" s="313"/>
      <c r="K490" s="402"/>
      <c r="L490" s="313"/>
    </row>
    <row r="491" spans="1:12" ht="15" customHeight="1">
      <c r="A491" s="313"/>
      <c r="B491" s="314"/>
      <c r="C491" s="314"/>
      <c r="D491" s="314"/>
      <c r="E491" s="313"/>
      <c r="F491" s="313"/>
      <c r="G491" s="313"/>
      <c r="H491" s="313"/>
      <c r="I491" s="313"/>
      <c r="J491" s="313"/>
      <c r="K491" s="402"/>
      <c r="L491" s="313"/>
    </row>
    <row r="492" spans="1:12" ht="15" customHeight="1">
      <c r="A492" s="313"/>
      <c r="B492" s="314"/>
      <c r="C492" s="314"/>
      <c r="D492" s="314"/>
      <c r="E492" s="313"/>
      <c r="F492" s="313"/>
      <c r="G492" s="313"/>
      <c r="H492" s="313"/>
      <c r="I492" s="313"/>
      <c r="J492" s="313"/>
      <c r="K492" s="402"/>
      <c r="L492" s="313"/>
    </row>
    <row r="493" spans="1:12" ht="15" customHeight="1">
      <c r="A493" s="313"/>
      <c r="B493" s="314"/>
      <c r="C493" s="314"/>
      <c r="D493" s="314"/>
      <c r="E493" s="313"/>
      <c r="F493" s="313"/>
      <c r="G493" s="313"/>
      <c r="H493" s="313"/>
      <c r="I493" s="313"/>
      <c r="J493" s="313"/>
      <c r="K493" s="402"/>
      <c r="L493" s="313"/>
    </row>
    <row r="494" spans="1:12" ht="15" customHeight="1">
      <c r="A494" s="313"/>
      <c r="B494" s="314"/>
      <c r="C494" s="314"/>
      <c r="D494" s="314"/>
      <c r="E494" s="313"/>
      <c r="F494" s="313"/>
      <c r="G494" s="313"/>
      <c r="H494" s="313"/>
      <c r="I494" s="313"/>
      <c r="J494" s="313"/>
      <c r="K494" s="402"/>
      <c r="L494" s="313"/>
    </row>
    <row r="495" spans="1:12" ht="15" customHeight="1">
      <c r="A495" s="313"/>
      <c r="B495" s="314"/>
      <c r="C495" s="314"/>
      <c r="D495" s="314"/>
      <c r="E495" s="313"/>
      <c r="F495" s="313"/>
      <c r="G495" s="313"/>
      <c r="H495" s="313"/>
      <c r="I495" s="313"/>
      <c r="J495" s="313"/>
      <c r="K495" s="402"/>
      <c r="L495" s="313"/>
    </row>
    <row r="496" spans="1:12" ht="15" customHeight="1">
      <c r="A496" s="313"/>
      <c r="B496" s="314"/>
      <c r="C496" s="314"/>
      <c r="D496" s="314"/>
      <c r="E496" s="313"/>
      <c r="F496" s="313"/>
      <c r="G496" s="313"/>
      <c r="H496" s="313"/>
      <c r="I496" s="313"/>
      <c r="J496" s="313"/>
      <c r="K496" s="402"/>
      <c r="L496" s="313"/>
    </row>
    <row r="497" spans="1:12" ht="15" customHeight="1">
      <c r="A497" s="313"/>
      <c r="B497" s="314"/>
      <c r="C497" s="314"/>
      <c r="D497" s="314"/>
      <c r="E497" s="313"/>
      <c r="F497" s="313"/>
      <c r="G497" s="313"/>
      <c r="H497" s="313"/>
      <c r="I497" s="313"/>
      <c r="J497" s="313"/>
      <c r="K497" s="402"/>
      <c r="L497" s="313"/>
    </row>
    <row r="498" spans="1:12" ht="15" customHeight="1">
      <c r="A498" s="313"/>
      <c r="B498" s="314"/>
      <c r="C498" s="314"/>
      <c r="D498" s="314"/>
      <c r="E498" s="313"/>
      <c r="F498" s="313"/>
      <c r="G498" s="313"/>
      <c r="H498" s="313"/>
      <c r="I498" s="313"/>
      <c r="J498" s="313"/>
      <c r="K498" s="402"/>
      <c r="L498" s="313"/>
    </row>
    <row r="499" spans="1:12" ht="15" customHeight="1">
      <c r="A499" s="313"/>
      <c r="B499" s="314"/>
      <c r="C499" s="314"/>
      <c r="D499" s="314"/>
      <c r="E499" s="313"/>
      <c r="F499" s="313"/>
      <c r="G499" s="313"/>
      <c r="H499" s="313"/>
      <c r="I499" s="313"/>
      <c r="J499" s="313"/>
      <c r="K499" s="402"/>
      <c r="L499" s="313"/>
    </row>
    <row r="500" spans="1:12" ht="15" customHeight="1">
      <c r="A500" s="313"/>
      <c r="B500" s="314"/>
      <c r="C500" s="314"/>
      <c r="D500" s="314"/>
      <c r="E500" s="313"/>
      <c r="F500" s="313"/>
      <c r="G500" s="313"/>
      <c r="H500" s="313"/>
      <c r="I500" s="313"/>
      <c r="J500" s="313"/>
      <c r="K500" s="402"/>
      <c r="L500" s="313"/>
    </row>
    <row r="501" spans="1:12" ht="15" customHeight="1">
      <c r="A501" s="313"/>
      <c r="B501" s="314"/>
      <c r="C501" s="314"/>
      <c r="D501" s="314"/>
      <c r="E501" s="313"/>
      <c r="F501" s="313"/>
      <c r="G501" s="313"/>
      <c r="H501" s="313"/>
      <c r="I501" s="313"/>
      <c r="J501" s="313"/>
      <c r="K501" s="402"/>
      <c r="L501" s="313"/>
    </row>
    <row r="502" spans="1:12" ht="15" customHeight="1">
      <c r="A502" s="313"/>
      <c r="B502" s="314"/>
      <c r="C502" s="314"/>
      <c r="D502" s="314"/>
      <c r="E502" s="313"/>
      <c r="F502" s="313"/>
      <c r="G502" s="313"/>
      <c r="H502" s="313"/>
      <c r="I502" s="313"/>
      <c r="J502" s="313"/>
      <c r="K502" s="402"/>
      <c r="L502" s="313"/>
    </row>
    <row r="503" spans="1:12" ht="15" customHeight="1">
      <c r="A503" s="313"/>
      <c r="B503" s="314"/>
      <c r="C503" s="314"/>
      <c r="D503" s="314"/>
      <c r="E503" s="313"/>
      <c r="F503" s="313"/>
      <c r="G503" s="313"/>
      <c r="H503" s="313"/>
      <c r="I503" s="313"/>
      <c r="J503" s="313"/>
      <c r="K503" s="402"/>
      <c r="L503" s="313"/>
    </row>
    <row r="504" spans="1:12" ht="15" customHeight="1">
      <c r="A504" s="313"/>
      <c r="B504" s="314"/>
      <c r="C504" s="314"/>
      <c r="D504" s="314"/>
      <c r="E504" s="313"/>
      <c r="F504" s="313"/>
      <c r="G504" s="313"/>
      <c r="H504" s="313"/>
      <c r="I504" s="313"/>
      <c r="J504" s="313"/>
      <c r="K504" s="402"/>
      <c r="L504" s="313"/>
    </row>
    <row r="505" spans="1:12" ht="15" customHeight="1">
      <c r="A505" s="313"/>
      <c r="B505" s="314"/>
      <c r="C505" s="314"/>
      <c r="D505" s="314"/>
      <c r="E505" s="313"/>
      <c r="F505" s="313"/>
      <c r="G505" s="313"/>
      <c r="H505" s="313"/>
      <c r="I505" s="313"/>
      <c r="J505" s="313"/>
      <c r="K505" s="402"/>
      <c r="L505" s="313"/>
    </row>
    <row r="506" spans="1:12" ht="15" customHeight="1">
      <c r="A506" s="313"/>
      <c r="B506" s="314"/>
      <c r="C506" s="314"/>
      <c r="D506" s="314"/>
      <c r="E506" s="313"/>
      <c r="F506" s="313"/>
      <c r="G506" s="313"/>
      <c r="H506" s="313"/>
      <c r="I506" s="313"/>
      <c r="J506" s="313"/>
      <c r="K506" s="402"/>
      <c r="L506" s="313"/>
    </row>
    <row r="507" spans="1:12" ht="15" customHeight="1">
      <c r="A507" s="313"/>
      <c r="B507" s="314"/>
      <c r="C507" s="314"/>
      <c r="D507" s="314"/>
      <c r="E507" s="313"/>
      <c r="F507" s="313"/>
      <c r="G507" s="313"/>
      <c r="H507" s="313"/>
      <c r="I507" s="313"/>
      <c r="J507" s="313"/>
      <c r="K507" s="402"/>
      <c r="L507" s="313"/>
    </row>
    <row r="508" spans="1:12" ht="15" customHeight="1">
      <c r="A508" s="313"/>
      <c r="B508" s="314"/>
      <c r="C508" s="314"/>
      <c r="D508" s="314"/>
      <c r="E508" s="313"/>
      <c r="F508" s="313"/>
      <c r="G508" s="313"/>
      <c r="H508" s="313"/>
      <c r="I508" s="313"/>
      <c r="J508" s="313"/>
      <c r="K508" s="402"/>
      <c r="L508" s="313"/>
    </row>
    <row r="509" spans="1:12" ht="15" customHeight="1">
      <c r="A509" s="313"/>
      <c r="B509" s="314"/>
      <c r="C509" s="314"/>
      <c r="D509" s="314"/>
      <c r="E509" s="313"/>
      <c r="F509" s="313"/>
      <c r="G509" s="313"/>
      <c r="H509" s="313"/>
      <c r="I509" s="313"/>
      <c r="J509" s="313"/>
      <c r="K509" s="402"/>
      <c r="L509" s="313"/>
    </row>
    <row r="510" spans="1:12" ht="15" customHeight="1">
      <c r="A510" s="313"/>
      <c r="B510" s="314"/>
      <c r="C510" s="314"/>
      <c r="D510" s="314"/>
      <c r="E510" s="313"/>
      <c r="F510" s="313"/>
      <c r="G510" s="313"/>
      <c r="H510" s="313"/>
      <c r="I510" s="313"/>
      <c r="J510" s="313"/>
      <c r="K510" s="402"/>
      <c r="L510" s="313"/>
    </row>
    <row r="511" spans="1:12" ht="15" customHeight="1">
      <c r="A511" s="313"/>
      <c r="B511" s="314"/>
      <c r="C511" s="314"/>
      <c r="D511" s="314"/>
      <c r="E511" s="313"/>
      <c r="F511" s="313"/>
      <c r="G511" s="313"/>
      <c r="H511" s="313"/>
      <c r="I511" s="313"/>
      <c r="J511" s="313"/>
      <c r="K511" s="402"/>
      <c r="L511" s="313"/>
    </row>
    <row r="512" spans="1:12" ht="15" customHeight="1">
      <c r="A512" s="313"/>
      <c r="B512" s="314"/>
      <c r="C512" s="314"/>
      <c r="D512" s="314"/>
      <c r="E512" s="313"/>
      <c r="F512" s="313"/>
      <c r="G512" s="313"/>
      <c r="H512" s="313"/>
      <c r="I512" s="313"/>
      <c r="J512" s="313"/>
      <c r="K512" s="402"/>
      <c r="L512" s="313"/>
    </row>
    <row r="513" spans="1:12" ht="15" customHeight="1">
      <c r="A513" s="313"/>
      <c r="B513" s="314"/>
      <c r="C513" s="314"/>
      <c r="D513" s="314"/>
      <c r="E513" s="313"/>
      <c r="F513" s="313"/>
      <c r="G513" s="313"/>
      <c r="H513" s="313"/>
      <c r="I513" s="313"/>
      <c r="J513" s="313"/>
      <c r="K513" s="402"/>
      <c r="L513" s="313"/>
    </row>
    <row r="514" spans="1:12" ht="15" customHeight="1">
      <c r="A514" s="313"/>
      <c r="B514" s="314"/>
      <c r="C514" s="314"/>
      <c r="D514" s="314"/>
      <c r="E514" s="313"/>
      <c r="F514" s="313"/>
      <c r="G514" s="313"/>
      <c r="H514" s="313"/>
      <c r="I514" s="313"/>
      <c r="J514" s="313"/>
      <c r="K514" s="402"/>
      <c r="L514" s="313"/>
    </row>
    <row r="515" spans="1:12" ht="15" customHeight="1">
      <c r="A515" s="313"/>
      <c r="B515" s="314"/>
      <c r="C515" s="314"/>
      <c r="D515" s="314"/>
      <c r="E515" s="313"/>
      <c r="F515" s="313"/>
      <c r="G515" s="313"/>
      <c r="H515" s="313"/>
      <c r="I515" s="313"/>
      <c r="J515" s="313"/>
      <c r="K515" s="402"/>
      <c r="L515" s="313"/>
    </row>
    <row r="516" spans="1:12" ht="15" customHeight="1">
      <c r="A516" s="313"/>
      <c r="B516" s="314"/>
      <c r="C516" s="314"/>
      <c r="D516" s="314"/>
      <c r="E516" s="313"/>
      <c r="F516" s="313"/>
      <c r="G516" s="313"/>
      <c r="H516" s="313"/>
      <c r="I516" s="313"/>
      <c r="J516" s="313"/>
      <c r="K516" s="402"/>
      <c r="L516" s="313"/>
    </row>
    <row r="517" spans="1:12" ht="15" customHeight="1">
      <c r="A517" s="313"/>
      <c r="B517" s="314"/>
      <c r="C517" s="314"/>
      <c r="D517" s="314"/>
      <c r="E517" s="313"/>
      <c r="F517" s="313"/>
      <c r="G517" s="313"/>
      <c r="H517" s="313"/>
      <c r="I517" s="313"/>
      <c r="J517" s="313"/>
      <c r="K517" s="402"/>
      <c r="L517" s="313"/>
    </row>
    <row r="518" spans="1:12" ht="15" customHeight="1">
      <c r="A518" s="313"/>
      <c r="B518" s="314"/>
      <c r="C518" s="314"/>
      <c r="D518" s="314"/>
      <c r="E518" s="313"/>
      <c r="F518" s="313"/>
      <c r="G518" s="313"/>
      <c r="H518" s="313"/>
      <c r="I518" s="313"/>
      <c r="J518" s="313"/>
      <c r="K518" s="402"/>
      <c r="L518" s="313"/>
    </row>
    <row r="519" spans="1:12" ht="15" customHeight="1">
      <c r="A519" s="313"/>
      <c r="B519" s="314"/>
      <c r="C519" s="314"/>
      <c r="D519" s="314"/>
      <c r="E519" s="313"/>
      <c r="F519" s="313"/>
      <c r="G519" s="313"/>
      <c r="H519" s="313"/>
      <c r="I519" s="313"/>
      <c r="J519" s="313"/>
      <c r="K519" s="402"/>
      <c r="L519" s="313"/>
    </row>
    <row r="520" spans="1:12" ht="15" customHeight="1">
      <c r="A520" s="313"/>
      <c r="B520" s="314"/>
      <c r="C520" s="314"/>
      <c r="D520" s="314"/>
      <c r="E520" s="313"/>
      <c r="F520" s="313"/>
      <c r="G520" s="313"/>
      <c r="H520" s="313"/>
      <c r="I520" s="313"/>
      <c r="J520" s="313"/>
      <c r="K520" s="402"/>
      <c r="L520" s="313"/>
    </row>
    <row r="521" spans="1:12" ht="15" customHeight="1">
      <c r="A521" s="313"/>
      <c r="B521" s="314"/>
      <c r="C521" s="314"/>
      <c r="D521" s="314"/>
      <c r="E521" s="313"/>
      <c r="F521" s="313"/>
      <c r="G521" s="313"/>
      <c r="H521" s="313"/>
      <c r="I521" s="313"/>
      <c r="J521" s="313"/>
      <c r="K521" s="402"/>
      <c r="L521" s="313"/>
    </row>
    <row r="522" spans="1:12" ht="15" customHeight="1">
      <c r="A522" s="313"/>
      <c r="B522" s="314"/>
      <c r="C522" s="314"/>
      <c r="D522" s="314"/>
      <c r="E522" s="313"/>
      <c r="F522" s="313"/>
      <c r="G522" s="313"/>
      <c r="H522" s="313"/>
      <c r="I522" s="313"/>
      <c r="J522" s="313"/>
      <c r="K522" s="402"/>
      <c r="L522" s="313"/>
    </row>
    <row r="523" spans="1:12" ht="15" customHeight="1">
      <c r="A523" s="313"/>
      <c r="B523" s="314"/>
      <c r="C523" s="314"/>
      <c r="D523" s="314"/>
      <c r="E523" s="313"/>
      <c r="F523" s="313"/>
      <c r="G523" s="313"/>
      <c r="H523" s="313"/>
      <c r="I523" s="313"/>
      <c r="J523" s="313"/>
      <c r="K523" s="402"/>
      <c r="L523" s="313"/>
    </row>
    <row r="524" spans="1:12" ht="15" customHeight="1">
      <c r="A524" s="313"/>
      <c r="B524" s="314"/>
      <c r="C524" s="314"/>
      <c r="D524" s="314"/>
      <c r="E524" s="313"/>
      <c r="F524" s="313"/>
      <c r="G524" s="313"/>
      <c r="H524" s="313"/>
      <c r="I524" s="313"/>
      <c r="J524" s="313"/>
      <c r="K524" s="402"/>
      <c r="L524" s="313"/>
    </row>
    <row r="525" spans="1:12" ht="15" customHeight="1">
      <c r="A525" s="313"/>
      <c r="B525" s="314"/>
      <c r="C525" s="314"/>
      <c r="D525" s="314"/>
      <c r="E525" s="313"/>
      <c r="F525" s="313"/>
      <c r="G525" s="313"/>
      <c r="H525" s="313"/>
      <c r="I525" s="313"/>
      <c r="J525" s="313"/>
      <c r="K525" s="402"/>
      <c r="L525" s="313"/>
    </row>
    <row r="526" spans="1:12" ht="15" customHeight="1">
      <c r="A526" s="313"/>
      <c r="B526" s="314"/>
      <c r="C526" s="314"/>
      <c r="D526" s="314"/>
      <c r="E526" s="313"/>
      <c r="F526" s="313"/>
      <c r="G526" s="313"/>
      <c r="H526" s="313"/>
      <c r="I526" s="313"/>
      <c r="J526" s="313"/>
      <c r="K526" s="402"/>
      <c r="L526" s="313"/>
    </row>
    <row r="527" spans="1:12" ht="15" customHeight="1">
      <c r="A527" s="313"/>
      <c r="B527" s="314"/>
      <c r="C527" s="314"/>
      <c r="D527" s="314"/>
      <c r="E527" s="313"/>
      <c r="F527" s="313"/>
      <c r="G527" s="313"/>
      <c r="H527" s="313"/>
      <c r="I527" s="313"/>
      <c r="J527" s="313"/>
      <c r="K527" s="402"/>
      <c r="L527" s="313"/>
    </row>
    <row r="528" spans="1:12" ht="15" customHeight="1">
      <c r="A528" s="313"/>
      <c r="B528" s="314"/>
      <c r="C528" s="314"/>
      <c r="D528" s="314"/>
      <c r="E528" s="313"/>
      <c r="F528" s="313"/>
      <c r="G528" s="313"/>
      <c r="H528" s="313"/>
      <c r="I528" s="313"/>
      <c r="J528" s="313"/>
      <c r="K528" s="402"/>
      <c r="L528" s="313"/>
    </row>
    <row r="529" spans="1:12" ht="15" customHeight="1">
      <c r="A529" s="313"/>
      <c r="B529" s="314"/>
      <c r="C529" s="314"/>
      <c r="D529" s="314"/>
      <c r="E529" s="313"/>
      <c r="F529" s="313"/>
      <c r="G529" s="313"/>
      <c r="H529" s="313"/>
      <c r="I529" s="313"/>
      <c r="J529" s="313"/>
      <c r="K529" s="402"/>
      <c r="L529" s="313"/>
    </row>
    <row r="530" spans="1:12" ht="15" customHeight="1">
      <c r="A530" s="313"/>
      <c r="B530" s="314"/>
      <c r="C530" s="314"/>
      <c r="D530" s="314"/>
      <c r="E530" s="313"/>
      <c r="F530" s="313"/>
      <c r="G530" s="313"/>
      <c r="H530" s="313"/>
      <c r="I530" s="313"/>
      <c r="J530" s="313"/>
      <c r="K530" s="402"/>
      <c r="L530" s="313"/>
    </row>
    <row r="531" spans="1:12" ht="15" customHeight="1">
      <c r="A531" s="313"/>
      <c r="B531" s="314"/>
      <c r="C531" s="314"/>
      <c r="D531" s="314"/>
      <c r="E531" s="313"/>
      <c r="F531" s="313"/>
      <c r="G531" s="313"/>
      <c r="H531" s="313"/>
      <c r="I531" s="313"/>
      <c r="J531" s="313"/>
      <c r="K531" s="402"/>
      <c r="L531" s="313"/>
    </row>
    <row r="532" spans="1:12" ht="15" customHeight="1">
      <c r="A532" s="313"/>
      <c r="B532" s="314"/>
      <c r="C532" s="314"/>
      <c r="D532" s="314"/>
      <c r="E532" s="313"/>
      <c r="F532" s="313"/>
      <c r="G532" s="313"/>
      <c r="H532" s="313"/>
      <c r="I532" s="313"/>
      <c r="J532" s="313"/>
      <c r="K532" s="402"/>
      <c r="L532" s="313"/>
    </row>
    <row r="533" spans="1:12" ht="15" customHeight="1">
      <c r="A533" s="313"/>
      <c r="B533" s="314"/>
      <c r="C533" s="314"/>
      <c r="D533" s="314"/>
      <c r="E533" s="313"/>
      <c r="F533" s="313"/>
      <c r="G533" s="313"/>
      <c r="H533" s="313"/>
      <c r="I533" s="313"/>
      <c r="J533" s="313"/>
      <c r="K533" s="402"/>
      <c r="L533" s="313"/>
    </row>
    <row r="534" spans="1:12" ht="15" customHeight="1">
      <c r="A534" s="313"/>
      <c r="B534" s="314"/>
      <c r="C534" s="314"/>
      <c r="D534" s="314"/>
      <c r="E534" s="313"/>
      <c r="F534" s="313"/>
      <c r="G534" s="313"/>
      <c r="H534" s="313"/>
      <c r="I534" s="313"/>
      <c r="J534" s="313"/>
      <c r="K534" s="402"/>
      <c r="L534" s="313"/>
    </row>
    <row r="535" spans="1:12" ht="15" customHeight="1">
      <c r="A535" s="313"/>
      <c r="B535" s="314"/>
      <c r="C535" s="314"/>
      <c r="D535" s="314"/>
      <c r="E535" s="313"/>
      <c r="F535" s="313"/>
      <c r="G535" s="313"/>
      <c r="H535" s="313"/>
      <c r="I535" s="313"/>
      <c r="J535" s="313"/>
      <c r="K535" s="402"/>
      <c r="L535" s="313"/>
    </row>
    <row r="536" spans="1:12" ht="15" customHeight="1">
      <c r="A536" s="313"/>
      <c r="B536" s="314"/>
      <c r="C536" s="314"/>
      <c r="D536" s="314"/>
      <c r="E536" s="313"/>
      <c r="F536" s="313"/>
      <c r="G536" s="313"/>
      <c r="H536" s="313"/>
      <c r="I536" s="313"/>
      <c r="J536" s="313"/>
      <c r="K536" s="402"/>
      <c r="L536" s="313"/>
    </row>
    <row r="537" spans="1:12" ht="15" customHeight="1">
      <c r="A537" s="313"/>
      <c r="B537" s="314"/>
      <c r="C537" s="314"/>
      <c r="D537" s="314"/>
      <c r="E537" s="313"/>
      <c r="F537" s="313"/>
      <c r="G537" s="313"/>
      <c r="H537" s="313"/>
      <c r="I537" s="313"/>
      <c r="J537" s="313"/>
      <c r="K537" s="402"/>
      <c r="L537" s="313"/>
    </row>
    <row r="538" spans="1:12" ht="15" customHeight="1">
      <c r="A538" s="313"/>
      <c r="B538" s="314"/>
      <c r="C538" s="314"/>
      <c r="D538" s="314"/>
      <c r="E538" s="313"/>
      <c r="F538" s="313"/>
      <c r="G538" s="313"/>
      <c r="H538" s="313"/>
      <c r="I538" s="313"/>
      <c r="J538" s="313"/>
      <c r="K538" s="402"/>
      <c r="L538" s="313"/>
    </row>
    <row r="539" spans="1:12" ht="15" customHeight="1">
      <c r="A539" s="313"/>
      <c r="B539" s="314"/>
      <c r="C539" s="314"/>
      <c r="D539" s="314"/>
      <c r="E539" s="313"/>
      <c r="F539" s="313"/>
      <c r="G539" s="313"/>
      <c r="H539" s="313"/>
      <c r="I539" s="313"/>
      <c r="J539" s="313"/>
      <c r="K539" s="402"/>
      <c r="L539" s="313"/>
    </row>
    <row r="540" spans="1:12" ht="15" customHeight="1">
      <c r="A540" s="313"/>
      <c r="B540" s="314"/>
      <c r="C540" s="314"/>
      <c r="D540" s="314"/>
      <c r="E540" s="313"/>
      <c r="F540" s="313"/>
      <c r="G540" s="313"/>
      <c r="H540" s="313"/>
      <c r="I540" s="313"/>
      <c r="J540" s="313"/>
      <c r="K540" s="402"/>
      <c r="L540" s="313"/>
    </row>
    <row r="541" spans="1:12" ht="15" customHeight="1">
      <c r="A541" s="313"/>
      <c r="B541" s="314"/>
      <c r="C541" s="314"/>
      <c r="D541" s="314"/>
      <c r="E541" s="313"/>
      <c r="F541" s="313"/>
      <c r="G541" s="313"/>
      <c r="H541" s="313"/>
      <c r="I541" s="313"/>
      <c r="J541" s="313"/>
      <c r="K541" s="402"/>
      <c r="L541" s="313"/>
    </row>
    <row r="542" spans="1:12" ht="15" customHeight="1">
      <c r="A542" s="313"/>
      <c r="B542" s="314"/>
      <c r="C542" s="314"/>
      <c r="D542" s="314"/>
      <c r="E542" s="313"/>
      <c r="F542" s="313"/>
      <c r="G542" s="313"/>
      <c r="H542" s="313"/>
      <c r="I542" s="313"/>
      <c r="J542" s="313"/>
      <c r="K542" s="402"/>
      <c r="L542" s="313"/>
    </row>
    <row r="543" spans="1:12" ht="15" customHeight="1">
      <c r="A543" s="313"/>
      <c r="B543" s="314"/>
      <c r="C543" s="314"/>
      <c r="D543" s="314"/>
      <c r="E543" s="313"/>
      <c r="F543" s="313"/>
      <c r="G543" s="313"/>
      <c r="H543" s="313"/>
      <c r="I543" s="313"/>
      <c r="J543" s="313"/>
      <c r="K543" s="402"/>
      <c r="L543" s="313"/>
    </row>
    <row r="544" spans="1:12" ht="15" customHeight="1">
      <c r="A544" s="313"/>
      <c r="B544" s="314"/>
      <c r="C544" s="314"/>
      <c r="D544" s="314"/>
      <c r="E544" s="313"/>
      <c r="F544" s="313"/>
      <c r="G544" s="313"/>
      <c r="H544" s="313"/>
      <c r="I544" s="313"/>
      <c r="J544" s="313"/>
      <c r="K544" s="402"/>
      <c r="L544" s="313"/>
    </row>
    <row r="545" spans="1:12" ht="15" customHeight="1">
      <c r="A545" s="313"/>
      <c r="B545" s="314"/>
      <c r="C545" s="314"/>
      <c r="D545" s="314"/>
      <c r="E545" s="313"/>
      <c r="F545" s="313"/>
      <c r="G545" s="313"/>
      <c r="H545" s="313"/>
      <c r="I545" s="313"/>
      <c r="J545" s="313"/>
      <c r="K545" s="402"/>
      <c r="L545" s="313"/>
    </row>
    <row r="546" spans="1:12" ht="15" customHeight="1">
      <c r="A546" s="313"/>
      <c r="B546" s="314"/>
      <c r="C546" s="314"/>
      <c r="D546" s="314"/>
      <c r="E546" s="313"/>
      <c r="F546" s="313"/>
      <c r="G546" s="313"/>
      <c r="H546" s="313"/>
      <c r="I546" s="313"/>
      <c r="J546" s="313"/>
      <c r="K546" s="402"/>
      <c r="L546" s="313"/>
    </row>
    <row r="547" spans="1:12" ht="15" customHeight="1">
      <c r="A547" s="313"/>
      <c r="B547" s="314"/>
      <c r="C547" s="314"/>
      <c r="D547" s="314"/>
      <c r="E547" s="313"/>
      <c r="F547" s="313"/>
      <c r="G547" s="313"/>
      <c r="H547" s="313"/>
      <c r="I547" s="313"/>
      <c r="J547" s="313"/>
      <c r="K547" s="402"/>
      <c r="L547" s="313"/>
    </row>
    <row r="548" spans="1:12" ht="15" customHeight="1">
      <c r="A548" s="313"/>
      <c r="B548" s="314"/>
      <c r="C548" s="314"/>
      <c r="D548" s="314"/>
      <c r="E548" s="313"/>
      <c r="F548" s="313"/>
      <c r="G548" s="313"/>
      <c r="H548" s="313"/>
      <c r="I548" s="313"/>
      <c r="J548" s="313"/>
      <c r="K548" s="402"/>
      <c r="L548" s="313"/>
    </row>
    <row r="549" spans="1:12" ht="15" customHeight="1">
      <c r="A549" s="313"/>
      <c r="B549" s="314"/>
      <c r="C549" s="314"/>
      <c r="D549" s="314"/>
      <c r="E549" s="313"/>
      <c r="F549" s="313"/>
      <c r="G549" s="313"/>
      <c r="H549" s="313"/>
      <c r="I549" s="313"/>
      <c r="J549" s="313"/>
      <c r="K549" s="402"/>
      <c r="L549" s="313"/>
    </row>
    <row r="550" spans="1:12" ht="15" customHeight="1">
      <c r="A550" s="313"/>
      <c r="B550" s="314"/>
      <c r="C550" s="314"/>
      <c r="D550" s="314"/>
      <c r="E550" s="313"/>
      <c r="F550" s="313"/>
      <c r="G550" s="313"/>
      <c r="H550" s="313"/>
      <c r="I550" s="313"/>
      <c r="J550" s="313"/>
      <c r="K550" s="402"/>
      <c r="L550" s="313"/>
    </row>
    <row r="551" spans="1:12" ht="15" customHeight="1">
      <c r="A551" s="313"/>
      <c r="B551" s="314"/>
      <c r="C551" s="314"/>
      <c r="D551" s="314"/>
      <c r="E551" s="313"/>
      <c r="F551" s="313"/>
      <c r="G551" s="313"/>
      <c r="H551" s="313"/>
      <c r="I551" s="313"/>
      <c r="J551" s="313"/>
      <c r="K551" s="402"/>
      <c r="L551" s="313"/>
    </row>
    <row r="552" spans="1:12" ht="15" customHeight="1">
      <c r="A552" s="313"/>
      <c r="B552" s="314"/>
      <c r="C552" s="314"/>
      <c r="D552" s="314"/>
      <c r="E552" s="313"/>
      <c r="F552" s="313"/>
      <c r="G552" s="313"/>
      <c r="H552" s="313"/>
      <c r="I552" s="313"/>
      <c r="J552" s="313"/>
      <c r="K552" s="402"/>
      <c r="L552" s="313"/>
    </row>
    <row r="553" spans="1:12" ht="15" customHeight="1">
      <c r="A553" s="313"/>
      <c r="B553" s="314"/>
      <c r="C553" s="314"/>
      <c r="D553" s="314"/>
      <c r="E553" s="313"/>
      <c r="F553" s="313"/>
      <c r="G553" s="313"/>
      <c r="H553" s="313"/>
      <c r="I553" s="313"/>
      <c r="J553" s="313"/>
      <c r="K553" s="402"/>
      <c r="L553" s="313"/>
    </row>
    <row r="554" spans="1:12" ht="15" customHeight="1">
      <c r="A554" s="313"/>
      <c r="B554" s="328"/>
      <c r="C554" s="314"/>
      <c r="D554" s="328"/>
      <c r="E554" s="313"/>
      <c r="F554" s="313"/>
      <c r="G554" s="313"/>
      <c r="H554" s="313"/>
      <c r="I554" s="313"/>
      <c r="J554" s="313"/>
      <c r="K554" s="402"/>
      <c r="L554" s="313"/>
    </row>
    <row r="555" spans="1:12" ht="15" customHeight="1">
      <c r="A555" s="313"/>
      <c r="B555" s="314"/>
      <c r="C555" s="314"/>
      <c r="D555" s="314"/>
      <c r="E555" s="313"/>
      <c r="F555" s="313"/>
      <c r="G555" s="313"/>
      <c r="H555" s="313"/>
      <c r="I555" s="313"/>
      <c r="J555" s="313"/>
      <c r="K555" s="402"/>
      <c r="L555" s="313"/>
    </row>
    <row r="556" spans="1:12" ht="15" customHeight="1">
      <c r="A556" s="313"/>
      <c r="B556" s="314"/>
      <c r="C556" s="314"/>
      <c r="D556" s="314"/>
      <c r="E556" s="313"/>
      <c r="F556" s="313"/>
      <c r="G556" s="313"/>
      <c r="H556" s="313"/>
      <c r="I556" s="313"/>
      <c r="J556" s="313"/>
      <c r="K556" s="402"/>
      <c r="L556" s="313"/>
    </row>
    <row r="557" spans="1:12" ht="15" customHeight="1">
      <c r="A557" s="313"/>
      <c r="B557" s="314"/>
      <c r="C557" s="314"/>
      <c r="D557" s="314"/>
      <c r="E557" s="313"/>
      <c r="F557" s="313"/>
      <c r="G557" s="313"/>
      <c r="H557" s="313"/>
      <c r="I557" s="313"/>
      <c r="J557" s="313"/>
      <c r="K557" s="402"/>
      <c r="L557" s="313"/>
    </row>
    <row r="558" spans="1:12" ht="15" customHeight="1">
      <c r="A558" s="313"/>
      <c r="B558" s="314"/>
      <c r="C558" s="314"/>
      <c r="D558" s="314"/>
      <c r="E558" s="313"/>
      <c r="F558" s="313"/>
      <c r="G558" s="313"/>
      <c r="H558" s="313"/>
      <c r="I558" s="313"/>
      <c r="J558" s="313"/>
      <c r="K558" s="402"/>
      <c r="L558" s="313"/>
    </row>
    <row r="559" spans="1:12" ht="15" customHeight="1">
      <c r="A559" s="313"/>
      <c r="B559" s="314"/>
      <c r="C559" s="314"/>
      <c r="D559" s="314"/>
      <c r="E559" s="313"/>
      <c r="F559" s="313"/>
      <c r="G559" s="313"/>
      <c r="H559" s="313"/>
      <c r="I559" s="313"/>
      <c r="J559" s="313"/>
      <c r="K559" s="402"/>
      <c r="L559" s="313"/>
    </row>
    <row r="560" spans="1:12" ht="15" customHeight="1">
      <c r="A560" s="313"/>
      <c r="B560" s="314"/>
      <c r="C560" s="314"/>
      <c r="D560" s="314"/>
      <c r="E560" s="313"/>
      <c r="F560" s="313"/>
      <c r="G560" s="313"/>
      <c r="H560" s="313"/>
      <c r="I560" s="313"/>
      <c r="J560" s="313"/>
      <c r="K560" s="402"/>
      <c r="L560" s="313"/>
    </row>
    <row r="561" spans="1:12" ht="15" customHeight="1">
      <c r="A561" s="313"/>
      <c r="B561" s="314"/>
      <c r="C561" s="314"/>
      <c r="D561" s="314"/>
      <c r="E561" s="313"/>
      <c r="F561" s="313"/>
      <c r="G561" s="313"/>
      <c r="H561" s="313"/>
      <c r="I561" s="313"/>
      <c r="J561" s="313"/>
      <c r="K561" s="402"/>
      <c r="L561" s="313"/>
    </row>
    <row r="562" spans="1:12" ht="15" customHeight="1">
      <c r="A562" s="313"/>
      <c r="B562" s="314"/>
      <c r="C562" s="314"/>
      <c r="D562" s="314"/>
      <c r="E562" s="313"/>
      <c r="F562" s="313"/>
      <c r="G562" s="313"/>
      <c r="H562" s="313"/>
      <c r="I562" s="313"/>
      <c r="J562" s="313"/>
      <c r="K562" s="402"/>
      <c r="L562" s="313"/>
    </row>
    <row r="563" spans="1:12" ht="15" customHeight="1">
      <c r="A563" s="313"/>
      <c r="B563" s="314"/>
      <c r="C563" s="314"/>
      <c r="D563" s="314"/>
      <c r="E563" s="313"/>
      <c r="F563" s="313"/>
      <c r="G563" s="313"/>
      <c r="H563" s="313"/>
      <c r="I563" s="313"/>
      <c r="J563" s="313"/>
      <c r="K563" s="402"/>
      <c r="L563" s="313"/>
    </row>
    <row r="564" spans="1:12" ht="15" customHeight="1">
      <c r="A564" s="313"/>
      <c r="B564" s="314"/>
      <c r="C564" s="314"/>
      <c r="D564" s="314"/>
      <c r="E564" s="313"/>
      <c r="F564" s="313"/>
      <c r="G564" s="313"/>
      <c r="H564" s="313"/>
      <c r="I564" s="313"/>
      <c r="J564" s="313"/>
      <c r="K564" s="402"/>
      <c r="L564" s="313"/>
    </row>
    <row r="565" spans="1:12" ht="15" customHeight="1">
      <c r="A565" s="313"/>
      <c r="B565" s="314"/>
      <c r="C565" s="314"/>
      <c r="D565" s="314"/>
      <c r="E565" s="313"/>
      <c r="F565" s="313"/>
      <c r="G565" s="313"/>
      <c r="H565" s="313"/>
      <c r="I565" s="313"/>
      <c r="J565" s="313"/>
      <c r="K565" s="402"/>
      <c r="L565" s="313"/>
    </row>
    <row r="566" spans="1:12" ht="15" customHeight="1">
      <c r="A566" s="313"/>
      <c r="B566" s="314"/>
      <c r="C566" s="314"/>
      <c r="D566" s="314"/>
      <c r="E566" s="313"/>
      <c r="F566" s="313"/>
      <c r="G566" s="313"/>
      <c r="H566" s="313"/>
      <c r="I566" s="313"/>
      <c r="J566" s="313"/>
      <c r="K566" s="402"/>
      <c r="L566" s="313"/>
    </row>
    <row r="567" spans="1:12" ht="15" customHeight="1">
      <c r="A567" s="313"/>
      <c r="B567" s="314"/>
      <c r="C567" s="314"/>
      <c r="D567" s="314"/>
      <c r="E567" s="313"/>
      <c r="F567" s="313"/>
      <c r="G567" s="313"/>
      <c r="H567" s="313"/>
      <c r="I567" s="313"/>
      <c r="J567" s="313"/>
      <c r="K567" s="402"/>
      <c r="L567" s="313"/>
    </row>
    <row r="568" spans="1:12" ht="15" customHeight="1">
      <c r="A568" s="41"/>
      <c r="B568" s="329"/>
      <c r="C568" s="329"/>
      <c r="D568" s="329"/>
      <c r="E568" s="41"/>
      <c r="F568" s="41"/>
      <c r="G568" s="41"/>
      <c r="H568" s="41"/>
      <c r="I568" s="41"/>
      <c r="J568" s="41"/>
      <c r="K568" s="403"/>
      <c r="L568" s="41"/>
    </row>
  </sheetData>
  <autoFilter ref="B1:K232"/>
  <phoneticPr fontId="14" type="noConversion"/>
  <pageMargins left="0.23622047244094491" right="0.23622047244094491" top="0.74803149606299213" bottom="0.74803149606299213" header="0.31496062992125984" footer="0.31496062992125984"/>
  <pageSetup paperSize="9" scale="71" fitToHeight="0" orientation="landscape" r:id="rId1"/>
  <rowBreaks count="22" manualBreakCount="22">
    <brk id="19" max="27" man="1"/>
    <brk id="30" max="27" man="1"/>
    <brk id="38" max="27" man="1"/>
    <brk id="47" max="27" man="1"/>
    <brk id="52" max="27" man="1"/>
    <brk id="62" max="27" man="1"/>
    <brk id="96" max="27" man="1"/>
    <brk id="104" max="27" man="1"/>
    <brk id="116" max="27" man="1"/>
    <brk id="121" max="27" man="1"/>
    <brk id="135" max="27" man="1"/>
    <brk id="148" max="27" man="1"/>
    <brk id="158" max="27" man="1"/>
    <brk id="165" max="27" man="1"/>
    <brk id="171" max="27" man="1"/>
    <brk id="179" max="27" man="1"/>
    <brk id="191" max="27" man="1"/>
    <brk id="200" max="27" man="1"/>
    <brk id="209" max="27" man="1"/>
    <brk id="215" max="27" man="1"/>
    <brk id="223" max="27" man="1"/>
    <brk id="23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21"/>
  <sheetViews>
    <sheetView zoomScale="80" zoomScaleNormal="80" workbookViewId="0">
      <pane xSplit="4" ySplit="1" topLeftCell="DD2" activePane="bottomRight" state="frozen"/>
      <selection pane="topRight" activeCell="E1" sqref="E1"/>
      <selection pane="bottomLeft" activeCell="A2" sqref="A2"/>
      <selection pane="bottomRight" activeCell="DK2" sqref="DK2"/>
    </sheetView>
  </sheetViews>
  <sheetFormatPr defaultColWidth="90.5703125" defaultRowHeight="15" customHeight="1"/>
  <cols>
    <col min="1" max="1" width="13.42578125" style="464" bestFit="1" customWidth="1"/>
    <col min="2" max="2" width="15.42578125" style="333" bestFit="1" customWidth="1"/>
    <col min="3" max="3" width="22.5703125" style="333" bestFit="1" customWidth="1"/>
    <col min="4" max="4" width="11.140625" style="333" bestFit="1" customWidth="1"/>
    <col min="5" max="6" width="18.28515625" style="461" bestFit="1" customWidth="1"/>
    <col min="7" max="9" width="20" style="461" bestFit="1" customWidth="1"/>
    <col min="10" max="11" width="10.5703125" style="461" customWidth="1"/>
    <col min="12" max="12" width="20" style="461" bestFit="1" customWidth="1"/>
    <col min="13" max="15" width="10.5703125" style="461" customWidth="1"/>
    <col min="16" max="16" width="10.5703125" style="460" customWidth="1"/>
    <col min="17" max="19" width="10.5703125" style="459" customWidth="1"/>
    <col min="20" max="21" width="10.5703125" style="460" customWidth="1"/>
    <col min="22" max="22" width="10.5703125" style="458" customWidth="1"/>
    <col min="23" max="23" width="10.5703125" style="460" customWidth="1"/>
    <col min="24" max="24" width="10.5703125" style="463" customWidth="1"/>
    <col min="25" max="25" width="10.5703125" style="459" customWidth="1"/>
    <col min="26" max="27" width="10.5703125" style="460" customWidth="1"/>
    <col min="28" max="28" width="10.5703125" style="462" customWidth="1"/>
    <col min="29" max="29" width="10.5703125" style="460" customWidth="1"/>
    <col min="30" max="30" width="10.5703125" style="462" customWidth="1"/>
    <col min="31" max="31" width="10.5703125" style="458" customWidth="1"/>
    <col min="32" max="32" width="10.5703125" style="462" customWidth="1"/>
    <col min="33" max="33" width="10.5703125" style="460" customWidth="1"/>
    <col min="34" max="34" width="10.5703125" style="462" customWidth="1"/>
    <col min="35" max="35" width="10.5703125" style="460" customWidth="1"/>
    <col min="36" max="36" width="10.5703125" style="462" customWidth="1"/>
    <col min="37" max="37" width="10.5703125" style="460" customWidth="1"/>
    <col min="38" max="38" width="10.5703125" style="462" customWidth="1"/>
    <col min="39" max="40" width="10.5703125" style="460" customWidth="1"/>
    <col min="41" max="41" width="10.5703125" style="462" customWidth="1"/>
    <col min="42" max="42" width="10.5703125" style="459" customWidth="1"/>
    <col min="43" max="44" width="10.5703125" style="460" customWidth="1"/>
    <col min="45" max="45" width="10.5703125" style="459" customWidth="1"/>
    <col min="46" max="46" width="10.5703125" style="458" customWidth="1"/>
    <col min="47" max="51" width="10.5703125" style="461" customWidth="1"/>
    <col min="52" max="54" width="10.5703125" style="460" customWidth="1"/>
    <col min="55" max="55" width="10.5703125" style="461" customWidth="1"/>
    <col min="56" max="56" width="10.5703125" style="459" customWidth="1"/>
    <col min="57" max="62" width="10.5703125" style="458" customWidth="1"/>
    <col min="63" max="67" width="10.5703125" style="460" customWidth="1"/>
    <col min="68" max="71" width="10.5703125" style="458" customWidth="1"/>
    <col min="72" max="72" width="25.42578125" style="461" customWidth="1"/>
    <col min="73" max="78" width="10.5703125" style="461" customWidth="1"/>
    <col min="79" max="79" width="16.5703125" style="460" customWidth="1"/>
    <col min="80" max="80" width="10.5703125" style="460" customWidth="1"/>
    <col min="81" max="82" width="10.5703125" style="458" customWidth="1"/>
    <col min="83" max="83" width="10.5703125" style="461" customWidth="1"/>
    <col min="84" max="84" width="20" style="461" bestFit="1" customWidth="1"/>
    <col min="85" max="91" width="10.5703125" style="458" customWidth="1"/>
    <col min="92" max="92" width="10.5703125" style="461" customWidth="1"/>
    <col min="93" max="97" width="10.5703125" style="458" customWidth="1"/>
    <col min="98" max="98" width="10.5703125" style="461" customWidth="1"/>
    <col min="99" max="99" width="10.5703125" style="460" customWidth="1"/>
    <col min="100" max="100" width="14.7109375" style="460" customWidth="1"/>
    <col min="101" max="101" width="10.5703125" style="459" customWidth="1"/>
    <col min="102" max="102" width="10.5703125" style="458" customWidth="1"/>
    <col min="103" max="104" width="10.5703125" style="461" customWidth="1"/>
    <col min="105" max="106" width="10.5703125" style="458" customWidth="1"/>
    <col min="107" max="107" width="10.5703125" style="460" customWidth="1"/>
    <col min="108" max="116" width="10.5703125" style="459" customWidth="1"/>
    <col min="117" max="119" width="10.5703125" style="458" customWidth="1"/>
    <col min="120" max="121" width="10.5703125" style="459" customWidth="1"/>
    <col min="122" max="125" width="10.5703125" style="458" customWidth="1"/>
    <col min="126" max="161" width="10.5703125" style="333" customWidth="1"/>
    <col min="162" max="16384" width="90.5703125" style="333"/>
  </cols>
  <sheetData>
    <row r="1" spans="1:125" s="337" customFormat="1" ht="15" customHeight="1">
      <c r="A1" s="455" t="s">
        <v>3042</v>
      </c>
      <c r="B1" s="337" t="s">
        <v>3059</v>
      </c>
      <c r="C1" s="337" t="s">
        <v>3060</v>
      </c>
      <c r="D1" s="337" t="s">
        <v>515</v>
      </c>
      <c r="E1" s="457" t="s">
        <v>9</v>
      </c>
      <c r="F1" s="457" t="s">
        <v>15</v>
      </c>
      <c r="G1" s="457" t="s">
        <v>17</v>
      </c>
      <c r="H1" s="457" t="s">
        <v>19</v>
      </c>
      <c r="I1" s="457" t="s">
        <v>21</v>
      </c>
      <c r="J1" s="457" t="s">
        <v>23</v>
      </c>
      <c r="K1" s="457" t="s">
        <v>25</v>
      </c>
      <c r="L1" s="457" t="s">
        <v>27</v>
      </c>
      <c r="M1" s="457" t="s">
        <v>29</v>
      </c>
      <c r="N1" s="457" t="s">
        <v>31</v>
      </c>
      <c r="O1" s="457" t="s">
        <v>34</v>
      </c>
      <c r="P1" s="467" t="s">
        <v>71</v>
      </c>
      <c r="Q1" s="466" t="s">
        <v>74</v>
      </c>
      <c r="R1" s="466" t="s">
        <v>83</v>
      </c>
      <c r="S1" s="466" t="s">
        <v>93</v>
      </c>
      <c r="T1" s="467" t="s">
        <v>101</v>
      </c>
      <c r="U1" s="467" t="s">
        <v>105</v>
      </c>
      <c r="V1" s="465" t="s">
        <v>107</v>
      </c>
      <c r="W1" s="467" t="s">
        <v>109</v>
      </c>
      <c r="X1" s="469" t="s">
        <v>111</v>
      </c>
      <c r="Y1" s="466" t="s">
        <v>113</v>
      </c>
      <c r="Z1" s="467" t="s">
        <v>156</v>
      </c>
      <c r="AA1" s="467" t="s">
        <v>159</v>
      </c>
      <c r="AB1" s="468" t="s">
        <v>161</v>
      </c>
      <c r="AC1" s="467" t="s">
        <v>164</v>
      </c>
      <c r="AD1" s="468" t="s">
        <v>166</v>
      </c>
      <c r="AE1" s="465" t="s">
        <v>168</v>
      </c>
      <c r="AF1" s="468" t="s">
        <v>171</v>
      </c>
      <c r="AG1" s="467" t="s">
        <v>173</v>
      </c>
      <c r="AH1" s="468" t="s">
        <v>175</v>
      </c>
      <c r="AI1" s="467" t="s">
        <v>177</v>
      </c>
      <c r="AJ1" s="468" t="s">
        <v>179</v>
      </c>
      <c r="AK1" s="467" t="s">
        <v>181</v>
      </c>
      <c r="AL1" s="468" t="s">
        <v>183</v>
      </c>
      <c r="AM1" s="467" t="s">
        <v>185</v>
      </c>
      <c r="AN1" s="467" t="s">
        <v>187</v>
      </c>
      <c r="AO1" s="468" t="s">
        <v>189</v>
      </c>
      <c r="AP1" s="466" t="s">
        <v>192</v>
      </c>
      <c r="AQ1" s="467" t="s">
        <v>195</v>
      </c>
      <c r="AR1" s="467" t="s">
        <v>197</v>
      </c>
      <c r="AS1" s="466" t="s">
        <v>199</v>
      </c>
      <c r="AT1" s="465" t="s">
        <v>201</v>
      </c>
      <c r="AU1" s="457" t="s">
        <v>203</v>
      </c>
      <c r="AV1" s="457" t="s">
        <v>205</v>
      </c>
      <c r="AW1" s="519" t="s">
        <v>208</v>
      </c>
      <c r="AX1" s="519" t="s">
        <v>210</v>
      </c>
      <c r="AY1" s="519" t="s">
        <v>212</v>
      </c>
      <c r="AZ1" s="467" t="s">
        <v>214</v>
      </c>
      <c r="BA1" s="467" t="s">
        <v>234</v>
      </c>
      <c r="BB1" s="467" t="s">
        <v>236</v>
      </c>
      <c r="BC1" s="457" t="s">
        <v>239</v>
      </c>
      <c r="BD1" s="466" t="s">
        <v>245</v>
      </c>
      <c r="BE1" s="465" t="s">
        <v>261</v>
      </c>
      <c r="BF1" s="465" t="s">
        <v>263</v>
      </c>
      <c r="BG1" s="465" t="s">
        <v>265</v>
      </c>
      <c r="BH1" s="465" t="s">
        <v>268</v>
      </c>
      <c r="BI1" s="465" t="s">
        <v>270</v>
      </c>
      <c r="BJ1" s="465" t="s">
        <v>272</v>
      </c>
      <c r="BK1" s="467" t="s">
        <v>275</v>
      </c>
      <c r="BL1" s="467" t="s">
        <v>278</v>
      </c>
      <c r="BM1" s="467" t="s">
        <v>280</v>
      </c>
      <c r="BN1" s="467" t="s">
        <v>282</v>
      </c>
      <c r="BO1" s="467" t="s">
        <v>285</v>
      </c>
      <c r="BP1" s="465" t="s">
        <v>288</v>
      </c>
      <c r="BQ1" s="465" t="s">
        <v>290</v>
      </c>
      <c r="BR1" s="465" t="s">
        <v>292</v>
      </c>
      <c r="BS1" s="465" t="s">
        <v>294</v>
      </c>
      <c r="BT1" s="457" t="s">
        <v>297</v>
      </c>
      <c r="BU1" s="457" t="s">
        <v>300</v>
      </c>
      <c r="BV1" s="457" t="s">
        <v>303</v>
      </c>
      <c r="BW1" s="457" t="s">
        <v>305</v>
      </c>
      <c r="BX1" s="457" t="s">
        <v>307</v>
      </c>
      <c r="BY1" s="457" t="s">
        <v>309</v>
      </c>
      <c r="BZ1" s="457" t="s">
        <v>311</v>
      </c>
      <c r="CA1" s="467" t="s">
        <v>313</v>
      </c>
      <c r="CB1" s="467" t="s">
        <v>315</v>
      </c>
      <c r="CC1" s="465" t="s">
        <v>318</v>
      </c>
      <c r="CD1" s="465" t="s">
        <v>320</v>
      </c>
      <c r="CE1" s="457" t="s">
        <v>323</v>
      </c>
      <c r="CF1" s="457" t="s">
        <v>325</v>
      </c>
      <c r="CG1" s="465" t="s">
        <v>328</v>
      </c>
      <c r="CH1" s="465" t="s">
        <v>330</v>
      </c>
      <c r="CI1" s="465" t="s">
        <v>332</v>
      </c>
      <c r="CJ1" s="465" t="s">
        <v>334</v>
      </c>
      <c r="CK1" s="465" t="s">
        <v>336</v>
      </c>
      <c r="CL1" s="465" t="s">
        <v>338</v>
      </c>
      <c r="CM1" s="465" t="s">
        <v>340</v>
      </c>
      <c r="CN1" s="457" t="s">
        <v>346</v>
      </c>
      <c r="CO1" s="465" t="s">
        <v>348</v>
      </c>
      <c r="CP1" s="465" t="s">
        <v>350</v>
      </c>
      <c r="CQ1" s="465" t="s">
        <v>352</v>
      </c>
      <c r="CR1" s="465" t="s">
        <v>354</v>
      </c>
      <c r="CS1" s="465" t="s">
        <v>356</v>
      </c>
      <c r="CT1" s="457" t="s">
        <v>361</v>
      </c>
      <c r="CU1" s="467" t="s">
        <v>363</v>
      </c>
      <c r="CV1" s="467" t="s">
        <v>365</v>
      </c>
      <c r="CW1" s="466" t="s">
        <v>367</v>
      </c>
      <c r="CX1" s="465" t="s">
        <v>369</v>
      </c>
      <c r="CY1" s="457" t="s">
        <v>372</v>
      </c>
      <c r="CZ1" s="457" t="s">
        <v>374</v>
      </c>
      <c r="DA1" s="465" t="s">
        <v>383</v>
      </c>
      <c r="DB1" s="465" t="s">
        <v>385</v>
      </c>
      <c r="DC1" s="467" t="s">
        <v>393</v>
      </c>
      <c r="DD1" s="466" t="s">
        <v>396</v>
      </c>
      <c r="DE1" s="466" t="s">
        <v>398</v>
      </c>
      <c r="DF1" s="466" t="s">
        <v>400</v>
      </c>
      <c r="DG1" s="466" t="s">
        <v>402</v>
      </c>
      <c r="DH1" s="466" t="s">
        <v>404</v>
      </c>
      <c r="DI1" s="466" t="s">
        <v>406</v>
      </c>
      <c r="DJ1" s="466" t="s">
        <v>408</v>
      </c>
      <c r="DK1" s="466" t="s">
        <v>410</v>
      </c>
      <c r="DL1" s="466" t="s">
        <v>412</v>
      </c>
      <c r="DM1" s="465" t="s">
        <v>431</v>
      </c>
      <c r="DN1" s="465" t="s">
        <v>433</v>
      </c>
      <c r="DO1" s="465" t="s">
        <v>435</v>
      </c>
      <c r="DP1" s="466" t="s">
        <v>438</v>
      </c>
      <c r="DQ1" s="466" t="s">
        <v>440</v>
      </c>
      <c r="DR1" s="465" t="s">
        <v>442</v>
      </c>
      <c r="DS1" s="465" t="s">
        <v>444</v>
      </c>
      <c r="DT1" s="465" t="s">
        <v>446</v>
      </c>
      <c r="DU1" s="465" t="s">
        <v>448</v>
      </c>
    </row>
    <row r="2" spans="1:125" s="470" customFormat="1" ht="15" customHeight="1">
      <c r="A2" s="455">
        <v>45747</v>
      </c>
      <c r="B2" s="337" t="s">
        <v>537</v>
      </c>
      <c r="C2" s="337" t="s">
        <v>3383</v>
      </c>
      <c r="D2" s="337" t="s">
        <v>3292</v>
      </c>
      <c r="E2" s="517">
        <v>2000000000</v>
      </c>
      <c r="F2" s="517">
        <v>1000000000</v>
      </c>
      <c r="G2" s="517">
        <v>8201306590</v>
      </c>
      <c r="H2" s="517">
        <v>3401185111</v>
      </c>
      <c r="I2" s="517">
        <v>3401185111</v>
      </c>
      <c r="J2" s="454">
        <v>0</v>
      </c>
      <c r="K2" s="454" t="s">
        <v>1205</v>
      </c>
      <c r="L2" s="517">
        <v>5184938619</v>
      </c>
      <c r="M2" s="454" t="s">
        <v>1205</v>
      </c>
      <c r="N2" s="454">
        <v>0</v>
      </c>
      <c r="O2" s="454" t="s">
        <v>1205</v>
      </c>
      <c r="P2" s="454" t="s">
        <v>3424</v>
      </c>
      <c r="Q2" s="454" t="s">
        <v>2360</v>
      </c>
      <c r="R2" s="521">
        <v>1</v>
      </c>
      <c r="S2" s="521">
        <v>11</v>
      </c>
      <c r="T2" s="454" t="s">
        <v>1205</v>
      </c>
      <c r="U2" s="454" t="s">
        <v>1205</v>
      </c>
      <c r="V2" s="454" t="s">
        <v>1205</v>
      </c>
      <c r="W2" s="454" t="s">
        <v>1205</v>
      </c>
      <c r="X2" s="454" t="s">
        <v>1205</v>
      </c>
      <c r="Y2" s="454" t="s">
        <v>1205</v>
      </c>
      <c r="Z2" s="454" t="s">
        <v>1205</v>
      </c>
      <c r="AA2" s="454" t="s">
        <v>1205</v>
      </c>
      <c r="AB2" s="454" t="s">
        <v>1205</v>
      </c>
      <c r="AC2" s="454" t="s">
        <v>1205</v>
      </c>
      <c r="AD2" s="454" t="s">
        <v>1205</v>
      </c>
      <c r="AE2" s="454" t="s">
        <v>1205</v>
      </c>
      <c r="AF2" s="454" t="s">
        <v>1205</v>
      </c>
      <c r="AG2" s="454" t="s">
        <v>1205</v>
      </c>
      <c r="AH2" s="454" t="s">
        <v>1205</v>
      </c>
      <c r="AI2" s="454" t="s">
        <v>1205</v>
      </c>
      <c r="AJ2" s="454" t="s">
        <v>1205</v>
      </c>
      <c r="AK2" s="454" t="s">
        <v>1205</v>
      </c>
      <c r="AL2" s="454" t="s">
        <v>1205</v>
      </c>
      <c r="AM2" s="454" t="s">
        <v>1205</v>
      </c>
      <c r="AN2" s="454" t="s">
        <v>1205</v>
      </c>
      <c r="AO2" s="454" t="s">
        <v>1205</v>
      </c>
      <c r="AP2" s="454" t="s">
        <v>1205</v>
      </c>
      <c r="AQ2" s="454" t="s">
        <v>1205</v>
      </c>
      <c r="AR2" s="454" t="s">
        <v>1205</v>
      </c>
      <c r="AS2" s="454" t="s">
        <v>1205</v>
      </c>
      <c r="AT2" s="454" t="s">
        <v>1205</v>
      </c>
      <c r="AU2" s="454" t="s">
        <v>1205</v>
      </c>
      <c r="AV2" s="454" t="s">
        <v>1205</v>
      </c>
      <c r="AW2" s="516" t="s">
        <v>1205</v>
      </c>
      <c r="AX2" s="516" t="s">
        <v>1205</v>
      </c>
      <c r="AY2" s="516" t="s">
        <v>1205</v>
      </c>
      <c r="AZ2" s="454" t="s">
        <v>2364</v>
      </c>
      <c r="BA2" s="454" t="s">
        <v>1205</v>
      </c>
      <c r="BB2" s="454" t="s">
        <v>1205</v>
      </c>
      <c r="BC2" s="454">
        <v>0</v>
      </c>
      <c r="BD2" s="521">
        <v>0</v>
      </c>
      <c r="BE2" s="511">
        <v>1</v>
      </c>
      <c r="BF2" s="454" t="s">
        <v>1205</v>
      </c>
      <c r="BG2" s="454" t="s">
        <v>1205</v>
      </c>
      <c r="BH2" s="511">
        <v>1</v>
      </c>
      <c r="BI2" s="454" t="s">
        <v>1205</v>
      </c>
      <c r="BJ2" s="454" t="s">
        <v>1205</v>
      </c>
      <c r="BK2" s="454" t="s">
        <v>1205</v>
      </c>
      <c r="BL2" s="454" t="s">
        <v>1205</v>
      </c>
      <c r="BM2" s="454" t="s">
        <v>1205</v>
      </c>
      <c r="BN2" s="454" t="s">
        <v>1205</v>
      </c>
      <c r="BO2" s="454" t="s">
        <v>1205</v>
      </c>
      <c r="BP2" s="511">
        <v>1</v>
      </c>
      <c r="BQ2" s="454" t="s">
        <v>1205</v>
      </c>
      <c r="BR2" s="454" t="s">
        <v>1205</v>
      </c>
      <c r="BS2" s="454" t="s">
        <v>1205</v>
      </c>
      <c r="BT2" s="454" t="s">
        <v>3402</v>
      </c>
      <c r="BU2" s="454" t="s">
        <v>3402</v>
      </c>
      <c r="BV2" s="454" t="s">
        <v>3402</v>
      </c>
      <c r="BW2" s="454" t="s">
        <v>3402</v>
      </c>
      <c r="BX2" s="454" t="s">
        <v>3402</v>
      </c>
      <c r="BY2" s="454" t="s">
        <v>3402</v>
      </c>
      <c r="BZ2" s="454" t="s">
        <v>3402</v>
      </c>
      <c r="CA2" s="454" t="s">
        <v>3382</v>
      </c>
      <c r="CB2" s="454" t="s">
        <v>1205</v>
      </c>
      <c r="CC2" s="454" t="s">
        <v>1205</v>
      </c>
      <c r="CD2" s="454">
        <v>0</v>
      </c>
      <c r="CE2" s="454" t="s">
        <v>1205</v>
      </c>
      <c r="CF2" s="517">
        <v>5184938619</v>
      </c>
      <c r="CG2" s="511">
        <v>1</v>
      </c>
      <c r="CH2" s="454" t="s">
        <v>1205</v>
      </c>
      <c r="CI2" s="454" t="s">
        <v>1205</v>
      </c>
      <c r="CJ2" s="454" t="s">
        <v>1205</v>
      </c>
      <c r="CK2" s="483">
        <v>1</v>
      </c>
      <c r="CL2" s="454" t="s">
        <v>1205</v>
      </c>
      <c r="CM2" s="454" t="s">
        <v>1205</v>
      </c>
      <c r="CN2" s="454" t="s">
        <v>1205</v>
      </c>
      <c r="CO2" s="454" t="s">
        <v>1205</v>
      </c>
      <c r="CP2" s="454" t="s">
        <v>1205</v>
      </c>
      <c r="CQ2" s="454" t="s">
        <v>1205</v>
      </c>
      <c r="CR2" s="454" t="s">
        <v>1205</v>
      </c>
      <c r="CS2" s="454" t="s">
        <v>1205</v>
      </c>
      <c r="CT2" s="454" t="s">
        <v>1205</v>
      </c>
      <c r="CU2" s="454" t="s">
        <v>1205</v>
      </c>
      <c r="CV2" s="454" t="s">
        <v>3425</v>
      </c>
      <c r="CW2" s="454" t="s">
        <v>1205</v>
      </c>
      <c r="CX2" s="454" t="s">
        <v>1205</v>
      </c>
      <c r="CY2" s="454" t="s">
        <v>1205</v>
      </c>
      <c r="CZ2" s="454" t="s">
        <v>1205</v>
      </c>
      <c r="DA2" s="483">
        <v>1</v>
      </c>
      <c r="DB2" s="511">
        <v>1</v>
      </c>
      <c r="DC2" s="454" t="s">
        <v>3385</v>
      </c>
      <c r="DD2" s="512">
        <v>0</v>
      </c>
      <c r="DE2" s="512">
        <v>66</v>
      </c>
      <c r="DF2" s="512">
        <v>0</v>
      </c>
      <c r="DG2" s="512">
        <v>0</v>
      </c>
      <c r="DH2" s="512">
        <v>0</v>
      </c>
      <c r="DI2" s="512">
        <v>4</v>
      </c>
      <c r="DJ2" s="512">
        <v>62</v>
      </c>
      <c r="DK2" s="512">
        <v>53</v>
      </c>
      <c r="DL2" s="512">
        <v>13</v>
      </c>
      <c r="DM2" s="454" t="s">
        <v>1205</v>
      </c>
      <c r="DN2" s="511">
        <v>0.3294322223792312</v>
      </c>
      <c r="DO2" s="511">
        <v>0.56867772276454398</v>
      </c>
      <c r="DP2" s="454" t="s">
        <v>1205</v>
      </c>
      <c r="DQ2" s="454" t="s">
        <v>1205</v>
      </c>
      <c r="DR2" s="454" t="s">
        <v>1205</v>
      </c>
      <c r="DS2" s="454" t="s">
        <v>1205</v>
      </c>
      <c r="DT2" s="454" t="s">
        <v>1205</v>
      </c>
      <c r="DU2" s="454" t="s">
        <v>1205</v>
      </c>
    </row>
    <row r="3" spans="1:125" ht="15" customHeight="1">
      <c r="A3" s="455"/>
      <c r="B3" s="337"/>
      <c r="C3" s="337"/>
      <c r="D3" s="337"/>
      <c r="E3" s="457"/>
      <c r="F3" s="457"/>
      <c r="G3" s="457"/>
      <c r="H3" s="457"/>
      <c r="I3" s="518"/>
      <c r="J3" s="457"/>
      <c r="K3" s="457"/>
      <c r="L3" s="457"/>
      <c r="M3" s="457"/>
      <c r="N3" s="457"/>
      <c r="O3" s="457"/>
      <c r="P3" s="467"/>
      <c r="Q3" s="466"/>
      <c r="R3" s="466"/>
      <c r="S3" s="466"/>
      <c r="T3" s="337"/>
      <c r="U3" s="467"/>
      <c r="V3" s="465"/>
      <c r="W3" s="467"/>
      <c r="X3" s="469"/>
      <c r="Y3" s="466"/>
      <c r="Z3" s="467"/>
      <c r="AA3" s="467"/>
      <c r="AB3" s="468"/>
      <c r="AC3" s="467"/>
      <c r="AD3" s="468"/>
      <c r="AE3" s="465"/>
      <c r="AF3" s="468"/>
      <c r="AG3" s="467"/>
      <c r="AH3" s="468"/>
      <c r="AI3" s="467"/>
      <c r="AJ3" s="468"/>
      <c r="AK3" s="467"/>
      <c r="AL3" s="468"/>
      <c r="AM3" s="467"/>
      <c r="AN3" s="467"/>
      <c r="AO3" s="468"/>
      <c r="AP3" s="466"/>
      <c r="AQ3" s="467"/>
      <c r="AR3" s="467"/>
      <c r="AS3" s="466"/>
      <c r="AT3" s="465"/>
      <c r="AU3" s="457"/>
      <c r="AV3" s="457"/>
      <c r="AW3" s="519"/>
      <c r="AX3" s="519"/>
      <c r="AY3" s="519"/>
      <c r="AZ3" s="467"/>
      <c r="BA3" s="467"/>
      <c r="BB3" s="467"/>
      <c r="BC3" s="457"/>
      <c r="BD3" s="466"/>
      <c r="BE3" s="465"/>
      <c r="BF3" s="465"/>
      <c r="BG3" s="465"/>
      <c r="BH3" s="465"/>
      <c r="BI3" s="465"/>
      <c r="BJ3" s="465"/>
      <c r="BK3" s="467"/>
      <c r="BL3" s="467"/>
      <c r="BM3" s="467"/>
      <c r="BN3" s="467"/>
      <c r="BO3" s="467"/>
      <c r="BP3" s="465"/>
      <c r="BQ3" s="465"/>
      <c r="BR3" s="465"/>
      <c r="BS3" s="465"/>
      <c r="BT3" s="457"/>
      <c r="BU3" s="457"/>
      <c r="BV3" s="457"/>
      <c r="BW3" s="457"/>
      <c r="BX3" s="457"/>
      <c r="BY3" s="457"/>
      <c r="BZ3" s="457"/>
      <c r="CA3" s="467"/>
      <c r="CB3" s="467"/>
      <c r="CC3" s="465"/>
      <c r="CD3" s="465"/>
      <c r="CE3" s="457"/>
      <c r="CF3" s="457"/>
      <c r="CG3" s="465"/>
      <c r="CH3" s="465"/>
      <c r="CI3" s="465"/>
      <c r="CJ3" s="465"/>
      <c r="CK3" s="465"/>
      <c r="CL3" s="465"/>
      <c r="CM3" s="465"/>
      <c r="CN3" s="457"/>
      <c r="CO3" s="465"/>
      <c r="CP3" s="465"/>
      <c r="CQ3" s="465"/>
      <c r="CR3" s="465"/>
      <c r="CS3" s="465"/>
      <c r="CT3" s="457"/>
      <c r="CU3" s="467"/>
      <c r="CV3" s="467"/>
      <c r="CW3" s="466"/>
      <c r="CX3" s="465"/>
      <c r="CY3" s="457"/>
      <c r="CZ3" s="457"/>
      <c r="DA3" s="465"/>
      <c r="DB3" s="465"/>
      <c r="DC3" s="467"/>
      <c r="DD3" s="466"/>
      <c r="DE3" s="466"/>
      <c r="DF3" s="466"/>
      <c r="DG3" s="466"/>
      <c r="DH3" s="466"/>
      <c r="DI3" s="466"/>
      <c r="DJ3" s="466"/>
      <c r="DK3" s="466"/>
      <c r="DL3" s="466"/>
      <c r="DM3" s="465"/>
      <c r="DN3" s="465"/>
      <c r="DO3" s="465"/>
      <c r="DP3" s="466"/>
      <c r="DQ3" s="466"/>
      <c r="DR3" s="465"/>
      <c r="DS3" s="465"/>
      <c r="DT3" s="465"/>
      <c r="DU3" s="465"/>
    </row>
    <row r="4" spans="1:125" ht="15" customHeight="1">
      <c r="A4" s="455"/>
      <c r="B4" s="337"/>
      <c r="C4" s="337"/>
      <c r="D4" s="337"/>
      <c r="E4" s="457"/>
      <c r="F4" s="457"/>
      <c r="G4" s="457"/>
      <c r="H4" s="457"/>
      <c r="I4" s="457"/>
      <c r="J4" s="457"/>
      <c r="K4" s="457"/>
      <c r="L4" s="457"/>
      <c r="M4" s="457"/>
      <c r="N4" s="457"/>
      <c r="O4" s="457"/>
      <c r="P4" s="467"/>
      <c r="Q4" s="466"/>
      <c r="R4" s="466"/>
      <c r="S4" s="466"/>
      <c r="T4" s="467"/>
      <c r="U4" s="467"/>
      <c r="V4" s="465"/>
      <c r="W4" s="467"/>
      <c r="X4" s="469"/>
      <c r="Y4" s="466"/>
      <c r="Z4" s="467"/>
      <c r="AA4" s="467"/>
      <c r="AB4" s="468"/>
      <c r="AC4" s="467"/>
      <c r="AD4" s="468"/>
      <c r="AE4" s="465"/>
      <c r="AF4" s="468"/>
      <c r="AG4" s="467"/>
      <c r="AH4" s="468"/>
      <c r="AI4" s="467"/>
      <c r="AJ4" s="468"/>
      <c r="AK4" s="467"/>
      <c r="AL4" s="468"/>
      <c r="AM4" s="467"/>
      <c r="AN4" s="467"/>
      <c r="AO4" s="468"/>
      <c r="AP4" s="466"/>
      <c r="AQ4" s="467"/>
      <c r="AR4" s="467"/>
      <c r="AS4" s="466"/>
      <c r="AT4" s="465"/>
      <c r="AU4" s="457"/>
      <c r="AV4" s="457"/>
      <c r="AW4" s="457"/>
      <c r="AX4" s="457"/>
      <c r="AY4" s="457"/>
      <c r="AZ4" s="467"/>
      <c r="BA4" s="467"/>
      <c r="BB4" s="467"/>
      <c r="BC4" s="457"/>
      <c r="BD4" s="466"/>
      <c r="BE4" s="465"/>
      <c r="BF4" s="465"/>
      <c r="BG4" s="465"/>
      <c r="BH4" s="465"/>
      <c r="BI4" s="465"/>
      <c r="BJ4" s="465"/>
      <c r="BK4" s="467"/>
      <c r="BL4" s="467"/>
      <c r="BM4" s="467"/>
      <c r="BN4" s="467"/>
      <c r="BO4" s="467"/>
      <c r="BP4" s="465"/>
      <c r="BQ4" s="465"/>
      <c r="BR4" s="465"/>
      <c r="BS4" s="465"/>
      <c r="BT4" s="457"/>
      <c r="BU4" s="457"/>
      <c r="BV4" s="457"/>
      <c r="BW4" s="457"/>
      <c r="BX4" s="457"/>
      <c r="BY4" s="457"/>
      <c r="BZ4" s="457"/>
      <c r="CA4" s="467"/>
      <c r="CB4" s="467"/>
      <c r="CC4" s="465"/>
      <c r="CD4" s="465"/>
      <c r="CE4" s="457"/>
      <c r="CF4" s="457"/>
      <c r="CG4" s="465"/>
      <c r="CH4" s="465"/>
      <c r="CI4" s="465"/>
      <c r="CJ4" s="465"/>
      <c r="CK4" s="465"/>
      <c r="CL4" s="465"/>
      <c r="CM4" s="465"/>
      <c r="CN4" s="457"/>
      <c r="CO4" s="465"/>
      <c r="CP4" s="465"/>
      <c r="CQ4" s="465"/>
      <c r="CR4" s="465"/>
      <c r="CS4" s="465"/>
      <c r="CT4" s="457"/>
      <c r="CU4" s="467"/>
      <c r="CV4" s="467"/>
      <c r="CW4" s="466"/>
      <c r="CX4" s="465"/>
      <c r="CY4" s="457"/>
      <c r="CZ4" s="457"/>
      <c r="DA4" s="465"/>
      <c r="DB4" s="465"/>
      <c r="DC4" s="467"/>
      <c r="DD4" s="466"/>
      <c r="DE4" s="466"/>
      <c r="DF4" s="466"/>
      <c r="DG4" s="466"/>
      <c r="DH4" s="466"/>
      <c r="DI4" s="466"/>
      <c r="DJ4" s="466"/>
      <c r="DK4" s="466"/>
      <c r="DL4" s="466"/>
      <c r="DM4" s="465"/>
      <c r="DN4" s="465"/>
      <c r="DO4" s="465"/>
      <c r="DP4" s="466"/>
      <c r="DQ4" s="466"/>
      <c r="DR4" s="465"/>
      <c r="DS4" s="465"/>
      <c r="DT4" s="465"/>
      <c r="DU4" s="465"/>
    </row>
    <row r="5" spans="1:125" ht="15" customHeight="1">
      <c r="A5" s="455"/>
      <c r="B5" s="337"/>
      <c r="C5" s="337"/>
      <c r="D5" s="337"/>
      <c r="E5" s="457"/>
      <c r="F5" s="457"/>
      <c r="G5" s="457"/>
      <c r="H5" s="457"/>
      <c r="I5" s="457"/>
      <c r="J5" s="457"/>
      <c r="K5" s="457"/>
      <c r="L5" s="457"/>
      <c r="M5" s="457"/>
      <c r="N5" s="457"/>
      <c r="O5" s="457"/>
      <c r="P5" s="467"/>
      <c r="Q5" s="466"/>
      <c r="R5" s="466"/>
      <c r="S5" s="466"/>
      <c r="T5" s="467"/>
      <c r="U5" s="467"/>
      <c r="V5" s="465"/>
      <c r="W5" s="467"/>
      <c r="X5" s="469"/>
      <c r="Y5" s="466"/>
      <c r="Z5" s="467"/>
      <c r="AA5" s="467"/>
      <c r="AB5" s="468"/>
      <c r="AC5" s="467"/>
      <c r="AD5" s="468"/>
      <c r="AE5" s="465"/>
      <c r="AF5" s="468"/>
      <c r="AG5" s="467"/>
      <c r="AH5" s="468"/>
      <c r="AI5" s="467"/>
      <c r="AJ5" s="468"/>
      <c r="AK5" s="467"/>
      <c r="AL5" s="468"/>
      <c r="AM5" s="467"/>
      <c r="AN5" s="467"/>
      <c r="AO5" s="468"/>
      <c r="AP5" s="466"/>
      <c r="AQ5" s="467"/>
      <c r="AR5" s="467"/>
      <c r="AS5" s="466"/>
      <c r="AT5" s="465"/>
      <c r="AU5" s="457"/>
      <c r="AV5" s="457"/>
      <c r="AW5" s="457"/>
      <c r="AX5" s="457"/>
      <c r="AY5" s="457"/>
      <c r="AZ5" s="467"/>
      <c r="BA5" s="467"/>
      <c r="BB5" s="467"/>
      <c r="BC5" s="457"/>
      <c r="BD5" s="466"/>
      <c r="BE5" s="465"/>
      <c r="BF5" s="465"/>
      <c r="BG5" s="465"/>
      <c r="BH5" s="465"/>
      <c r="BI5" s="465"/>
      <c r="BJ5" s="465"/>
      <c r="BK5" s="467"/>
      <c r="BL5" s="467"/>
      <c r="BM5" s="467"/>
      <c r="BN5" s="467"/>
      <c r="BO5" s="467"/>
      <c r="BP5" s="465"/>
      <c r="BQ5" s="465"/>
      <c r="BR5" s="465"/>
      <c r="BS5" s="465"/>
      <c r="BT5" s="457"/>
      <c r="BU5" s="457"/>
      <c r="BV5" s="457"/>
      <c r="BW5" s="457"/>
      <c r="BX5" s="457"/>
      <c r="BY5" s="457"/>
      <c r="BZ5" s="457"/>
      <c r="CA5" s="467"/>
      <c r="CB5" s="467"/>
      <c r="CC5" s="465"/>
      <c r="CD5" s="465"/>
      <c r="CE5" s="457"/>
      <c r="CF5" s="457"/>
      <c r="CG5" s="465"/>
      <c r="CH5" s="465"/>
      <c r="CI5" s="465"/>
      <c r="CJ5" s="465"/>
      <c r="CK5" s="465"/>
      <c r="CL5" s="465"/>
      <c r="CM5" s="465"/>
      <c r="CN5" s="457"/>
      <c r="CO5" s="465"/>
      <c r="CP5" s="465"/>
      <c r="CQ5" s="465"/>
      <c r="CR5" s="465"/>
      <c r="CS5" s="465"/>
      <c r="CT5" s="457"/>
      <c r="CU5" s="467"/>
      <c r="CV5" s="467"/>
      <c r="CW5" s="466"/>
      <c r="CX5" s="465"/>
      <c r="CY5" s="457"/>
      <c r="CZ5" s="457"/>
      <c r="DA5" s="465"/>
      <c r="DB5" s="465"/>
      <c r="DC5" s="467"/>
      <c r="DD5" s="466"/>
      <c r="DE5" s="466"/>
      <c r="DF5" s="466"/>
      <c r="DG5" s="466"/>
      <c r="DH5" s="466"/>
      <c r="DI5" s="466"/>
      <c r="DJ5" s="466"/>
      <c r="DK5" s="466"/>
      <c r="DL5" s="466"/>
      <c r="DM5" s="465"/>
      <c r="DN5" s="465"/>
      <c r="DO5" s="465"/>
      <c r="DP5" s="466"/>
      <c r="DQ5" s="466"/>
      <c r="DR5" s="465"/>
      <c r="DS5" s="465"/>
      <c r="DT5" s="465"/>
      <c r="DU5" s="465"/>
    </row>
    <row r="6" spans="1:125" ht="15" customHeight="1">
      <c r="A6" s="455"/>
      <c r="B6" s="337"/>
      <c r="C6" s="337"/>
      <c r="D6" s="337"/>
      <c r="E6" s="457"/>
      <c r="F6" s="457"/>
      <c r="G6" s="457"/>
      <c r="H6" s="457"/>
      <c r="I6" s="457"/>
      <c r="J6" s="457"/>
      <c r="K6" s="457"/>
      <c r="L6" s="457"/>
      <c r="M6" s="457"/>
      <c r="N6" s="457"/>
      <c r="O6" s="457"/>
      <c r="P6" s="467"/>
      <c r="Q6" s="466"/>
      <c r="R6" s="466"/>
      <c r="S6" s="466"/>
      <c r="T6" s="467"/>
      <c r="U6" s="467"/>
      <c r="V6" s="465"/>
      <c r="W6" s="467"/>
      <c r="X6" s="469"/>
      <c r="Y6" s="466"/>
      <c r="Z6" s="467"/>
      <c r="AA6" s="467"/>
      <c r="AB6" s="468"/>
      <c r="AC6" s="467"/>
      <c r="AD6" s="468"/>
      <c r="AE6" s="465"/>
      <c r="AF6" s="468"/>
      <c r="AG6" s="467"/>
      <c r="AH6" s="468"/>
      <c r="AI6" s="467"/>
      <c r="AJ6" s="468"/>
      <c r="AK6" s="467"/>
      <c r="AL6" s="468"/>
      <c r="AM6" s="467"/>
      <c r="AN6" s="467"/>
      <c r="AO6" s="468"/>
      <c r="AP6" s="466"/>
      <c r="AQ6" s="467"/>
      <c r="AR6" s="467"/>
      <c r="AS6" s="466"/>
      <c r="AT6" s="465"/>
      <c r="AU6" s="457"/>
      <c r="AV6" s="457"/>
      <c r="AW6" s="457"/>
      <c r="AX6" s="457"/>
      <c r="AY6" s="457"/>
      <c r="AZ6" s="467"/>
      <c r="BA6" s="467"/>
      <c r="BB6" s="467"/>
      <c r="BC6" s="457"/>
      <c r="BD6" s="466"/>
      <c r="BE6" s="465"/>
      <c r="BF6" s="465"/>
      <c r="BG6" s="465"/>
      <c r="BH6" s="465"/>
      <c r="BI6" s="465"/>
      <c r="BJ6" s="465"/>
      <c r="BK6" s="467"/>
      <c r="BL6" s="467"/>
      <c r="BM6" s="467"/>
      <c r="BN6" s="467"/>
      <c r="BO6" s="467"/>
      <c r="BP6" s="465"/>
      <c r="BQ6" s="465"/>
      <c r="BR6" s="465"/>
      <c r="BS6" s="465"/>
      <c r="BT6" s="457"/>
      <c r="BU6" s="457"/>
      <c r="BV6" s="457"/>
      <c r="BW6" s="457"/>
      <c r="BX6" s="457"/>
      <c r="BY6" s="457"/>
      <c r="BZ6" s="457"/>
      <c r="CA6" s="467"/>
      <c r="CB6" s="467"/>
      <c r="CC6" s="465"/>
      <c r="CD6" s="465"/>
      <c r="CE6" s="457"/>
      <c r="CF6" s="457"/>
      <c r="CG6" s="465"/>
      <c r="CH6" s="465"/>
      <c r="CI6" s="465"/>
      <c r="CJ6" s="465"/>
      <c r="CK6" s="465"/>
      <c r="CL6" s="465"/>
      <c r="CM6" s="465"/>
      <c r="CN6" s="457"/>
      <c r="CO6" s="465"/>
      <c r="CP6" s="465"/>
      <c r="CQ6" s="465"/>
      <c r="CR6" s="465"/>
      <c r="CS6" s="465"/>
      <c r="CT6" s="457"/>
      <c r="CU6" s="467"/>
      <c r="CV6" s="467"/>
      <c r="CW6" s="466"/>
      <c r="CX6" s="465"/>
      <c r="CY6" s="457"/>
      <c r="CZ6" s="457"/>
      <c r="DA6" s="465"/>
      <c r="DB6" s="465"/>
      <c r="DC6" s="467"/>
      <c r="DD6" s="466"/>
      <c r="DE6" s="466"/>
      <c r="DF6" s="466"/>
      <c r="DG6" s="466"/>
      <c r="DH6" s="466"/>
      <c r="DI6" s="466"/>
      <c r="DJ6" s="466"/>
      <c r="DK6" s="466"/>
      <c r="DL6" s="466"/>
      <c r="DM6" s="465"/>
      <c r="DN6" s="465"/>
      <c r="DO6" s="465"/>
      <c r="DP6" s="466"/>
      <c r="DQ6" s="466"/>
      <c r="DR6" s="465"/>
      <c r="DS6" s="465"/>
      <c r="DT6" s="465"/>
      <c r="DU6" s="465"/>
    </row>
    <row r="7" spans="1:125" ht="15" customHeight="1">
      <c r="A7" s="455"/>
      <c r="B7" s="337"/>
      <c r="C7" s="337"/>
      <c r="D7" s="337"/>
      <c r="E7" s="457"/>
      <c r="F7" s="457"/>
      <c r="G7" s="457"/>
      <c r="H7" s="457"/>
      <c r="I7" s="457"/>
      <c r="J7" s="457"/>
      <c r="K7" s="457"/>
      <c r="L7" s="457"/>
      <c r="M7" s="457"/>
      <c r="N7" s="457"/>
      <c r="O7" s="457"/>
      <c r="P7" s="467"/>
      <c r="Q7" s="466"/>
      <c r="R7" s="466"/>
      <c r="S7" s="466"/>
      <c r="T7" s="467"/>
      <c r="U7" s="467"/>
      <c r="V7" s="465"/>
      <c r="W7" s="467"/>
      <c r="X7" s="469"/>
      <c r="Y7" s="466"/>
      <c r="Z7" s="467"/>
      <c r="AA7" s="467"/>
      <c r="AB7" s="468"/>
      <c r="AC7" s="467"/>
      <c r="AD7" s="468"/>
      <c r="AE7" s="465"/>
      <c r="AF7" s="468"/>
      <c r="AG7" s="467"/>
      <c r="AH7" s="468"/>
      <c r="AI7" s="467"/>
      <c r="AJ7" s="468"/>
      <c r="AK7" s="467"/>
      <c r="AL7" s="468"/>
      <c r="AM7" s="467"/>
      <c r="AN7" s="467"/>
      <c r="AO7" s="468"/>
      <c r="AP7" s="466"/>
      <c r="AQ7" s="467"/>
      <c r="AR7" s="467"/>
      <c r="AS7" s="466"/>
      <c r="AT7" s="465"/>
      <c r="AU7" s="457"/>
      <c r="AV7" s="457"/>
      <c r="AW7" s="457"/>
      <c r="AX7" s="457"/>
      <c r="AY7" s="457"/>
      <c r="AZ7" s="467"/>
      <c r="BA7" s="467"/>
      <c r="BB7" s="467"/>
      <c r="BC7" s="457"/>
      <c r="BD7" s="466"/>
      <c r="BE7" s="465"/>
      <c r="BF7" s="465"/>
      <c r="BG7" s="465"/>
      <c r="BH7" s="465"/>
      <c r="BI7" s="465"/>
      <c r="BJ7" s="465"/>
      <c r="BK7" s="467"/>
      <c r="BL7" s="467"/>
      <c r="BM7" s="467"/>
      <c r="BN7" s="467"/>
      <c r="BO7" s="467"/>
      <c r="BP7" s="465"/>
      <c r="BQ7" s="465"/>
      <c r="BR7" s="465"/>
      <c r="BS7" s="465"/>
      <c r="BT7" s="457"/>
      <c r="BU7" s="457"/>
      <c r="BV7" s="457"/>
      <c r="BW7" s="457"/>
      <c r="BX7" s="457"/>
      <c r="BY7" s="457"/>
      <c r="BZ7" s="457"/>
      <c r="CA7" s="467"/>
      <c r="CB7" s="467"/>
      <c r="CC7" s="465"/>
      <c r="CD7" s="465"/>
      <c r="CE7" s="457"/>
      <c r="CF7" s="457"/>
      <c r="CG7" s="465"/>
      <c r="CH7" s="465"/>
      <c r="CI7" s="465"/>
      <c r="CJ7" s="465"/>
      <c r="CK7" s="465"/>
      <c r="CL7" s="465"/>
      <c r="CM7" s="465"/>
      <c r="CN7" s="457"/>
      <c r="CO7" s="465"/>
      <c r="CP7" s="465"/>
      <c r="CQ7" s="465"/>
      <c r="CR7" s="465"/>
      <c r="CS7" s="465"/>
      <c r="CT7" s="457"/>
      <c r="CU7" s="467"/>
      <c r="CV7" s="467"/>
      <c r="CW7" s="466"/>
      <c r="CX7" s="465"/>
      <c r="CY7" s="457"/>
      <c r="CZ7" s="457"/>
      <c r="DA7" s="465"/>
      <c r="DB7" s="465"/>
      <c r="DC7" s="467"/>
      <c r="DD7" s="466"/>
      <c r="DE7" s="466"/>
      <c r="DF7" s="466"/>
      <c r="DG7" s="466"/>
      <c r="DH7" s="466"/>
      <c r="DI7" s="466"/>
      <c r="DJ7" s="466"/>
      <c r="DK7" s="466"/>
      <c r="DL7" s="466"/>
      <c r="DM7" s="465"/>
      <c r="DN7" s="465"/>
      <c r="DO7" s="465"/>
      <c r="DP7" s="466"/>
      <c r="DQ7" s="466"/>
      <c r="DR7" s="465"/>
      <c r="DS7" s="465"/>
      <c r="DT7" s="465"/>
      <c r="DU7" s="465"/>
    </row>
    <row r="8" spans="1:125" ht="15" customHeight="1">
      <c r="A8" s="455"/>
      <c r="B8" s="337"/>
      <c r="C8" s="337"/>
      <c r="D8" s="337"/>
      <c r="E8" s="457"/>
      <c r="F8" s="457"/>
      <c r="G8" s="457"/>
      <c r="H8" s="457"/>
      <c r="I8" s="457"/>
      <c r="J8" s="457"/>
      <c r="K8" s="457"/>
      <c r="L8" s="457"/>
      <c r="M8" s="457"/>
      <c r="N8" s="457"/>
      <c r="O8" s="457"/>
      <c r="P8" s="467"/>
      <c r="Q8" s="466"/>
      <c r="R8" s="466"/>
      <c r="S8" s="466"/>
      <c r="T8" s="467"/>
      <c r="U8" s="467"/>
      <c r="V8" s="465"/>
      <c r="W8" s="467"/>
      <c r="X8" s="469"/>
      <c r="Y8" s="466"/>
      <c r="Z8" s="467"/>
      <c r="AA8" s="467"/>
      <c r="AB8" s="468"/>
      <c r="AC8" s="467"/>
      <c r="AD8" s="468"/>
      <c r="AE8" s="465"/>
      <c r="AF8" s="468"/>
      <c r="AG8" s="467"/>
      <c r="AH8" s="468"/>
      <c r="AI8" s="467"/>
      <c r="AJ8" s="468"/>
      <c r="AK8" s="467"/>
      <c r="AL8" s="468"/>
      <c r="AM8" s="467"/>
      <c r="AN8" s="467"/>
      <c r="AO8" s="468"/>
      <c r="AP8" s="466"/>
      <c r="AQ8" s="467"/>
      <c r="AR8" s="467"/>
      <c r="AS8" s="466"/>
      <c r="AT8" s="465"/>
      <c r="AU8" s="457"/>
      <c r="AV8" s="457"/>
      <c r="AW8" s="457"/>
      <c r="AX8" s="457"/>
      <c r="AY8" s="457"/>
      <c r="AZ8" s="467"/>
      <c r="BA8" s="467"/>
      <c r="BB8" s="467"/>
      <c r="BC8" s="457"/>
      <c r="BD8" s="466"/>
      <c r="BE8" s="465"/>
      <c r="BF8" s="465"/>
      <c r="BG8" s="465"/>
      <c r="BH8" s="465"/>
      <c r="BI8" s="465"/>
      <c r="BJ8" s="465"/>
      <c r="BK8" s="467"/>
      <c r="BL8" s="467"/>
      <c r="BM8" s="467"/>
      <c r="BN8" s="467"/>
      <c r="BO8" s="467"/>
      <c r="BP8" s="465"/>
      <c r="BQ8" s="465"/>
      <c r="BR8" s="465"/>
      <c r="BS8" s="465"/>
      <c r="BT8" s="457"/>
      <c r="BU8" s="457"/>
      <c r="BV8" s="457"/>
      <c r="BW8" s="457"/>
      <c r="BX8" s="457"/>
      <c r="BY8" s="457"/>
      <c r="BZ8" s="457"/>
      <c r="CA8" s="467"/>
      <c r="CB8" s="467"/>
      <c r="CC8" s="465"/>
      <c r="CD8" s="465"/>
      <c r="CE8" s="457"/>
      <c r="CF8" s="457"/>
      <c r="CG8" s="465"/>
      <c r="CH8" s="465"/>
      <c r="CI8" s="465"/>
      <c r="CJ8" s="465"/>
      <c r="CK8" s="465"/>
      <c r="CL8" s="465"/>
      <c r="CM8" s="465"/>
      <c r="CN8" s="457"/>
      <c r="CO8" s="465"/>
      <c r="CP8" s="465"/>
      <c r="CQ8" s="465"/>
      <c r="CR8" s="465"/>
      <c r="CS8" s="465"/>
      <c r="CT8" s="457"/>
      <c r="CU8" s="467"/>
      <c r="CV8" s="467"/>
      <c r="CW8" s="466"/>
      <c r="CX8" s="465"/>
      <c r="CY8" s="457"/>
      <c r="CZ8" s="457"/>
      <c r="DA8" s="465"/>
      <c r="DB8" s="465"/>
      <c r="DC8" s="467"/>
      <c r="DD8" s="466"/>
      <c r="DE8" s="466"/>
      <c r="DF8" s="466"/>
      <c r="DG8" s="466"/>
      <c r="DH8" s="466"/>
      <c r="DI8" s="466"/>
      <c r="DJ8" s="466"/>
      <c r="DK8" s="466"/>
      <c r="DL8" s="466"/>
      <c r="DM8" s="465"/>
      <c r="DN8" s="465"/>
      <c r="DO8" s="465"/>
      <c r="DP8" s="466"/>
      <c r="DQ8" s="466"/>
      <c r="DR8" s="465"/>
      <c r="DS8" s="465"/>
      <c r="DT8" s="465"/>
      <c r="DU8" s="465"/>
    </row>
    <row r="9" spans="1:125" ht="15" customHeight="1">
      <c r="A9" s="455"/>
      <c r="B9" s="337"/>
      <c r="C9" s="337"/>
      <c r="D9" s="337"/>
      <c r="E9" s="457"/>
      <c r="F9" s="457"/>
      <c r="G9" s="457"/>
      <c r="H9" s="457"/>
      <c r="I9" s="457"/>
      <c r="J9" s="457"/>
      <c r="K9" s="457"/>
      <c r="L9" s="457"/>
      <c r="M9" s="457"/>
      <c r="N9" s="457"/>
      <c r="O9" s="457"/>
      <c r="P9" s="467"/>
      <c r="Q9" s="466"/>
      <c r="R9" s="466"/>
      <c r="S9" s="466"/>
      <c r="T9" s="467"/>
      <c r="U9" s="467"/>
      <c r="V9" s="465"/>
      <c r="W9" s="467"/>
      <c r="X9" s="469"/>
      <c r="Y9" s="466"/>
      <c r="Z9" s="467"/>
      <c r="AA9" s="467"/>
      <c r="AB9" s="468"/>
      <c r="AC9" s="467"/>
      <c r="AD9" s="468"/>
      <c r="AE9" s="465"/>
      <c r="AF9" s="468"/>
      <c r="AG9" s="467"/>
      <c r="AH9" s="468"/>
      <c r="AI9" s="467"/>
      <c r="AJ9" s="468"/>
      <c r="AK9" s="467"/>
      <c r="AL9" s="468"/>
      <c r="AM9" s="467"/>
      <c r="AN9" s="467"/>
      <c r="AO9" s="468"/>
      <c r="AP9" s="466"/>
      <c r="AQ9" s="467"/>
      <c r="AR9" s="467"/>
      <c r="AS9" s="466"/>
      <c r="AT9" s="465"/>
      <c r="AU9" s="457"/>
      <c r="AV9" s="457"/>
      <c r="AW9" s="457"/>
      <c r="AX9" s="457"/>
      <c r="AY9" s="457"/>
      <c r="AZ9" s="467"/>
      <c r="BA9" s="467"/>
      <c r="BB9" s="467"/>
      <c r="BC9" s="457"/>
      <c r="BD9" s="466"/>
      <c r="BE9" s="465"/>
      <c r="BF9" s="465"/>
      <c r="BG9" s="465"/>
      <c r="BH9" s="465"/>
      <c r="BI9" s="465"/>
      <c r="BJ9" s="465"/>
      <c r="BK9" s="467"/>
      <c r="BL9" s="467"/>
      <c r="BM9" s="467"/>
      <c r="BN9" s="467"/>
      <c r="BO9" s="467"/>
      <c r="BP9" s="465"/>
      <c r="BQ9" s="465"/>
      <c r="BR9" s="465"/>
      <c r="BS9" s="465"/>
      <c r="BT9" s="457"/>
      <c r="BU9" s="457"/>
      <c r="BV9" s="457"/>
      <c r="BW9" s="457"/>
      <c r="BX9" s="457"/>
      <c r="BY9" s="457"/>
      <c r="BZ9" s="457"/>
      <c r="CA9" s="467"/>
      <c r="CB9" s="467"/>
      <c r="CC9" s="465"/>
      <c r="CD9" s="465"/>
      <c r="CE9" s="457"/>
      <c r="CF9" s="457"/>
      <c r="CG9" s="465"/>
      <c r="CH9" s="465"/>
      <c r="CI9" s="465"/>
      <c r="CJ9" s="465"/>
      <c r="CK9" s="465"/>
      <c r="CL9" s="465"/>
      <c r="CM9" s="465"/>
      <c r="CN9" s="457"/>
      <c r="CO9" s="465"/>
      <c r="CP9" s="465"/>
      <c r="CQ9" s="465"/>
      <c r="CR9" s="465"/>
      <c r="CS9" s="465"/>
      <c r="CT9" s="457"/>
      <c r="CU9" s="467"/>
      <c r="CV9" s="467"/>
      <c r="CW9" s="466"/>
      <c r="CX9" s="465"/>
      <c r="CY9" s="457"/>
      <c r="CZ9" s="457"/>
      <c r="DA9" s="465"/>
      <c r="DB9" s="465"/>
      <c r="DC9" s="467"/>
      <c r="DD9" s="466"/>
      <c r="DE9" s="466"/>
      <c r="DF9" s="466"/>
      <c r="DG9" s="466"/>
      <c r="DH9" s="466"/>
      <c r="DI9" s="466"/>
      <c r="DJ9" s="466"/>
      <c r="DK9" s="466"/>
      <c r="DL9" s="466"/>
      <c r="DM9" s="465"/>
      <c r="DN9" s="465"/>
      <c r="DO9" s="465"/>
      <c r="DP9" s="466"/>
      <c r="DQ9" s="466"/>
      <c r="DR9" s="465"/>
      <c r="DS9" s="465"/>
      <c r="DT9" s="465"/>
      <c r="DU9" s="465"/>
    </row>
    <row r="10" spans="1:125" ht="15" customHeight="1">
      <c r="A10" s="455"/>
      <c r="B10" s="337"/>
      <c r="C10" s="337"/>
      <c r="D10" s="337"/>
      <c r="E10" s="457"/>
      <c r="F10" s="457"/>
      <c r="G10" s="457"/>
      <c r="H10" s="457"/>
      <c r="I10" s="457"/>
      <c r="J10" s="457"/>
      <c r="K10" s="457"/>
      <c r="L10" s="457"/>
      <c r="M10" s="457"/>
      <c r="N10" s="457"/>
      <c r="O10" s="457"/>
      <c r="P10" s="467"/>
      <c r="Q10" s="466"/>
      <c r="R10" s="466"/>
      <c r="S10" s="466"/>
      <c r="T10" s="467"/>
      <c r="U10" s="467"/>
      <c r="V10" s="465"/>
      <c r="W10" s="467"/>
      <c r="X10" s="469"/>
      <c r="Y10" s="466"/>
      <c r="Z10" s="467"/>
      <c r="AA10" s="467"/>
      <c r="AB10" s="468"/>
      <c r="AC10" s="467"/>
      <c r="AD10" s="468"/>
      <c r="AE10" s="465"/>
      <c r="AF10" s="468"/>
      <c r="AG10" s="467"/>
      <c r="AH10" s="468"/>
      <c r="AI10" s="467"/>
      <c r="AJ10" s="468"/>
      <c r="AK10" s="467"/>
      <c r="AL10" s="468"/>
      <c r="AM10" s="467"/>
      <c r="AN10" s="467"/>
      <c r="AO10" s="468"/>
      <c r="AP10" s="466"/>
      <c r="AQ10" s="467"/>
      <c r="AR10" s="467"/>
      <c r="AS10" s="466"/>
      <c r="AT10" s="465"/>
      <c r="AU10" s="457"/>
      <c r="AV10" s="457"/>
      <c r="AW10" s="457"/>
      <c r="AX10" s="457"/>
      <c r="AY10" s="457"/>
      <c r="AZ10" s="467"/>
      <c r="BA10" s="467"/>
      <c r="BB10" s="467"/>
      <c r="BC10" s="457"/>
      <c r="BD10" s="466"/>
      <c r="BE10" s="465"/>
      <c r="BF10" s="465"/>
      <c r="BG10" s="465"/>
      <c r="BH10" s="465"/>
      <c r="BI10" s="465"/>
      <c r="BJ10" s="465"/>
      <c r="BK10" s="467"/>
      <c r="BL10" s="467"/>
      <c r="BM10" s="467"/>
      <c r="BN10" s="467"/>
      <c r="BO10" s="467"/>
      <c r="BP10" s="465"/>
      <c r="BQ10" s="465"/>
      <c r="BR10" s="465"/>
      <c r="BS10" s="465"/>
      <c r="BT10" s="457"/>
      <c r="BU10" s="457"/>
      <c r="BV10" s="457"/>
      <c r="BW10" s="457"/>
      <c r="BX10" s="457"/>
      <c r="BY10" s="457"/>
      <c r="BZ10" s="457"/>
      <c r="CA10" s="467"/>
      <c r="CB10" s="467"/>
      <c r="CC10" s="465"/>
      <c r="CD10" s="465"/>
      <c r="CE10" s="457"/>
      <c r="CF10" s="457"/>
      <c r="CG10" s="465"/>
      <c r="CH10" s="465"/>
      <c r="CI10" s="465"/>
      <c r="CJ10" s="465"/>
      <c r="CK10" s="465"/>
      <c r="CL10" s="465"/>
      <c r="CM10" s="465"/>
      <c r="CN10" s="457"/>
      <c r="CO10" s="465"/>
      <c r="CP10" s="465"/>
      <c r="CQ10" s="465"/>
      <c r="CR10" s="465"/>
      <c r="CS10" s="465"/>
      <c r="CT10" s="457"/>
      <c r="CU10" s="467"/>
      <c r="CV10" s="467"/>
      <c r="CW10" s="466"/>
      <c r="CX10" s="465"/>
      <c r="CY10" s="457"/>
      <c r="CZ10" s="457"/>
      <c r="DA10" s="465"/>
      <c r="DB10" s="465"/>
      <c r="DC10" s="467"/>
      <c r="DD10" s="466"/>
      <c r="DE10" s="466"/>
      <c r="DF10" s="466"/>
      <c r="DG10" s="466"/>
      <c r="DH10" s="466"/>
      <c r="DI10" s="466"/>
      <c r="DJ10" s="466"/>
      <c r="DK10" s="466"/>
      <c r="DL10" s="466"/>
      <c r="DM10" s="465"/>
      <c r="DN10" s="465"/>
      <c r="DO10" s="465"/>
      <c r="DP10" s="466"/>
      <c r="DQ10" s="466"/>
      <c r="DR10" s="465"/>
      <c r="DS10" s="465"/>
      <c r="DT10" s="465"/>
      <c r="DU10" s="465"/>
    </row>
    <row r="11" spans="1:125" ht="15" customHeight="1">
      <c r="A11" s="455"/>
      <c r="B11" s="337"/>
      <c r="C11" s="337"/>
      <c r="D11" s="337"/>
      <c r="E11" s="457"/>
      <c r="F11" s="457"/>
      <c r="G11" s="457"/>
      <c r="H11" s="457"/>
      <c r="I11" s="457"/>
      <c r="J11" s="457"/>
      <c r="K11" s="457"/>
      <c r="L11" s="457"/>
      <c r="M11" s="457"/>
      <c r="N11" s="457"/>
      <c r="O11" s="457"/>
      <c r="P11" s="467"/>
      <c r="Q11" s="466"/>
      <c r="R11" s="466"/>
      <c r="S11" s="466"/>
      <c r="T11" s="467"/>
      <c r="U11" s="467"/>
      <c r="V11" s="465"/>
      <c r="W11" s="467"/>
      <c r="X11" s="469"/>
      <c r="Y11" s="466"/>
      <c r="Z11" s="467"/>
      <c r="AA11" s="467"/>
      <c r="AB11" s="468"/>
      <c r="AC11" s="467"/>
      <c r="AD11" s="468"/>
      <c r="AE11" s="465"/>
      <c r="AF11" s="468"/>
      <c r="AG11" s="467"/>
      <c r="AH11" s="468"/>
      <c r="AI11" s="467"/>
      <c r="AJ11" s="468"/>
      <c r="AK11" s="467"/>
      <c r="AL11" s="468"/>
      <c r="AM11" s="467"/>
      <c r="AN11" s="467"/>
      <c r="AO11" s="468"/>
      <c r="AP11" s="466"/>
      <c r="AQ11" s="467"/>
      <c r="AR11" s="467"/>
      <c r="AS11" s="466"/>
      <c r="AT11" s="465"/>
      <c r="AU11" s="457"/>
      <c r="AV11" s="457"/>
      <c r="AW11" s="457"/>
      <c r="AX11" s="457"/>
      <c r="AY11" s="457"/>
      <c r="AZ11" s="467"/>
      <c r="BA11" s="467"/>
      <c r="BB11" s="467"/>
      <c r="BC11" s="457"/>
      <c r="BD11" s="466"/>
      <c r="BE11" s="465"/>
      <c r="BF11" s="465"/>
      <c r="BG11" s="465"/>
      <c r="BH11" s="465"/>
      <c r="BI11" s="465"/>
      <c r="BJ11" s="465"/>
      <c r="BK11" s="467"/>
      <c r="BL11" s="467"/>
      <c r="BM11" s="467"/>
      <c r="BN11" s="467"/>
      <c r="BO11" s="467"/>
      <c r="BP11" s="465"/>
      <c r="BQ11" s="465"/>
      <c r="BR11" s="465"/>
      <c r="BS11" s="465"/>
      <c r="BT11" s="457"/>
      <c r="BU11" s="457"/>
      <c r="BV11" s="457"/>
      <c r="BW11" s="457"/>
      <c r="BX11" s="457"/>
      <c r="BY11" s="457"/>
      <c r="BZ11" s="457"/>
      <c r="CA11" s="467"/>
      <c r="CB11" s="467"/>
      <c r="CC11" s="465"/>
      <c r="CD11" s="465"/>
      <c r="CE11" s="457"/>
      <c r="CF11" s="457"/>
      <c r="CG11" s="465"/>
      <c r="CH11" s="465"/>
      <c r="CI11" s="465"/>
      <c r="CJ11" s="465"/>
      <c r="CK11" s="465"/>
      <c r="CL11" s="465"/>
      <c r="CM11" s="465"/>
      <c r="CN11" s="457"/>
      <c r="CO11" s="465"/>
      <c r="CP11" s="465"/>
      <c r="CQ11" s="465"/>
      <c r="CR11" s="465"/>
      <c r="CS11" s="465"/>
      <c r="CT11" s="457"/>
      <c r="CU11" s="467"/>
      <c r="CV11" s="467"/>
      <c r="CW11" s="466"/>
      <c r="CX11" s="465"/>
      <c r="CY11" s="457"/>
      <c r="CZ11" s="457"/>
      <c r="DA11" s="465"/>
      <c r="DB11" s="465"/>
      <c r="DC11" s="467"/>
      <c r="DD11" s="466"/>
      <c r="DE11" s="466"/>
      <c r="DF11" s="466"/>
      <c r="DG11" s="466"/>
      <c r="DH11" s="466"/>
      <c r="DI11" s="466"/>
      <c r="DJ11" s="466"/>
      <c r="DK11" s="466"/>
      <c r="DL11" s="466"/>
      <c r="DM11" s="465"/>
      <c r="DN11" s="465"/>
      <c r="DO11" s="465"/>
      <c r="DP11" s="466"/>
      <c r="DQ11" s="466"/>
      <c r="DR11" s="465"/>
      <c r="DS11" s="465"/>
      <c r="DT11" s="465"/>
      <c r="DU11" s="465"/>
    </row>
    <row r="12" spans="1:125" ht="15" customHeight="1">
      <c r="A12" s="455"/>
      <c r="B12" s="337"/>
      <c r="C12" s="337"/>
      <c r="D12" s="337"/>
      <c r="E12" s="457"/>
      <c r="F12" s="457"/>
      <c r="G12" s="457"/>
      <c r="H12" s="457"/>
      <c r="I12" s="457"/>
      <c r="J12" s="457"/>
      <c r="K12" s="457"/>
      <c r="L12" s="457"/>
      <c r="M12" s="457"/>
      <c r="N12" s="457"/>
      <c r="O12" s="457"/>
      <c r="P12" s="467"/>
      <c r="Q12" s="466"/>
      <c r="R12" s="466"/>
      <c r="S12" s="466"/>
      <c r="T12" s="467"/>
      <c r="U12" s="467"/>
      <c r="V12" s="465"/>
      <c r="W12" s="467"/>
      <c r="X12" s="469"/>
      <c r="Y12" s="466"/>
      <c r="Z12" s="467"/>
      <c r="AA12" s="467"/>
      <c r="AB12" s="468"/>
      <c r="AC12" s="467"/>
      <c r="AD12" s="468"/>
      <c r="AE12" s="465"/>
      <c r="AF12" s="468"/>
      <c r="AG12" s="467"/>
      <c r="AH12" s="468"/>
      <c r="AI12" s="467"/>
      <c r="AJ12" s="468"/>
      <c r="AK12" s="467"/>
      <c r="AL12" s="468"/>
      <c r="AM12" s="467"/>
      <c r="AN12" s="467"/>
      <c r="AO12" s="468"/>
      <c r="AP12" s="466"/>
      <c r="AQ12" s="467"/>
      <c r="AR12" s="467"/>
      <c r="AS12" s="466"/>
      <c r="AT12" s="465"/>
      <c r="AU12" s="457"/>
      <c r="AV12" s="457"/>
      <c r="AW12" s="457"/>
      <c r="AX12" s="457"/>
      <c r="AY12" s="457"/>
      <c r="AZ12" s="467"/>
      <c r="BA12" s="467"/>
      <c r="BB12" s="467"/>
      <c r="BC12" s="457"/>
      <c r="BD12" s="466"/>
      <c r="BE12" s="465"/>
      <c r="BF12" s="465"/>
      <c r="BG12" s="465"/>
      <c r="BH12" s="465"/>
      <c r="BI12" s="465"/>
      <c r="BJ12" s="465"/>
      <c r="BK12" s="467"/>
      <c r="BL12" s="467"/>
      <c r="BM12" s="467"/>
      <c r="BN12" s="467"/>
      <c r="BO12" s="467"/>
      <c r="BP12" s="465"/>
      <c r="BQ12" s="465"/>
      <c r="BR12" s="465"/>
      <c r="BS12" s="465"/>
      <c r="BT12" s="457"/>
      <c r="BU12" s="457"/>
      <c r="BV12" s="457"/>
      <c r="BW12" s="457"/>
      <c r="BX12" s="457"/>
      <c r="BY12" s="457"/>
      <c r="BZ12" s="457"/>
      <c r="CA12" s="467"/>
      <c r="CB12" s="467"/>
      <c r="CC12" s="465"/>
      <c r="CD12" s="465"/>
      <c r="CE12" s="457"/>
      <c r="CF12" s="457"/>
      <c r="CG12" s="465"/>
      <c r="CH12" s="465"/>
      <c r="CI12" s="465"/>
      <c r="CJ12" s="465"/>
      <c r="CK12" s="465"/>
      <c r="CL12" s="465"/>
      <c r="CM12" s="465"/>
      <c r="CN12" s="457"/>
      <c r="CO12" s="465"/>
      <c r="CP12" s="465"/>
      <c r="CQ12" s="465"/>
      <c r="CR12" s="465"/>
      <c r="CS12" s="465"/>
      <c r="CT12" s="457"/>
      <c r="CU12" s="467"/>
      <c r="CV12" s="467"/>
      <c r="CW12" s="466"/>
      <c r="CX12" s="465"/>
      <c r="CY12" s="457"/>
      <c r="CZ12" s="457"/>
      <c r="DA12" s="465"/>
      <c r="DB12" s="465"/>
      <c r="DC12" s="467"/>
      <c r="DD12" s="466"/>
      <c r="DE12" s="466"/>
      <c r="DF12" s="466"/>
      <c r="DG12" s="466"/>
      <c r="DH12" s="466"/>
      <c r="DI12" s="466"/>
      <c r="DJ12" s="466"/>
      <c r="DK12" s="466"/>
      <c r="DL12" s="466"/>
      <c r="DM12" s="465"/>
      <c r="DN12" s="465"/>
      <c r="DO12" s="465"/>
      <c r="DP12" s="466"/>
      <c r="DQ12" s="466"/>
      <c r="DR12" s="465"/>
      <c r="DS12" s="465"/>
      <c r="DT12" s="465"/>
      <c r="DU12" s="465"/>
    </row>
    <row r="13" spans="1:125" ht="15" customHeight="1">
      <c r="A13" s="455"/>
      <c r="B13" s="337"/>
      <c r="C13" s="337"/>
      <c r="D13" s="337"/>
      <c r="E13" s="457"/>
      <c r="F13" s="457"/>
      <c r="G13" s="457"/>
      <c r="H13" s="457"/>
      <c r="I13" s="457"/>
      <c r="J13" s="457"/>
      <c r="K13" s="457"/>
      <c r="L13" s="457"/>
      <c r="M13" s="457"/>
      <c r="N13" s="457"/>
      <c r="O13" s="457"/>
      <c r="P13" s="467"/>
      <c r="Q13" s="466"/>
      <c r="R13" s="466"/>
      <c r="S13" s="466"/>
      <c r="T13" s="467"/>
      <c r="U13" s="467"/>
      <c r="V13" s="465"/>
      <c r="W13" s="467"/>
      <c r="X13" s="469"/>
      <c r="Y13" s="466"/>
      <c r="Z13" s="467"/>
      <c r="AA13" s="467"/>
      <c r="AB13" s="468"/>
      <c r="AC13" s="467"/>
      <c r="AD13" s="468"/>
      <c r="AE13" s="465"/>
      <c r="AF13" s="468"/>
      <c r="AG13" s="467"/>
      <c r="AH13" s="468"/>
      <c r="AI13" s="467"/>
      <c r="AJ13" s="468"/>
      <c r="AK13" s="467"/>
      <c r="AL13" s="468"/>
      <c r="AM13" s="467"/>
      <c r="AN13" s="467"/>
      <c r="AO13" s="468"/>
      <c r="AP13" s="466"/>
      <c r="AQ13" s="467"/>
      <c r="AR13" s="467"/>
      <c r="AS13" s="466"/>
      <c r="AT13" s="465"/>
      <c r="AU13" s="457"/>
      <c r="AV13" s="457"/>
      <c r="AW13" s="457"/>
      <c r="AX13" s="457"/>
      <c r="AY13" s="457"/>
      <c r="AZ13" s="467"/>
      <c r="BA13" s="467"/>
      <c r="BB13" s="467"/>
      <c r="BC13" s="457"/>
      <c r="BD13" s="466"/>
      <c r="BE13" s="465"/>
      <c r="BF13" s="465"/>
      <c r="BG13" s="465"/>
      <c r="BH13" s="465"/>
      <c r="BI13" s="465"/>
      <c r="BJ13" s="465"/>
      <c r="BK13" s="467"/>
      <c r="BL13" s="467"/>
      <c r="BM13" s="467"/>
      <c r="BN13" s="467"/>
      <c r="BO13" s="467"/>
      <c r="BP13" s="465"/>
      <c r="BQ13" s="465"/>
      <c r="BR13" s="465"/>
      <c r="BS13" s="465"/>
      <c r="BT13" s="457"/>
      <c r="BU13" s="457"/>
      <c r="BV13" s="457"/>
      <c r="BW13" s="457"/>
      <c r="BX13" s="457"/>
      <c r="BY13" s="457"/>
      <c r="BZ13" s="457"/>
      <c r="CA13" s="467"/>
      <c r="CB13" s="467"/>
      <c r="CC13" s="465"/>
      <c r="CD13" s="465"/>
      <c r="CE13" s="457"/>
      <c r="CF13" s="457"/>
      <c r="CG13" s="465"/>
      <c r="CH13" s="465"/>
      <c r="CI13" s="465"/>
      <c r="CJ13" s="465"/>
      <c r="CK13" s="465"/>
      <c r="CL13" s="465"/>
      <c r="CM13" s="465"/>
      <c r="CN13" s="457"/>
      <c r="CO13" s="465"/>
      <c r="CP13" s="465"/>
      <c r="CQ13" s="465"/>
      <c r="CR13" s="465"/>
      <c r="CS13" s="465"/>
      <c r="CT13" s="457"/>
      <c r="CU13" s="467"/>
      <c r="CV13" s="467"/>
      <c r="CW13" s="466"/>
      <c r="CX13" s="465"/>
      <c r="CY13" s="457"/>
      <c r="CZ13" s="457"/>
      <c r="DA13" s="465"/>
      <c r="DB13" s="465"/>
      <c r="DC13" s="467"/>
      <c r="DD13" s="466"/>
      <c r="DE13" s="466"/>
      <c r="DF13" s="466"/>
      <c r="DG13" s="466"/>
      <c r="DH13" s="466"/>
      <c r="DI13" s="466"/>
      <c r="DJ13" s="466"/>
      <c r="DK13" s="466"/>
      <c r="DL13" s="466"/>
      <c r="DM13" s="465"/>
      <c r="DN13" s="465"/>
      <c r="DO13" s="465"/>
      <c r="DP13" s="466"/>
      <c r="DQ13" s="466"/>
      <c r="DR13" s="465"/>
      <c r="DS13" s="465"/>
      <c r="DT13" s="465"/>
      <c r="DU13" s="465"/>
    </row>
    <row r="14" spans="1:125" ht="15" customHeight="1">
      <c r="A14" s="455"/>
      <c r="B14" s="337"/>
      <c r="C14" s="337"/>
      <c r="D14" s="337"/>
      <c r="E14" s="457"/>
      <c r="F14" s="457"/>
      <c r="G14" s="457"/>
      <c r="H14" s="457"/>
      <c r="I14" s="457"/>
      <c r="J14" s="457"/>
      <c r="K14" s="457"/>
      <c r="L14" s="457"/>
      <c r="M14" s="457"/>
      <c r="N14" s="457"/>
      <c r="O14" s="457"/>
      <c r="P14" s="467"/>
      <c r="Q14" s="466"/>
      <c r="R14" s="466"/>
      <c r="S14" s="466"/>
      <c r="T14" s="467"/>
      <c r="U14" s="467"/>
      <c r="V14" s="465"/>
      <c r="W14" s="467"/>
      <c r="X14" s="469"/>
      <c r="Y14" s="466"/>
      <c r="Z14" s="467"/>
      <c r="AA14" s="467"/>
      <c r="AB14" s="468"/>
      <c r="AC14" s="467"/>
      <c r="AD14" s="468"/>
      <c r="AE14" s="465"/>
      <c r="AF14" s="468"/>
      <c r="AG14" s="467"/>
      <c r="AH14" s="468"/>
      <c r="AI14" s="467"/>
      <c r="AJ14" s="468"/>
      <c r="AK14" s="467"/>
      <c r="AL14" s="468"/>
      <c r="AM14" s="467"/>
      <c r="AN14" s="467"/>
      <c r="AO14" s="468"/>
      <c r="AP14" s="466"/>
      <c r="AQ14" s="467"/>
      <c r="AR14" s="467"/>
      <c r="AS14" s="466"/>
      <c r="AT14" s="465"/>
      <c r="AU14" s="457"/>
      <c r="AV14" s="457"/>
      <c r="AW14" s="457"/>
      <c r="AX14" s="457"/>
      <c r="AY14" s="457"/>
      <c r="AZ14" s="467"/>
      <c r="BA14" s="467"/>
      <c r="BB14" s="467"/>
      <c r="BC14" s="457"/>
      <c r="BD14" s="466"/>
      <c r="BE14" s="465"/>
      <c r="BF14" s="465"/>
      <c r="BG14" s="465"/>
      <c r="BH14" s="465"/>
      <c r="BI14" s="465"/>
      <c r="BJ14" s="465"/>
      <c r="BK14" s="467"/>
      <c r="BL14" s="467"/>
      <c r="BM14" s="467"/>
      <c r="BN14" s="467"/>
      <c r="BO14" s="467"/>
      <c r="BP14" s="465"/>
      <c r="BQ14" s="465"/>
      <c r="BR14" s="465"/>
      <c r="BS14" s="465"/>
      <c r="BT14" s="457"/>
      <c r="BU14" s="457"/>
      <c r="BV14" s="457"/>
      <c r="BW14" s="457"/>
      <c r="BX14" s="457"/>
      <c r="BY14" s="457"/>
      <c r="BZ14" s="457"/>
      <c r="CA14" s="467"/>
      <c r="CB14" s="467"/>
      <c r="CC14" s="465"/>
      <c r="CD14" s="465"/>
      <c r="CE14" s="457"/>
      <c r="CF14" s="457"/>
      <c r="CG14" s="465"/>
      <c r="CH14" s="465"/>
      <c r="CI14" s="465"/>
      <c r="CJ14" s="465"/>
      <c r="CK14" s="465"/>
      <c r="CL14" s="465"/>
      <c r="CM14" s="465"/>
      <c r="CN14" s="457"/>
      <c r="CO14" s="465"/>
      <c r="CP14" s="465"/>
      <c r="CQ14" s="465"/>
      <c r="CR14" s="465"/>
      <c r="CS14" s="465"/>
      <c r="CT14" s="457"/>
      <c r="CU14" s="467"/>
      <c r="CV14" s="467"/>
      <c r="CW14" s="466"/>
      <c r="CX14" s="465"/>
      <c r="CY14" s="457"/>
      <c r="CZ14" s="457"/>
      <c r="DA14" s="465"/>
      <c r="DB14" s="465"/>
      <c r="DC14" s="467"/>
      <c r="DD14" s="466"/>
      <c r="DE14" s="466"/>
      <c r="DF14" s="466"/>
      <c r="DG14" s="466"/>
      <c r="DH14" s="466"/>
      <c r="DI14" s="466"/>
      <c r="DJ14" s="466"/>
      <c r="DK14" s="466"/>
      <c r="DL14" s="466"/>
      <c r="DM14" s="465"/>
      <c r="DN14" s="465"/>
      <c r="DO14" s="465"/>
      <c r="DP14" s="466"/>
      <c r="DQ14" s="466"/>
      <c r="DR14" s="465"/>
      <c r="DS14" s="465"/>
      <c r="DT14" s="465"/>
      <c r="DU14" s="465"/>
    </row>
    <row r="15" spans="1:125" ht="15" customHeight="1">
      <c r="A15" s="455"/>
      <c r="B15" s="337"/>
      <c r="C15" s="337"/>
      <c r="D15" s="337"/>
      <c r="E15" s="457"/>
      <c r="F15" s="457"/>
      <c r="G15" s="457"/>
      <c r="H15" s="457"/>
      <c r="I15" s="457"/>
      <c r="J15" s="457"/>
      <c r="K15" s="457"/>
      <c r="L15" s="457"/>
      <c r="M15" s="457"/>
      <c r="N15" s="457"/>
      <c r="O15" s="457"/>
      <c r="P15" s="467"/>
      <c r="Q15" s="466"/>
      <c r="R15" s="466"/>
      <c r="S15" s="466"/>
      <c r="T15" s="467"/>
      <c r="U15" s="467"/>
      <c r="V15" s="465"/>
      <c r="W15" s="467"/>
      <c r="X15" s="469"/>
      <c r="Y15" s="466"/>
      <c r="Z15" s="467"/>
      <c r="AA15" s="467"/>
      <c r="AB15" s="468"/>
      <c r="AC15" s="467"/>
      <c r="AD15" s="468"/>
      <c r="AE15" s="465"/>
      <c r="AF15" s="468"/>
      <c r="AG15" s="467"/>
      <c r="AH15" s="468"/>
      <c r="AI15" s="467"/>
      <c r="AJ15" s="468"/>
      <c r="AK15" s="467"/>
      <c r="AL15" s="468"/>
      <c r="AM15" s="467"/>
      <c r="AN15" s="467"/>
      <c r="AO15" s="468"/>
      <c r="AP15" s="466"/>
      <c r="AQ15" s="467"/>
      <c r="AR15" s="467"/>
      <c r="AS15" s="466"/>
      <c r="AT15" s="465"/>
      <c r="AU15" s="457"/>
      <c r="AV15" s="457"/>
      <c r="AW15" s="457"/>
      <c r="AX15" s="457"/>
      <c r="AY15" s="457"/>
      <c r="AZ15" s="467"/>
      <c r="BA15" s="467"/>
      <c r="BB15" s="467"/>
      <c r="BC15" s="457"/>
      <c r="BD15" s="466"/>
      <c r="BE15" s="465"/>
      <c r="BF15" s="465"/>
      <c r="BG15" s="465"/>
      <c r="BH15" s="465"/>
      <c r="BI15" s="465"/>
      <c r="BJ15" s="465"/>
      <c r="BK15" s="467"/>
      <c r="BL15" s="467"/>
      <c r="BM15" s="467"/>
      <c r="BN15" s="467"/>
      <c r="BO15" s="467"/>
      <c r="BP15" s="465"/>
      <c r="BQ15" s="465"/>
      <c r="BR15" s="465"/>
      <c r="BS15" s="465"/>
      <c r="BT15" s="457"/>
      <c r="BU15" s="457"/>
      <c r="BV15" s="457"/>
      <c r="BW15" s="457"/>
      <c r="BX15" s="457"/>
      <c r="BY15" s="457"/>
      <c r="BZ15" s="457"/>
      <c r="CA15" s="467"/>
      <c r="CB15" s="467"/>
      <c r="CC15" s="465"/>
      <c r="CD15" s="465"/>
      <c r="CE15" s="457"/>
      <c r="CF15" s="457"/>
      <c r="CG15" s="465"/>
      <c r="CH15" s="465"/>
      <c r="CI15" s="465"/>
      <c r="CJ15" s="465"/>
      <c r="CK15" s="465"/>
      <c r="CL15" s="465"/>
      <c r="CM15" s="465"/>
      <c r="CN15" s="457"/>
      <c r="CO15" s="465"/>
      <c r="CP15" s="465"/>
      <c r="CQ15" s="465"/>
      <c r="CR15" s="465"/>
      <c r="CS15" s="465"/>
      <c r="CT15" s="457"/>
      <c r="CU15" s="467"/>
      <c r="CV15" s="467"/>
      <c r="CW15" s="466"/>
      <c r="CX15" s="465"/>
      <c r="CY15" s="457"/>
      <c r="CZ15" s="457"/>
      <c r="DA15" s="465"/>
      <c r="DB15" s="465"/>
      <c r="DC15" s="467"/>
      <c r="DD15" s="466"/>
      <c r="DE15" s="466"/>
      <c r="DF15" s="466"/>
      <c r="DG15" s="466"/>
      <c r="DH15" s="466"/>
      <c r="DI15" s="466"/>
      <c r="DJ15" s="466"/>
      <c r="DK15" s="466"/>
      <c r="DL15" s="466"/>
      <c r="DM15" s="465"/>
      <c r="DN15" s="465"/>
      <c r="DO15" s="465"/>
      <c r="DP15" s="466"/>
      <c r="DQ15" s="466"/>
      <c r="DR15" s="465"/>
      <c r="DS15" s="465"/>
      <c r="DT15" s="465"/>
      <c r="DU15" s="465"/>
    </row>
    <row r="16" spans="1:125" ht="15" customHeight="1">
      <c r="A16" s="455"/>
      <c r="B16" s="337"/>
      <c r="C16" s="337"/>
      <c r="D16" s="337"/>
      <c r="E16" s="457"/>
      <c r="F16" s="457"/>
      <c r="G16" s="457"/>
      <c r="H16" s="457"/>
      <c r="I16" s="457"/>
      <c r="J16" s="457"/>
      <c r="K16" s="457"/>
      <c r="L16" s="457"/>
      <c r="M16" s="457"/>
      <c r="N16" s="457"/>
      <c r="O16" s="457"/>
      <c r="P16" s="467"/>
      <c r="Q16" s="466"/>
      <c r="R16" s="466"/>
      <c r="S16" s="466"/>
      <c r="T16" s="467"/>
      <c r="U16" s="467"/>
      <c r="V16" s="465"/>
      <c r="W16" s="467"/>
      <c r="X16" s="469"/>
      <c r="Y16" s="466"/>
      <c r="Z16" s="467"/>
      <c r="AA16" s="467"/>
      <c r="AB16" s="468"/>
      <c r="AC16" s="467"/>
      <c r="AD16" s="468"/>
      <c r="AE16" s="465"/>
      <c r="AF16" s="468"/>
      <c r="AG16" s="467"/>
      <c r="AH16" s="468"/>
      <c r="AI16" s="467"/>
      <c r="AJ16" s="468"/>
      <c r="AK16" s="467"/>
      <c r="AL16" s="468"/>
      <c r="AM16" s="467"/>
      <c r="AN16" s="467"/>
      <c r="AO16" s="468"/>
      <c r="AP16" s="466"/>
      <c r="AQ16" s="467"/>
      <c r="AR16" s="467"/>
      <c r="AS16" s="466"/>
      <c r="AT16" s="465"/>
      <c r="AU16" s="457"/>
      <c r="AV16" s="457"/>
      <c r="AW16" s="457"/>
      <c r="AX16" s="457"/>
      <c r="AY16" s="457"/>
      <c r="AZ16" s="467"/>
      <c r="BA16" s="467"/>
      <c r="BB16" s="467"/>
      <c r="BC16" s="457"/>
      <c r="BD16" s="466"/>
      <c r="BE16" s="465"/>
      <c r="BF16" s="465"/>
      <c r="BG16" s="465"/>
      <c r="BH16" s="465"/>
      <c r="BI16" s="465"/>
      <c r="BJ16" s="465"/>
      <c r="BK16" s="467"/>
      <c r="BL16" s="467"/>
      <c r="BM16" s="467"/>
      <c r="BN16" s="467"/>
      <c r="BO16" s="467"/>
      <c r="BP16" s="465"/>
      <c r="BQ16" s="465"/>
      <c r="BR16" s="465"/>
      <c r="BS16" s="465"/>
      <c r="BT16" s="457"/>
      <c r="BU16" s="457"/>
      <c r="BV16" s="457"/>
      <c r="BW16" s="457"/>
      <c r="BX16" s="457"/>
      <c r="BY16" s="457"/>
      <c r="BZ16" s="457"/>
      <c r="CA16" s="467"/>
      <c r="CB16" s="467"/>
      <c r="CC16" s="465"/>
      <c r="CD16" s="465"/>
      <c r="CE16" s="457"/>
      <c r="CF16" s="457"/>
      <c r="CG16" s="465"/>
      <c r="CH16" s="465"/>
      <c r="CI16" s="465"/>
      <c r="CJ16" s="465"/>
      <c r="CK16" s="465"/>
      <c r="CL16" s="465"/>
      <c r="CM16" s="465"/>
      <c r="CN16" s="457"/>
      <c r="CO16" s="465"/>
      <c r="CP16" s="465"/>
      <c r="CQ16" s="465"/>
      <c r="CR16" s="465"/>
      <c r="CS16" s="465"/>
      <c r="CT16" s="457"/>
      <c r="CU16" s="467"/>
      <c r="CV16" s="467"/>
      <c r="CW16" s="466"/>
      <c r="CX16" s="465"/>
      <c r="CY16" s="457"/>
      <c r="CZ16" s="457"/>
      <c r="DA16" s="465"/>
      <c r="DB16" s="465"/>
      <c r="DC16" s="467"/>
      <c r="DD16" s="466"/>
      <c r="DE16" s="466"/>
      <c r="DF16" s="466"/>
      <c r="DG16" s="466"/>
      <c r="DH16" s="466"/>
      <c r="DI16" s="466"/>
      <c r="DJ16" s="466"/>
      <c r="DK16" s="466"/>
      <c r="DL16" s="466"/>
      <c r="DM16" s="465"/>
      <c r="DN16" s="465"/>
      <c r="DO16" s="465"/>
      <c r="DP16" s="466"/>
      <c r="DQ16" s="466"/>
      <c r="DR16" s="465"/>
      <c r="DS16" s="465"/>
      <c r="DT16" s="465"/>
      <c r="DU16" s="465"/>
    </row>
    <row r="17" spans="1:125" ht="15" customHeight="1">
      <c r="A17" s="455"/>
      <c r="B17" s="337"/>
      <c r="C17" s="337"/>
      <c r="D17" s="337"/>
      <c r="E17" s="457"/>
      <c r="F17" s="457"/>
      <c r="G17" s="457"/>
      <c r="H17" s="457"/>
      <c r="I17" s="457"/>
      <c r="J17" s="457"/>
      <c r="K17" s="457"/>
      <c r="L17" s="457"/>
      <c r="M17" s="457"/>
      <c r="N17" s="457"/>
      <c r="O17" s="457"/>
      <c r="P17" s="467"/>
      <c r="Q17" s="466"/>
      <c r="R17" s="466"/>
      <c r="S17" s="466"/>
      <c r="T17" s="467"/>
      <c r="U17" s="467"/>
      <c r="V17" s="465"/>
      <c r="W17" s="467"/>
      <c r="X17" s="469"/>
      <c r="Y17" s="466"/>
      <c r="Z17" s="467"/>
      <c r="AA17" s="467"/>
      <c r="AB17" s="468"/>
      <c r="AC17" s="467"/>
      <c r="AD17" s="468"/>
      <c r="AE17" s="465"/>
      <c r="AF17" s="468"/>
      <c r="AG17" s="467"/>
      <c r="AH17" s="468"/>
      <c r="AI17" s="467"/>
      <c r="AJ17" s="468"/>
      <c r="AK17" s="467"/>
      <c r="AL17" s="468"/>
      <c r="AM17" s="467"/>
      <c r="AN17" s="467"/>
      <c r="AO17" s="468"/>
      <c r="AP17" s="466"/>
      <c r="AQ17" s="467"/>
      <c r="AR17" s="467"/>
      <c r="AS17" s="466"/>
      <c r="AT17" s="465"/>
      <c r="AU17" s="457"/>
      <c r="AV17" s="457"/>
      <c r="AW17" s="457"/>
      <c r="AX17" s="457"/>
      <c r="AY17" s="457"/>
      <c r="AZ17" s="467"/>
      <c r="BA17" s="467"/>
      <c r="BB17" s="467"/>
      <c r="BC17" s="457"/>
      <c r="BD17" s="466"/>
      <c r="BE17" s="465"/>
      <c r="BF17" s="465"/>
      <c r="BG17" s="465"/>
      <c r="BH17" s="465"/>
      <c r="BI17" s="465"/>
      <c r="BJ17" s="465"/>
      <c r="BK17" s="467"/>
      <c r="BL17" s="467"/>
      <c r="BM17" s="467"/>
      <c r="BN17" s="467"/>
      <c r="BO17" s="467"/>
      <c r="BP17" s="465"/>
      <c r="BQ17" s="465"/>
      <c r="BR17" s="465"/>
      <c r="BS17" s="465"/>
      <c r="BT17" s="457"/>
      <c r="BU17" s="457"/>
      <c r="BV17" s="457"/>
      <c r="BW17" s="457"/>
      <c r="BX17" s="457"/>
      <c r="BY17" s="457"/>
      <c r="BZ17" s="457"/>
      <c r="CA17" s="467"/>
      <c r="CB17" s="467"/>
      <c r="CC17" s="465"/>
      <c r="CD17" s="465"/>
      <c r="CE17" s="457"/>
      <c r="CF17" s="457"/>
      <c r="CG17" s="465"/>
      <c r="CH17" s="465"/>
      <c r="CI17" s="465"/>
      <c r="CJ17" s="465"/>
      <c r="CK17" s="465"/>
      <c r="CL17" s="465"/>
      <c r="CM17" s="465"/>
      <c r="CN17" s="457"/>
      <c r="CO17" s="465"/>
      <c r="CP17" s="465"/>
      <c r="CQ17" s="465"/>
      <c r="CR17" s="465"/>
      <c r="CS17" s="465"/>
      <c r="CT17" s="457"/>
      <c r="CU17" s="467"/>
      <c r="CV17" s="467"/>
      <c r="CW17" s="466"/>
      <c r="CX17" s="465"/>
      <c r="CY17" s="457"/>
      <c r="CZ17" s="457"/>
      <c r="DA17" s="465"/>
      <c r="DB17" s="465"/>
      <c r="DC17" s="467"/>
      <c r="DD17" s="466"/>
      <c r="DE17" s="466"/>
      <c r="DF17" s="466"/>
      <c r="DG17" s="466"/>
      <c r="DH17" s="466"/>
      <c r="DI17" s="466"/>
      <c r="DJ17" s="466"/>
      <c r="DK17" s="466"/>
      <c r="DL17" s="466"/>
      <c r="DM17" s="465"/>
      <c r="DN17" s="465"/>
      <c r="DO17" s="465"/>
      <c r="DP17" s="466"/>
      <c r="DQ17" s="466"/>
      <c r="DR17" s="465"/>
      <c r="DS17" s="465"/>
      <c r="DT17" s="465"/>
      <c r="DU17" s="465"/>
    </row>
    <row r="18" spans="1:125" ht="15" customHeight="1">
      <c r="A18" s="455"/>
      <c r="B18" s="337"/>
      <c r="C18" s="337"/>
      <c r="D18" s="337"/>
      <c r="E18" s="457"/>
      <c r="F18" s="457"/>
      <c r="G18" s="457"/>
      <c r="H18" s="457"/>
      <c r="I18" s="457"/>
      <c r="J18" s="457"/>
      <c r="K18" s="457"/>
      <c r="L18" s="457"/>
      <c r="M18" s="457"/>
      <c r="N18" s="457"/>
      <c r="O18" s="457"/>
      <c r="P18" s="467"/>
      <c r="Q18" s="466"/>
      <c r="R18" s="466"/>
      <c r="S18" s="466"/>
      <c r="T18" s="467"/>
      <c r="U18" s="467"/>
      <c r="V18" s="465"/>
      <c r="W18" s="467"/>
      <c r="X18" s="469"/>
      <c r="Y18" s="466"/>
      <c r="Z18" s="467"/>
      <c r="AA18" s="467"/>
      <c r="AB18" s="468"/>
      <c r="AC18" s="467"/>
      <c r="AD18" s="468"/>
      <c r="AE18" s="465"/>
      <c r="AF18" s="468"/>
      <c r="AG18" s="467"/>
      <c r="AH18" s="468"/>
      <c r="AI18" s="467"/>
      <c r="AJ18" s="468"/>
      <c r="AK18" s="467"/>
      <c r="AL18" s="468"/>
      <c r="AM18" s="467"/>
      <c r="AN18" s="467"/>
      <c r="AO18" s="468"/>
      <c r="AP18" s="466"/>
      <c r="AQ18" s="467"/>
      <c r="AR18" s="467"/>
      <c r="AS18" s="466"/>
      <c r="AT18" s="465"/>
      <c r="AU18" s="457"/>
      <c r="AV18" s="457"/>
      <c r="AW18" s="457"/>
      <c r="AX18" s="457"/>
      <c r="AY18" s="457"/>
      <c r="AZ18" s="467"/>
      <c r="BA18" s="467"/>
      <c r="BB18" s="467"/>
      <c r="BC18" s="457"/>
      <c r="BD18" s="466"/>
      <c r="BE18" s="465"/>
      <c r="BF18" s="465"/>
      <c r="BG18" s="465"/>
      <c r="BH18" s="465"/>
      <c r="BI18" s="465"/>
      <c r="BJ18" s="465"/>
      <c r="BK18" s="467"/>
      <c r="BL18" s="467"/>
      <c r="BM18" s="467"/>
      <c r="BN18" s="467"/>
      <c r="BO18" s="467"/>
      <c r="BP18" s="465"/>
      <c r="BQ18" s="465"/>
      <c r="BR18" s="465"/>
      <c r="BS18" s="465"/>
      <c r="BT18" s="457"/>
      <c r="BU18" s="457"/>
      <c r="BV18" s="457"/>
      <c r="BW18" s="457"/>
      <c r="BX18" s="457"/>
      <c r="BY18" s="457"/>
      <c r="BZ18" s="457"/>
      <c r="CA18" s="467"/>
      <c r="CB18" s="467"/>
      <c r="CC18" s="465"/>
      <c r="CD18" s="465"/>
      <c r="CE18" s="457"/>
      <c r="CF18" s="457"/>
      <c r="CG18" s="465"/>
      <c r="CH18" s="465"/>
      <c r="CI18" s="465"/>
      <c r="CJ18" s="465"/>
      <c r="CK18" s="465"/>
      <c r="CL18" s="465"/>
      <c r="CM18" s="465"/>
      <c r="CN18" s="457"/>
      <c r="CO18" s="465"/>
      <c r="CP18" s="465"/>
      <c r="CQ18" s="465"/>
      <c r="CR18" s="465"/>
      <c r="CS18" s="465"/>
      <c r="CT18" s="457"/>
      <c r="CU18" s="467"/>
      <c r="CV18" s="467"/>
      <c r="CW18" s="466"/>
      <c r="CX18" s="465"/>
      <c r="CY18" s="457"/>
      <c r="CZ18" s="457"/>
      <c r="DA18" s="465"/>
      <c r="DB18" s="465"/>
      <c r="DC18" s="467"/>
      <c r="DD18" s="466"/>
      <c r="DE18" s="466"/>
      <c r="DF18" s="466"/>
      <c r="DG18" s="466"/>
      <c r="DH18" s="466"/>
      <c r="DI18" s="466"/>
      <c r="DJ18" s="466"/>
      <c r="DK18" s="466"/>
      <c r="DL18" s="466"/>
      <c r="DM18" s="465"/>
      <c r="DN18" s="465"/>
      <c r="DO18" s="465"/>
      <c r="DP18" s="466"/>
      <c r="DQ18" s="466"/>
      <c r="DR18" s="465"/>
      <c r="DS18" s="465"/>
      <c r="DT18" s="465"/>
      <c r="DU18" s="465"/>
    </row>
    <row r="19" spans="1:125" ht="15" customHeight="1">
      <c r="A19" s="455"/>
      <c r="B19" s="337"/>
      <c r="C19" s="337"/>
      <c r="D19" s="337"/>
      <c r="E19" s="457"/>
      <c r="F19" s="457"/>
      <c r="G19" s="457"/>
      <c r="H19" s="457"/>
      <c r="I19" s="457"/>
      <c r="J19" s="457"/>
      <c r="K19" s="457"/>
      <c r="L19" s="457"/>
      <c r="M19" s="457"/>
      <c r="N19" s="457"/>
      <c r="O19" s="457"/>
      <c r="P19" s="467"/>
      <c r="Q19" s="466"/>
      <c r="R19" s="466"/>
      <c r="S19" s="466"/>
      <c r="T19" s="467"/>
      <c r="U19" s="467"/>
      <c r="V19" s="465"/>
      <c r="W19" s="467"/>
      <c r="X19" s="469"/>
      <c r="Y19" s="466"/>
      <c r="Z19" s="467"/>
      <c r="AA19" s="467"/>
      <c r="AB19" s="468"/>
      <c r="AC19" s="467"/>
      <c r="AD19" s="468"/>
      <c r="AE19" s="465"/>
      <c r="AF19" s="468"/>
      <c r="AG19" s="467"/>
      <c r="AH19" s="468"/>
      <c r="AI19" s="467"/>
      <c r="AJ19" s="468"/>
      <c r="AK19" s="467"/>
      <c r="AL19" s="468"/>
      <c r="AM19" s="467"/>
      <c r="AN19" s="467"/>
      <c r="AO19" s="468"/>
      <c r="AP19" s="466"/>
      <c r="AQ19" s="467"/>
      <c r="AR19" s="467"/>
      <c r="AS19" s="466"/>
      <c r="AT19" s="465"/>
      <c r="AU19" s="457"/>
      <c r="AV19" s="457"/>
      <c r="AW19" s="457"/>
      <c r="AX19" s="457"/>
      <c r="AY19" s="457"/>
      <c r="AZ19" s="467"/>
      <c r="BA19" s="467"/>
      <c r="BB19" s="467"/>
      <c r="BC19" s="457"/>
      <c r="BD19" s="466"/>
      <c r="BE19" s="465"/>
      <c r="BF19" s="465"/>
      <c r="BG19" s="465"/>
      <c r="BH19" s="465"/>
      <c r="BI19" s="465"/>
      <c r="BJ19" s="465"/>
      <c r="BK19" s="467"/>
      <c r="BL19" s="467"/>
      <c r="BM19" s="467"/>
      <c r="BN19" s="467"/>
      <c r="BO19" s="467"/>
      <c r="BP19" s="465"/>
      <c r="BQ19" s="465"/>
      <c r="BR19" s="465"/>
      <c r="BS19" s="465"/>
      <c r="BT19" s="457"/>
      <c r="BU19" s="457"/>
      <c r="BV19" s="457"/>
      <c r="BW19" s="457"/>
      <c r="BX19" s="457"/>
      <c r="BY19" s="457"/>
      <c r="BZ19" s="457"/>
      <c r="CA19" s="467"/>
      <c r="CB19" s="467"/>
      <c r="CC19" s="465"/>
      <c r="CD19" s="465"/>
      <c r="CE19" s="457"/>
      <c r="CF19" s="457"/>
      <c r="CG19" s="465"/>
      <c r="CH19" s="465"/>
      <c r="CI19" s="465"/>
      <c r="CJ19" s="465"/>
      <c r="CK19" s="465"/>
      <c r="CL19" s="465"/>
      <c r="CM19" s="465"/>
      <c r="CN19" s="457"/>
      <c r="CO19" s="465"/>
      <c r="CP19" s="465"/>
      <c r="CQ19" s="465"/>
      <c r="CR19" s="465"/>
      <c r="CS19" s="465"/>
      <c r="CT19" s="457"/>
      <c r="CU19" s="467"/>
      <c r="CV19" s="467"/>
      <c r="CW19" s="466"/>
      <c r="CX19" s="465"/>
      <c r="CY19" s="457"/>
      <c r="CZ19" s="457"/>
      <c r="DA19" s="465"/>
      <c r="DB19" s="465"/>
      <c r="DC19" s="467"/>
      <c r="DD19" s="466"/>
      <c r="DE19" s="466"/>
      <c r="DF19" s="466"/>
      <c r="DG19" s="466"/>
      <c r="DH19" s="466"/>
      <c r="DI19" s="466"/>
      <c r="DJ19" s="466"/>
      <c r="DK19" s="466"/>
      <c r="DL19" s="466"/>
      <c r="DM19" s="465"/>
      <c r="DN19" s="465"/>
      <c r="DO19" s="465"/>
      <c r="DP19" s="466"/>
      <c r="DQ19" s="466"/>
      <c r="DR19" s="465"/>
      <c r="DS19" s="465"/>
      <c r="DT19" s="465"/>
      <c r="DU19" s="465"/>
    </row>
    <row r="20" spans="1:125" ht="15" customHeight="1">
      <c r="A20" s="455"/>
      <c r="B20" s="337"/>
      <c r="C20" s="337"/>
      <c r="D20" s="337"/>
      <c r="E20" s="457"/>
      <c r="F20" s="457"/>
      <c r="G20" s="457"/>
      <c r="H20" s="457"/>
      <c r="I20" s="457"/>
      <c r="J20" s="457"/>
      <c r="K20" s="457"/>
      <c r="L20" s="457"/>
      <c r="M20" s="457"/>
      <c r="N20" s="457"/>
      <c r="O20" s="457"/>
      <c r="P20" s="467"/>
      <c r="Q20" s="466"/>
      <c r="R20" s="466"/>
      <c r="S20" s="466"/>
      <c r="T20" s="467"/>
      <c r="U20" s="467"/>
      <c r="V20" s="465"/>
      <c r="W20" s="467"/>
      <c r="X20" s="469"/>
      <c r="Y20" s="466"/>
      <c r="Z20" s="467"/>
      <c r="AA20" s="467"/>
      <c r="AB20" s="468"/>
      <c r="AC20" s="467"/>
      <c r="AD20" s="468"/>
      <c r="AE20" s="465"/>
      <c r="AF20" s="468"/>
      <c r="AG20" s="467"/>
      <c r="AH20" s="468"/>
      <c r="AI20" s="467"/>
      <c r="AJ20" s="468"/>
      <c r="AK20" s="467"/>
      <c r="AL20" s="468"/>
      <c r="AM20" s="467"/>
      <c r="AN20" s="467"/>
      <c r="AO20" s="468"/>
      <c r="AP20" s="466"/>
      <c r="AQ20" s="467"/>
      <c r="AR20" s="467"/>
      <c r="AS20" s="466"/>
      <c r="AT20" s="465"/>
      <c r="AU20" s="457"/>
      <c r="AV20" s="457"/>
      <c r="AW20" s="457"/>
      <c r="AX20" s="457"/>
      <c r="AY20" s="457"/>
      <c r="AZ20" s="467"/>
      <c r="BA20" s="467"/>
      <c r="BB20" s="467"/>
      <c r="BC20" s="457"/>
      <c r="BD20" s="466"/>
      <c r="BE20" s="465"/>
      <c r="BF20" s="465"/>
      <c r="BG20" s="465"/>
      <c r="BH20" s="465"/>
      <c r="BI20" s="465"/>
      <c r="BJ20" s="465"/>
      <c r="BK20" s="467"/>
      <c r="BL20" s="467"/>
      <c r="BM20" s="467"/>
      <c r="BN20" s="467"/>
      <c r="BO20" s="467"/>
      <c r="BP20" s="465"/>
      <c r="BQ20" s="465"/>
      <c r="BR20" s="465"/>
      <c r="BS20" s="465"/>
      <c r="BT20" s="457"/>
      <c r="BU20" s="457"/>
      <c r="BV20" s="457"/>
      <c r="BW20" s="457"/>
      <c r="BX20" s="457"/>
      <c r="BY20" s="457"/>
      <c r="BZ20" s="457"/>
      <c r="CA20" s="467"/>
      <c r="CB20" s="467"/>
      <c r="CC20" s="465"/>
      <c r="CD20" s="465"/>
      <c r="CE20" s="457"/>
      <c r="CF20" s="457"/>
      <c r="CG20" s="465"/>
      <c r="CH20" s="465"/>
      <c r="CI20" s="465"/>
      <c r="CJ20" s="465"/>
      <c r="CK20" s="465"/>
      <c r="CL20" s="465"/>
      <c r="CM20" s="465"/>
      <c r="CN20" s="457"/>
      <c r="CO20" s="465"/>
      <c r="CP20" s="465"/>
      <c r="CQ20" s="465"/>
      <c r="CR20" s="465"/>
      <c r="CS20" s="465"/>
      <c r="CT20" s="457"/>
      <c r="CU20" s="467"/>
      <c r="CV20" s="467"/>
      <c r="CW20" s="466"/>
      <c r="CX20" s="465"/>
      <c r="CY20" s="457"/>
      <c r="CZ20" s="457"/>
      <c r="DA20" s="465"/>
      <c r="DB20" s="465"/>
      <c r="DC20" s="467"/>
      <c r="DD20" s="466"/>
      <c r="DE20" s="466"/>
      <c r="DF20" s="466"/>
      <c r="DG20" s="466"/>
      <c r="DH20" s="466"/>
      <c r="DI20" s="466"/>
      <c r="DJ20" s="466"/>
      <c r="DK20" s="466"/>
      <c r="DL20" s="466"/>
      <c r="DM20" s="465"/>
      <c r="DN20" s="465"/>
      <c r="DO20" s="465"/>
      <c r="DP20" s="466"/>
      <c r="DQ20" s="466"/>
      <c r="DR20" s="465"/>
      <c r="DS20" s="465"/>
      <c r="DT20" s="465"/>
      <c r="DU20" s="465"/>
    </row>
    <row r="21" spans="1:125" ht="15" customHeight="1">
      <c r="A21" s="455"/>
      <c r="B21" s="337"/>
      <c r="C21" s="337"/>
      <c r="D21" s="337"/>
      <c r="E21" s="457"/>
      <c r="F21" s="457"/>
      <c r="G21" s="457"/>
      <c r="H21" s="457"/>
      <c r="I21" s="457"/>
      <c r="J21" s="457"/>
      <c r="K21" s="457"/>
      <c r="L21" s="457"/>
      <c r="M21" s="457"/>
      <c r="N21" s="457"/>
      <c r="O21" s="457"/>
      <c r="P21" s="467"/>
      <c r="Q21" s="466"/>
      <c r="R21" s="466"/>
      <c r="S21" s="466"/>
      <c r="T21" s="467"/>
      <c r="U21" s="467"/>
      <c r="V21" s="465"/>
      <c r="W21" s="467"/>
      <c r="X21" s="469"/>
      <c r="Y21" s="466"/>
      <c r="Z21" s="467"/>
      <c r="AA21" s="467"/>
      <c r="AB21" s="468"/>
      <c r="AC21" s="467"/>
      <c r="AD21" s="468"/>
      <c r="AE21" s="465"/>
      <c r="AF21" s="468"/>
      <c r="AG21" s="467"/>
      <c r="AH21" s="468"/>
      <c r="AI21" s="467"/>
      <c r="AJ21" s="468"/>
      <c r="AK21" s="467"/>
      <c r="AL21" s="468"/>
      <c r="AM21" s="467"/>
      <c r="AN21" s="467"/>
      <c r="AO21" s="468"/>
      <c r="AP21" s="466"/>
      <c r="AQ21" s="467"/>
      <c r="AR21" s="467"/>
      <c r="AS21" s="466"/>
      <c r="AT21" s="465"/>
      <c r="AU21" s="457"/>
      <c r="AV21" s="457"/>
      <c r="AW21" s="457"/>
      <c r="AX21" s="457"/>
      <c r="AY21" s="457"/>
      <c r="AZ21" s="467"/>
      <c r="BA21" s="467"/>
      <c r="BB21" s="467"/>
      <c r="BC21" s="457"/>
      <c r="BD21" s="466"/>
      <c r="BE21" s="465"/>
      <c r="BF21" s="465"/>
      <c r="BG21" s="465"/>
      <c r="BH21" s="465"/>
      <c r="BI21" s="465"/>
      <c r="BJ21" s="465"/>
      <c r="BK21" s="467"/>
      <c r="BL21" s="467"/>
      <c r="BM21" s="467"/>
      <c r="BN21" s="467"/>
      <c r="BO21" s="467"/>
      <c r="BP21" s="465"/>
      <c r="BQ21" s="465"/>
      <c r="BR21" s="465"/>
      <c r="BS21" s="465"/>
      <c r="BT21" s="457"/>
      <c r="BU21" s="457"/>
      <c r="BV21" s="457"/>
      <c r="BW21" s="457"/>
      <c r="BX21" s="457"/>
      <c r="BY21" s="457"/>
      <c r="BZ21" s="457"/>
      <c r="CA21" s="467"/>
      <c r="CB21" s="467"/>
      <c r="CC21" s="465"/>
      <c r="CD21" s="465"/>
      <c r="CE21" s="457"/>
      <c r="CF21" s="457"/>
      <c r="CG21" s="465"/>
      <c r="CH21" s="465"/>
      <c r="CI21" s="465"/>
      <c r="CJ21" s="465"/>
      <c r="CK21" s="465"/>
      <c r="CL21" s="465"/>
      <c r="CM21" s="465"/>
      <c r="CN21" s="457"/>
      <c r="CO21" s="465"/>
      <c r="CP21" s="465"/>
      <c r="CQ21" s="465"/>
      <c r="CR21" s="465"/>
      <c r="CS21" s="465"/>
      <c r="CT21" s="457"/>
      <c r="CU21" s="467"/>
      <c r="CV21" s="467"/>
      <c r="CW21" s="466"/>
      <c r="CX21" s="465"/>
      <c r="CY21" s="457"/>
      <c r="CZ21" s="457"/>
      <c r="DA21" s="465"/>
      <c r="DB21" s="465"/>
      <c r="DC21" s="467"/>
      <c r="DD21" s="466"/>
      <c r="DE21" s="466"/>
      <c r="DF21" s="466"/>
      <c r="DG21" s="466"/>
      <c r="DH21" s="466"/>
      <c r="DI21" s="466"/>
      <c r="DJ21" s="466"/>
      <c r="DK21" s="466"/>
      <c r="DL21" s="466"/>
      <c r="DM21" s="465"/>
      <c r="DN21" s="465"/>
      <c r="DO21" s="465"/>
      <c r="DP21" s="466"/>
      <c r="DQ21" s="466"/>
      <c r="DR21" s="465"/>
      <c r="DS21" s="465"/>
      <c r="DT21" s="465"/>
      <c r="DU21" s="465"/>
    </row>
  </sheetData>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workbookViewId="0">
      <selection activeCell="J31" sqref="J31"/>
    </sheetView>
  </sheetViews>
  <sheetFormatPr defaultColWidth="8.85546875" defaultRowHeight="15" customHeight="1"/>
  <cols>
    <col min="1" max="1" width="14.42578125" style="453" bestFit="1" customWidth="1"/>
    <col min="2" max="2" width="14.42578125" style="374" bestFit="1" customWidth="1"/>
    <col min="3" max="3" width="20.28515625" style="374" customWidth="1"/>
    <col min="4" max="4" width="14.42578125" style="374" bestFit="1" customWidth="1"/>
    <col min="5" max="5" width="11.42578125" style="374" bestFit="1" customWidth="1"/>
    <col min="6" max="6" width="6.7109375" style="452" customWidth="1"/>
    <col min="7" max="7" width="7.85546875" style="452" customWidth="1"/>
    <col min="8" max="8" width="7" style="452" customWidth="1"/>
    <col min="9" max="9" width="18.42578125" style="515" bestFit="1" customWidth="1"/>
    <col min="10" max="10" width="16.7109375" style="515" bestFit="1" customWidth="1"/>
    <col min="11" max="11" width="7.5703125" style="515" customWidth="1"/>
    <col min="12" max="12" width="8.42578125" style="515" customWidth="1"/>
    <col min="13" max="13" width="8.140625" style="515" customWidth="1"/>
    <col min="14" max="14" width="7.28515625" style="515" customWidth="1"/>
    <col min="15" max="15" width="9.140625" style="515" customWidth="1"/>
    <col min="16" max="16" width="9" style="515" customWidth="1"/>
    <col min="17" max="17" width="17.42578125" style="515" bestFit="1" customWidth="1"/>
    <col min="18" max="18" width="12" style="515" customWidth="1"/>
    <col min="19" max="19" width="10.42578125" style="515" bestFit="1" customWidth="1"/>
    <col min="20" max="20" width="17.85546875" style="515" bestFit="1" customWidth="1"/>
    <col min="21" max="161" width="10.5703125" style="374" customWidth="1"/>
    <col min="162" max="16384" width="8.85546875" style="374"/>
  </cols>
  <sheetData>
    <row r="1" spans="1:20" s="456" customFormat="1" ht="15" customHeight="1">
      <c r="A1" s="455" t="s">
        <v>3042</v>
      </c>
      <c r="B1" s="337" t="s">
        <v>3059</v>
      </c>
      <c r="C1" s="337" t="s">
        <v>3060</v>
      </c>
      <c r="D1" s="337" t="s">
        <v>578</v>
      </c>
      <c r="E1" s="337" t="s">
        <v>515</v>
      </c>
      <c r="F1" s="457" t="s">
        <v>38</v>
      </c>
      <c r="G1" s="457" t="s">
        <v>42</v>
      </c>
      <c r="H1" s="457" t="s">
        <v>44</v>
      </c>
      <c r="I1" s="513" t="s">
        <v>46</v>
      </c>
      <c r="J1" s="513" t="s">
        <v>48</v>
      </c>
      <c r="K1" s="513" t="s">
        <v>50</v>
      </c>
      <c r="L1" s="513" t="s">
        <v>52</v>
      </c>
      <c r="M1" s="513" t="s">
        <v>54</v>
      </c>
      <c r="N1" s="513" t="s">
        <v>56</v>
      </c>
      <c r="O1" s="513" t="s">
        <v>58</v>
      </c>
      <c r="P1" s="513" t="s">
        <v>60</v>
      </c>
      <c r="Q1" s="513" t="s">
        <v>62</v>
      </c>
      <c r="R1" s="513" t="s">
        <v>64</v>
      </c>
      <c r="S1" s="513" t="s">
        <v>66</v>
      </c>
      <c r="T1" s="513" t="s">
        <v>68</v>
      </c>
    </row>
    <row r="2" spans="1:20" ht="15" customHeight="1">
      <c r="A2" s="455">
        <v>45747</v>
      </c>
      <c r="B2" s="337" t="s">
        <v>537</v>
      </c>
      <c r="C2" s="337" t="s">
        <v>3423</v>
      </c>
      <c r="D2" s="337" t="s">
        <v>579</v>
      </c>
      <c r="E2" s="337" t="s">
        <v>3291</v>
      </c>
      <c r="F2" s="454">
        <v>0</v>
      </c>
      <c r="G2" s="454">
        <v>0</v>
      </c>
      <c r="H2" s="454">
        <v>0</v>
      </c>
      <c r="I2" s="514">
        <v>13133187757</v>
      </c>
      <c r="J2" s="514">
        <v>1300000000</v>
      </c>
      <c r="K2" s="514">
        <v>0</v>
      </c>
      <c r="L2" s="514">
        <v>0</v>
      </c>
      <c r="M2" s="514">
        <v>0</v>
      </c>
      <c r="N2" s="514">
        <v>0</v>
      </c>
      <c r="O2" s="514">
        <v>0</v>
      </c>
      <c r="P2" s="514">
        <v>0</v>
      </c>
      <c r="Q2" s="514">
        <v>1975811135</v>
      </c>
      <c r="R2" s="514">
        <v>0</v>
      </c>
      <c r="S2" s="514">
        <v>0</v>
      </c>
      <c r="T2" s="514">
        <v>16408998892</v>
      </c>
    </row>
    <row r="3" spans="1:20" ht="15" customHeight="1">
      <c r="A3" s="455">
        <v>45747</v>
      </c>
      <c r="B3" s="337" t="s">
        <v>537</v>
      </c>
      <c r="C3" s="337" t="s">
        <v>3423</v>
      </c>
      <c r="D3" s="337" t="s">
        <v>580</v>
      </c>
      <c r="E3" s="337" t="s">
        <v>3291</v>
      </c>
      <c r="F3" s="454">
        <v>0</v>
      </c>
      <c r="G3" s="454">
        <v>0</v>
      </c>
      <c r="H3" s="454">
        <v>0</v>
      </c>
      <c r="I3" s="514">
        <v>13133187757</v>
      </c>
      <c r="J3" s="514">
        <v>1300000000</v>
      </c>
      <c r="K3" s="514">
        <v>0</v>
      </c>
      <c r="L3" s="514">
        <v>0</v>
      </c>
      <c r="M3" s="514">
        <v>0</v>
      </c>
      <c r="N3" s="514">
        <v>0</v>
      </c>
      <c r="O3" s="514">
        <v>0</v>
      </c>
      <c r="P3" s="514">
        <v>0</v>
      </c>
      <c r="Q3" s="514">
        <v>1975811135</v>
      </c>
      <c r="R3" s="514">
        <v>0</v>
      </c>
      <c r="S3" s="514">
        <v>0</v>
      </c>
      <c r="T3" s="514">
        <v>16408998892</v>
      </c>
    </row>
  </sheetData>
  <autoFilter ref="A1:T3"/>
  <phoneticPr fontId="1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已命名的範圍</vt:lpstr>
      </vt:variant>
      <vt:variant>
        <vt:i4>8</vt:i4>
      </vt:variant>
    </vt:vector>
  </HeadingPairs>
  <TitlesOfParts>
    <vt:vector size="59" baseType="lpstr">
      <vt:lpstr>TPEx_ConsolidatedDataFile_205項</vt:lpstr>
      <vt:lpstr>9月退補</vt:lpstr>
      <vt:lpstr>Guide</vt:lpstr>
      <vt:lpstr>QualitativeNotes</vt:lpstr>
      <vt:lpstr>Revisions</vt:lpstr>
      <vt:lpstr>TWSE_ConsolidatedDataFile中文</vt:lpstr>
      <vt:lpstr>TWSE_ConsolidatedDataFile</vt:lpstr>
      <vt:lpstr>TWSE_AggregateDataFile</vt:lpstr>
      <vt:lpstr>TWSEDataFile_4_3</vt:lpstr>
      <vt:lpstr>TWSE_DataFile_4_4a</vt:lpstr>
      <vt:lpstr>TWSE_DataFile_4_4b</vt:lpstr>
      <vt:lpstr>TWSE_DataFile_6_1</vt:lpstr>
      <vt:lpstr>TWSE_DataFile_6_2</vt:lpstr>
      <vt:lpstr>TWSE_DataFile_7_1</vt:lpstr>
      <vt:lpstr>TWSE_DataFile_7_3</vt:lpstr>
      <vt:lpstr>TWSE_DataFile_7_3a</vt:lpstr>
      <vt:lpstr>TWSE_DataFile_7_3b</vt:lpstr>
      <vt:lpstr>TWSE_DataFile_16_2</vt:lpstr>
      <vt:lpstr>TWSE_DataFile_16_3</vt:lpstr>
      <vt:lpstr>TWSE_DataFile_17_3</vt:lpstr>
      <vt:lpstr>TWSE_DataFile_18_2</vt:lpstr>
      <vt:lpstr>TWSE_DataFile_20a</vt:lpstr>
      <vt:lpstr>TWSE_DataFile_20b</vt:lpstr>
      <vt:lpstr>TWSE_DataFile_23</vt:lpstr>
      <vt:lpstr>TWSE_DataFile_23_3</vt:lpstr>
      <vt:lpstr>期交所中文</vt:lpstr>
      <vt:lpstr>期交所英文</vt:lpstr>
      <vt:lpstr>LTD_Notes</vt:lpstr>
      <vt:lpstr>TAIFEX_Notes</vt:lpstr>
      <vt:lpstr>Eurex_Notes</vt:lpstr>
      <vt:lpstr>LTDRevisions</vt:lpstr>
      <vt:lpstr>EUREX_Revisions</vt:lpstr>
      <vt:lpstr>CDP_Revisions</vt:lpstr>
      <vt:lpstr>TAIFEX_AggregatedDataFile2022Q3</vt:lpstr>
      <vt:lpstr>TAIFEX_DataFile_4_3_2022Q3</vt:lpstr>
      <vt:lpstr>TAIFEX_DataFile_4_4a_2022Q3</vt:lpstr>
      <vt:lpstr>TAIFEX_DataFile_4_4b_2022Q3</vt:lpstr>
      <vt:lpstr>TAIFEX_DataFile_6_1_2022Q3</vt:lpstr>
      <vt:lpstr>TAIFEX_DataFile_6_2_2022Q3</vt:lpstr>
      <vt:lpstr>TAIFEX_DataFile_7_1_2022Q3</vt:lpstr>
      <vt:lpstr>TAIFEX_DataFile_7_3_2022Q3</vt:lpstr>
      <vt:lpstr>TAIFEX_DataFile_7_3a_2022Q3</vt:lpstr>
      <vt:lpstr>TAIFEX_DataFile_7_3b_2022Q3</vt:lpstr>
      <vt:lpstr>TAIFEX_DataFile_16_2_2022Q3</vt:lpstr>
      <vt:lpstr>TAIFEX_DataFile_16_3_2022Q3</vt:lpstr>
      <vt:lpstr>TAIFEX_DataFile_17_3_2022Q3</vt:lpstr>
      <vt:lpstr>TAIFEX_DataFile_18_2_2022Q3</vt:lpstr>
      <vt:lpstr>TAIFEX_DataFile_20a_2022Q3</vt:lpstr>
      <vt:lpstr>TAIFEX_DataFile_20b_2022Q3</vt:lpstr>
      <vt:lpstr>TAIFEX_DataFile_23_2022Q3</vt:lpstr>
      <vt:lpstr>TAIFEX_DataFile_23_32022Q3</vt:lpstr>
      <vt:lpstr>EUREX_Revisions!_FilterDatabase</vt:lpstr>
      <vt:lpstr>TPEx_ConsolidatedDataFile_205項!Print_Area</vt:lpstr>
      <vt:lpstr>TWSE_ConsolidatedDataFile!Print_Area</vt:lpstr>
      <vt:lpstr>TWSE_ConsolidatedDataFile中文!Print_Area</vt:lpstr>
      <vt:lpstr>Guide!Print_Titles</vt:lpstr>
      <vt:lpstr>TPEx_ConsolidatedDataFile_205項!Print_Titles</vt:lpstr>
      <vt:lpstr>TWSE_ConsolidatedDataFile!Print_Titles</vt:lpstr>
      <vt:lpstr>TWSE_ConsolidatedDataFile中文!Print_Titles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陳采晴</cp:lastModifiedBy>
  <cp:lastPrinted>2023-11-16T09:40:45Z</cp:lastPrinted>
  <dcterms:created xsi:type="dcterms:W3CDTF">2022-10-14T09:50:40Z</dcterms:created>
  <dcterms:modified xsi:type="dcterms:W3CDTF">2025-05-28T07:37:51Z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2.2.0</vt:lpwstr>
  </property>
</Properties>
</file>